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showInkAnnotation="0" codeName="Ten_skoroszyt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joann\Desktop\Prezentacja\"/>
    </mc:Choice>
  </mc:AlternateContent>
  <xr:revisionPtr revIDLastSave="0" documentId="13_ncr:1_{4B562B0F-FA53-466C-AB8F-C7319CB3FD72}" xr6:coauthVersionLast="47" xr6:coauthVersionMax="47" xr10:uidLastSave="{00000000-0000-0000-0000-000000000000}"/>
  <bookViews>
    <workbookView xWindow="-108" yWindow="-108" windowWidth="23256" windowHeight="12456" xr2:uid="{01A4DED4-9019-40E5-9573-0311D27E973D}"/>
  </bookViews>
  <sheets>
    <sheet name="Podział podstawowy" sheetId="2" r:id="rId1"/>
    <sheet name="Tabela źródłowa" sheetId="1" r:id="rId2"/>
    <sheet name="Nieobecności" sheetId="6" r:id="rId3"/>
    <sheet name="Wyszukiwarka" sheetId="4" state="hidden" r:id="rId4"/>
    <sheet name="Tabela dla jednostek" sheetId="7" r:id="rId5"/>
    <sheet name="Tabela zbiorcza" sheetId="8" r:id="rId6"/>
    <sheet name="Listy płac" sheetId="11" r:id="rId7"/>
    <sheet name="Tabele pomocnicze" sheetId="5" r:id="rId8"/>
  </sheets>
  <definedNames>
    <definedName name="_xlnm._FilterDatabase" localSheetId="0" hidden="1">'Podział podstawowy'!$A$1:$V$29</definedName>
    <definedName name="_xlnm._FilterDatabase" localSheetId="5" hidden="1">'Tabela zbiorcza'!$B$5:$B$1665</definedName>
    <definedName name="_xlnm._FilterDatabase" localSheetId="1" hidden="1">'Tabela źródłowa'!$B$6:$B$1665</definedName>
    <definedName name="solver_eng" localSheetId="7" hidden="1">1</definedName>
    <definedName name="solver_neg" localSheetId="7" hidden="1">1</definedName>
    <definedName name="solver_num" localSheetId="7" hidden="1">0</definedName>
    <definedName name="solver_opt" localSheetId="7" hidden="1">'Tabele pomocnicze'!$J$25</definedName>
    <definedName name="solver_typ" localSheetId="7" hidden="1">1</definedName>
    <definedName name="solver_val" localSheetId="7" hidden="1">0</definedName>
    <definedName name="solver_ver" localSheetId="7" hidden="1">3</definedName>
    <definedName name="_xlnm.Extract" localSheetId="5">'Tabela zbiorcza'!$O$5</definedName>
    <definedName name="_xlnm.Extract" localSheetId="1">'Tabela źródłowa'!$L$6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6" l="1"/>
  <c r="I7" i="1"/>
  <c r="J7" i="1" s="1"/>
  <c r="I1665" i="1"/>
  <c r="G7" i="1"/>
  <c r="H7" i="1" l="1"/>
  <c r="M6" i="8"/>
  <c r="L6" i="8"/>
  <c r="M6" i="11"/>
  <c r="L6" i="11"/>
  <c r="M6" i="7" l="1"/>
  <c r="L6" i="7"/>
  <c r="B2" i="5" a="1"/>
  <c r="B2" i="5" s="1"/>
  <c r="D7" i="4" s="1" a="1"/>
  <c r="D7" i="4" s="1"/>
  <c r="C2" i="5" a="1"/>
  <c r="C2" i="5" s="1"/>
  <c r="F7" i="4" s="1" a="1"/>
  <c r="F7" i="4" s="1"/>
  <c r="A2" i="5" a="1"/>
  <c r="A2" i="5" s="1"/>
  <c r="B7" i="4" s="1" a="1"/>
  <c r="B7" i="4" s="1"/>
  <c r="I8" i="1" l="1"/>
  <c r="J8" i="1" s="1"/>
  <c r="I9" i="1"/>
  <c r="I10" i="1"/>
  <c r="I11" i="1"/>
  <c r="I12" i="1"/>
  <c r="I13" i="1"/>
  <c r="I14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2" i="1"/>
  <c r="I1173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3" i="1"/>
  <c r="I1504" i="1"/>
  <c r="I1505" i="1"/>
  <c r="I1506" i="1"/>
  <c r="I1507" i="1"/>
  <c r="I1508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8" i="6" l="1"/>
  <c r="I199" i="1" s="1"/>
  <c r="I9" i="6"/>
  <c r="I486" i="1" s="1"/>
  <c r="I10" i="6"/>
  <c r="I592" i="1" s="1"/>
  <c r="I11" i="6"/>
  <c r="I664" i="1" s="1"/>
  <c r="I12" i="6"/>
  <c r="I13" i="6"/>
  <c r="I739" i="1" s="1"/>
  <c r="I14" i="6"/>
  <c r="I808" i="1" s="1"/>
  <c r="I15" i="6"/>
  <c r="I1171" i="1" s="1"/>
  <c r="I16" i="6"/>
  <c r="I1174" i="1" s="1"/>
  <c r="I17" i="6"/>
  <c r="I1190" i="1" s="1"/>
  <c r="I18" i="6"/>
  <c r="I1212" i="1" s="1"/>
  <c r="I19" i="6"/>
  <c r="I20" i="6"/>
  <c r="I1502" i="1" s="1"/>
  <c r="I21" i="6"/>
  <c r="I1509" i="1" s="1"/>
  <c r="I22" i="6"/>
  <c r="I1554" i="1" s="1"/>
  <c r="I23" i="6"/>
  <c r="I1591" i="1" s="1"/>
  <c r="B27" i="6"/>
  <c r="B28" i="6" s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B9" i="2"/>
  <c r="B11" i="2" s="1"/>
  <c r="C20" i="2" l="1"/>
  <c r="C19" i="2"/>
  <c r="J1171" i="1"/>
  <c r="J808" i="1"/>
  <c r="J1554" i="1"/>
  <c r="J592" i="1"/>
  <c r="J1174" i="1"/>
  <c r="J664" i="1"/>
  <c r="J1509" i="1"/>
  <c r="J486" i="1"/>
  <c r="J1212" i="1"/>
  <c r="J739" i="1"/>
  <c r="J1591" i="1"/>
  <c r="J1502" i="1"/>
  <c r="J199" i="1"/>
  <c r="J1190" i="1"/>
  <c r="J695" i="1"/>
  <c r="J173" i="1"/>
  <c r="J77" i="1"/>
  <c r="J78" i="1"/>
  <c r="J502" i="1"/>
  <c r="J599" i="1"/>
  <c r="J1069" i="1"/>
  <c r="J805" i="1"/>
  <c r="J1166" i="1"/>
  <c r="J685" i="1"/>
  <c r="J807" i="1"/>
  <c r="J1023" i="1"/>
  <c r="J1167" i="1"/>
  <c r="J103" i="1"/>
  <c r="J223" i="1"/>
  <c r="J913" i="1"/>
  <c r="J1009" i="1"/>
  <c r="J1608" i="1"/>
  <c r="J1609" i="1"/>
  <c r="J234" i="1"/>
  <c r="J914" i="1"/>
  <c r="J1010" i="1"/>
  <c r="J114" i="1"/>
  <c r="J1011" i="1"/>
  <c r="J1634" i="1"/>
  <c r="J215" i="1"/>
  <c r="J722" i="1"/>
  <c r="J347" i="1"/>
  <c r="J854" i="1"/>
  <c r="J1130" i="1"/>
  <c r="J1328" i="1"/>
  <c r="J1548" i="1"/>
  <c r="J151" i="1"/>
  <c r="J856" i="1"/>
  <c r="J1131" i="1"/>
  <c r="J1329" i="1"/>
  <c r="J868" i="1"/>
  <c r="J1181" i="1"/>
  <c r="J869" i="1"/>
  <c r="J1182" i="1"/>
  <c r="J1573" i="1"/>
  <c r="J1058" i="1"/>
  <c r="J1060" i="1"/>
  <c r="J598" i="1"/>
  <c r="J1057" i="1"/>
  <c r="J1339" i="1"/>
  <c r="J712" i="1"/>
  <c r="J870" i="1"/>
  <c r="J1183" i="1"/>
  <c r="J1575" i="1"/>
  <c r="J455" i="1"/>
  <c r="J940" i="1"/>
  <c r="J1184" i="1"/>
  <c r="J1576" i="1"/>
  <c r="J747" i="1"/>
  <c r="J1122" i="1"/>
  <c r="J1622" i="1"/>
  <c r="J294" i="1"/>
  <c r="J963" i="1"/>
  <c r="J978" i="1"/>
  <c r="J1000" i="1"/>
  <c r="J553" i="1"/>
  <c r="J295" i="1"/>
  <c r="J809" i="1"/>
  <c r="J1219" i="1"/>
  <c r="J1632" i="1"/>
  <c r="J953" i="1"/>
  <c r="J1220" i="1"/>
  <c r="J1633" i="1"/>
  <c r="J322" i="1"/>
  <c r="J962" i="1"/>
  <c r="J1267" i="1"/>
  <c r="J1293" i="1"/>
  <c r="J466" i="1"/>
  <c r="J551" i="1"/>
  <c r="J1452" i="1"/>
  <c r="J552" i="1"/>
  <c r="J1105" i="1"/>
  <c r="J1484" i="1"/>
  <c r="J734" i="1"/>
  <c r="J735" i="1"/>
  <c r="J1106" i="1"/>
  <c r="J1108" i="1"/>
  <c r="J1485" i="1"/>
  <c r="J1610" i="1"/>
  <c r="J1663" i="1"/>
  <c r="J1517" i="1"/>
  <c r="J266" i="1"/>
  <c r="J1568" i="1"/>
  <c r="J1421" i="1"/>
  <c r="J1276" i="1"/>
  <c r="J1127" i="1"/>
  <c r="J983" i="1"/>
  <c r="J839" i="1"/>
  <c r="J692" i="1"/>
  <c r="J546" i="1"/>
  <c r="J401" i="1"/>
  <c r="J256" i="1"/>
  <c r="J111" i="1"/>
  <c r="J1628" i="1"/>
  <c r="J1480" i="1"/>
  <c r="J1336" i="1"/>
  <c r="J1189" i="1"/>
  <c r="J1042" i="1"/>
  <c r="J898" i="1"/>
  <c r="J753" i="1"/>
  <c r="J606" i="1"/>
  <c r="J460" i="1"/>
  <c r="J315" i="1"/>
  <c r="J170" i="1"/>
  <c r="J26" i="1"/>
  <c r="J1017" i="1"/>
  <c r="J580" i="1"/>
  <c r="J157" i="1"/>
  <c r="J1552" i="1"/>
  <c r="J1249" i="1"/>
  <c r="J920" i="1"/>
  <c r="J616" i="1"/>
  <c r="J1001" i="1"/>
  <c r="J969" i="1"/>
  <c r="J508" i="1"/>
  <c r="J109" i="1"/>
  <c r="J1454" i="1"/>
  <c r="J1175" i="1"/>
  <c r="J884" i="1"/>
  <c r="J604" i="1"/>
  <c r="J1201" i="1"/>
  <c r="J740" i="1"/>
  <c r="J278" i="1"/>
  <c r="J1544" i="1"/>
  <c r="J1398" i="1"/>
  <c r="J1253" i="1"/>
  <c r="J1104" i="1"/>
  <c r="J960" i="1"/>
  <c r="J816" i="1"/>
  <c r="J656" i="1"/>
  <c r="J511" i="1"/>
  <c r="J366" i="1"/>
  <c r="J209" i="1"/>
  <c r="J64" i="1"/>
  <c r="J156" i="1"/>
  <c r="J1357" i="1"/>
  <c r="J931" i="1"/>
  <c r="J506" i="1"/>
  <c r="J47" i="1"/>
  <c r="J1259" i="1"/>
  <c r="J785" i="1"/>
  <c r="J251" i="1"/>
  <c r="J1439" i="1"/>
  <c r="J881" i="1"/>
  <c r="J277" i="1"/>
  <c r="J1501" i="1"/>
  <c r="J1063" i="1"/>
  <c r="J615" i="1"/>
  <c r="J191" i="1"/>
  <c r="J1440" i="1"/>
  <c r="J1002" i="1"/>
  <c r="J529" i="1"/>
  <c r="J82" i="1"/>
  <c r="J1319" i="1"/>
  <c r="J905" i="1"/>
  <c r="J527" i="1"/>
  <c r="J108" i="1"/>
  <c r="J1309" i="1"/>
  <c r="J871" i="1"/>
  <c r="J421" i="1"/>
  <c r="J1636" i="1"/>
  <c r="J1134" i="1"/>
  <c r="J687" i="1"/>
  <c r="J227" i="1"/>
  <c r="J1379" i="1"/>
  <c r="J821" i="1"/>
  <c r="J564" i="1"/>
  <c r="J33" i="1"/>
  <c r="J1036" i="1"/>
  <c r="J309" i="1"/>
  <c r="J1597" i="1"/>
  <c r="J1437" i="1"/>
  <c r="J1280" i="1"/>
  <c r="J1071" i="1"/>
  <c r="J891" i="1"/>
  <c r="J226" i="1"/>
  <c r="J1414" i="1"/>
  <c r="J880" i="1"/>
  <c r="J346" i="1"/>
  <c r="J1620" i="1"/>
  <c r="J177" i="1"/>
  <c r="J1330" i="1"/>
  <c r="J759" i="1"/>
  <c r="J237" i="1"/>
  <c r="J1595" i="1"/>
  <c r="J733" i="1"/>
  <c r="J562" i="1"/>
  <c r="J405" i="1"/>
  <c r="J260" i="1"/>
  <c r="J91" i="1"/>
  <c r="J1510" i="1"/>
  <c r="J1352" i="1"/>
  <c r="J1142" i="1"/>
  <c r="J938" i="1"/>
  <c r="J1558" i="1"/>
  <c r="J1411" i="1"/>
  <c r="J1254" i="1"/>
  <c r="J1093" i="1"/>
  <c r="J901" i="1"/>
  <c r="J757" i="1"/>
  <c r="J573" i="1"/>
  <c r="J428" i="1"/>
  <c r="J271" i="1"/>
  <c r="J90" i="1"/>
  <c r="J719" i="1"/>
  <c r="J572" i="1"/>
  <c r="J427" i="1"/>
  <c r="J270" i="1"/>
  <c r="J101" i="1"/>
  <c r="J1491" i="1"/>
  <c r="J755" i="1"/>
  <c r="J1397" i="1"/>
  <c r="J1103" i="1"/>
  <c r="J815" i="1"/>
  <c r="J522" i="1"/>
  <c r="J232" i="1"/>
  <c r="J1604" i="1"/>
  <c r="J1312" i="1"/>
  <c r="J1018" i="1"/>
  <c r="J728" i="1"/>
  <c r="J436" i="1"/>
  <c r="J146" i="1"/>
  <c r="J945" i="1"/>
  <c r="J121" i="1"/>
  <c r="J1187" i="1"/>
  <c r="J567" i="1"/>
  <c r="J1347" i="1"/>
  <c r="J897" i="1"/>
  <c r="J61" i="1"/>
  <c r="J1124" i="1"/>
  <c r="J555" i="1"/>
  <c r="J666" i="1"/>
  <c r="J1520" i="1"/>
  <c r="J1229" i="1"/>
  <c r="J936" i="1"/>
  <c r="J632" i="1"/>
  <c r="J341" i="1"/>
  <c r="J40" i="1"/>
  <c r="J1296" i="1"/>
  <c r="J433" i="1"/>
  <c r="J1185" i="1"/>
  <c r="J154" i="1"/>
  <c r="J772" i="1"/>
  <c r="J1429" i="1"/>
  <c r="J554" i="1"/>
  <c r="J1368" i="1"/>
  <c r="J456" i="1"/>
  <c r="J1258" i="1"/>
  <c r="J1244" i="1"/>
  <c r="J1236" i="1"/>
  <c r="J349" i="1"/>
  <c r="J1062" i="1"/>
  <c r="J142" i="1"/>
  <c r="J760" i="1"/>
  <c r="J1498" i="1"/>
  <c r="J249" i="1"/>
  <c r="J1413" i="1"/>
  <c r="J1047" i="1"/>
  <c r="J153" i="1"/>
  <c r="J771" i="1"/>
  <c r="J1583" i="1"/>
  <c r="J1233" i="1"/>
  <c r="J164" i="1"/>
  <c r="J696" i="1"/>
  <c r="J381" i="1"/>
  <c r="J67" i="1"/>
  <c r="J1316" i="1"/>
  <c r="J902" i="1"/>
  <c r="J1387" i="1"/>
  <c r="J1045" i="1"/>
  <c r="J732" i="1"/>
  <c r="J404" i="1"/>
  <c r="J54" i="1"/>
  <c r="J548" i="1"/>
  <c r="J246" i="1"/>
  <c r="J1627" i="1"/>
  <c r="J1531" i="1"/>
  <c r="J1240" i="1"/>
  <c r="J947" i="1"/>
  <c r="J655" i="1"/>
  <c r="J365" i="1"/>
  <c r="J75" i="1"/>
  <c r="J1444" i="1"/>
  <c r="J1150" i="1"/>
  <c r="J862" i="1"/>
  <c r="J569" i="1"/>
  <c r="J279" i="1"/>
  <c r="J1359" i="1"/>
  <c r="J471" i="1"/>
  <c r="J1466" i="1"/>
  <c r="J836" i="1"/>
  <c r="J1311" i="1"/>
  <c r="J411" i="1"/>
  <c r="J1382" i="1"/>
  <c r="J1100" i="1"/>
  <c r="J531" i="1"/>
  <c r="J629" i="1"/>
  <c r="J1507" i="1"/>
  <c r="J1217" i="1"/>
  <c r="J924" i="1"/>
  <c r="J620" i="1"/>
  <c r="J329" i="1"/>
  <c r="J28" i="1"/>
  <c r="J1248" i="1"/>
  <c r="J397" i="1"/>
  <c r="J1146" i="1"/>
  <c r="J130" i="1"/>
  <c r="J686" i="1"/>
  <c r="J1405" i="1"/>
  <c r="J518" i="1"/>
  <c r="J1332" i="1"/>
  <c r="J420" i="1"/>
  <c r="J1234" i="1"/>
  <c r="J470" i="1"/>
  <c r="J1199" i="1"/>
  <c r="J300" i="1"/>
  <c r="J1026" i="1"/>
  <c r="J118" i="1"/>
  <c r="J723" i="1"/>
  <c r="J1462" i="1"/>
  <c r="J213" i="1"/>
  <c r="J1401" i="1"/>
  <c r="J1035" i="1"/>
  <c r="J117" i="1"/>
  <c r="J709" i="1"/>
  <c r="J576" i="1"/>
  <c r="J1196" i="1"/>
  <c r="J128" i="1"/>
  <c r="J684" i="1"/>
  <c r="J369" i="1"/>
  <c r="J55" i="1"/>
  <c r="J1304" i="1"/>
  <c r="J890" i="1"/>
  <c r="J1375" i="1"/>
  <c r="J1033" i="1"/>
  <c r="J720" i="1"/>
  <c r="J392" i="1"/>
  <c r="J235" i="1"/>
  <c r="J682" i="1"/>
  <c r="J536" i="1"/>
  <c r="J222" i="1"/>
  <c r="J1615" i="1"/>
  <c r="J1519" i="1"/>
  <c r="J1228" i="1"/>
  <c r="J935" i="1"/>
  <c r="J643" i="1"/>
  <c r="J353" i="1"/>
  <c r="J63" i="1"/>
  <c r="J1432" i="1"/>
  <c r="J1138" i="1"/>
  <c r="J850" i="1"/>
  <c r="J557" i="1"/>
  <c r="J267" i="1"/>
  <c r="J1323" i="1"/>
  <c r="J435" i="1"/>
  <c r="J1442" i="1"/>
  <c r="J812" i="1"/>
  <c r="J1262" i="1"/>
  <c r="J375" i="1"/>
  <c r="J1358" i="1"/>
  <c r="J799" i="1"/>
  <c r="J1053" i="1"/>
  <c r="J1642" i="1"/>
  <c r="J1350" i="1"/>
  <c r="J1056" i="1"/>
  <c r="J767" i="1"/>
  <c r="J462" i="1"/>
  <c r="J160" i="1"/>
  <c r="J24" i="1"/>
  <c r="J798" i="1"/>
  <c r="J1563" i="1"/>
  <c r="J589" i="1"/>
  <c r="J1294" i="1"/>
  <c r="J132" i="1"/>
  <c r="J919" i="1"/>
  <c r="J59" i="1"/>
  <c r="J797" i="1"/>
  <c r="J1611" i="1"/>
  <c r="J1197" i="1"/>
  <c r="J434" i="1"/>
  <c r="J1159" i="1"/>
  <c r="J276" i="1"/>
  <c r="J990" i="1"/>
  <c r="J70" i="1"/>
  <c r="J698" i="1"/>
  <c r="J1426" i="1"/>
  <c r="J176" i="1"/>
  <c r="J1389" i="1"/>
  <c r="J999" i="1"/>
  <c r="J93" i="1"/>
  <c r="J673" i="1"/>
  <c r="J504" i="1"/>
  <c r="J1156" i="1"/>
  <c r="J80" i="1"/>
  <c r="J672" i="1"/>
  <c r="J357" i="1"/>
  <c r="J43" i="1"/>
  <c r="J1291" i="1"/>
  <c r="J878" i="1"/>
  <c r="J1363" i="1"/>
  <c r="J1021" i="1"/>
  <c r="J707" i="1"/>
  <c r="J380" i="1"/>
  <c r="J30" i="1"/>
  <c r="J524" i="1"/>
  <c r="J210" i="1"/>
  <c r="J1603" i="1"/>
  <c r="J1506" i="1"/>
  <c r="J1216" i="1"/>
  <c r="J923" i="1"/>
  <c r="J631" i="1"/>
  <c r="J340" i="1"/>
  <c r="J51" i="1"/>
  <c r="J1420" i="1"/>
  <c r="J1126" i="1"/>
  <c r="J838" i="1"/>
  <c r="J545" i="1"/>
  <c r="J255" i="1"/>
  <c r="J1286" i="1"/>
  <c r="J399" i="1"/>
  <c r="J1651" i="1"/>
  <c r="J1504" i="1"/>
  <c r="J1064" i="1"/>
  <c r="J1556" i="1"/>
  <c r="J1409" i="1"/>
  <c r="J1264" i="1"/>
  <c r="J1115" i="1"/>
  <c r="J971" i="1"/>
  <c r="J827" i="1"/>
  <c r="J680" i="1"/>
  <c r="J534" i="1"/>
  <c r="J389" i="1"/>
  <c r="J244" i="1"/>
  <c r="J99" i="1"/>
  <c r="J1616" i="1"/>
  <c r="J1468" i="1"/>
  <c r="J1324" i="1"/>
  <c r="J1177" i="1"/>
  <c r="J1030" i="1"/>
  <c r="J886" i="1"/>
  <c r="J741" i="1"/>
  <c r="J594" i="1"/>
  <c r="J448" i="1"/>
  <c r="J303" i="1"/>
  <c r="J158" i="1"/>
  <c r="J13" i="1"/>
  <c r="J981" i="1"/>
  <c r="J556" i="1"/>
  <c r="J133" i="1"/>
  <c r="J1516" i="1"/>
  <c r="J1213" i="1"/>
  <c r="J896" i="1"/>
  <c r="J591" i="1"/>
  <c r="J1395" i="1"/>
  <c r="J933" i="1"/>
  <c r="J496" i="1"/>
  <c r="J85" i="1"/>
  <c r="J1430" i="1"/>
  <c r="J1148" i="1"/>
  <c r="J860" i="1"/>
  <c r="J579" i="1"/>
  <c r="J1161" i="1"/>
  <c r="J702" i="1"/>
  <c r="J230" i="1"/>
  <c r="J1532" i="1"/>
  <c r="J1386" i="1"/>
  <c r="J1241" i="1"/>
  <c r="J1092" i="1"/>
  <c r="J948" i="1"/>
  <c r="J803" i="1"/>
  <c r="J644" i="1"/>
  <c r="J499" i="1"/>
  <c r="J354" i="1"/>
  <c r="J196" i="1"/>
  <c r="J52" i="1"/>
  <c r="J120" i="1"/>
  <c r="J1333" i="1"/>
  <c r="J895" i="1"/>
  <c r="J469" i="1"/>
  <c r="J23" i="1"/>
  <c r="J1223" i="1"/>
  <c r="J736" i="1"/>
  <c r="J178" i="1"/>
  <c r="J1391" i="1"/>
  <c r="J845" i="1"/>
  <c r="J241" i="1"/>
  <c r="J1465" i="1"/>
  <c r="J1027" i="1"/>
  <c r="J578" i="1"/>
  <c r="J179" i="1"/>
  <c r="J1404" i="1"/>
  <c r="J942" i="1"/>
  <c r="J493" i="1"/>
  <c r="J58" i="1"/>
  <c r="J1282" i="1"/>
  <c r="J857" i="1"/>
  <c r="J503" i="1"/>
  <c r="J72" i="1"/>
  <c r="J1272" i="1"/>
  <c r="J823" i="1"/>
  <c r="J385" i="1"/>
  <c r="J1600" i="1"/>
  <c r="J1098" i="1"/>
  <c r="J650" i="1"/>
  <c r="J190" i="1"/>
  <c r="J1343" i="1"/>
  <c r="J796" i="1"/>
  <c r="J528" i="1"/>
  <c r="J1536" i="1"/>
  <c r="J964" i="1"/>
  <c r="J285" i="1"/>
  <c r="J1584" i="1"/>
  <c r="J1425" i="1"/>
  <c r="J1268" i="1"/>
  <c r="J1059" i="1"/>
  <c r="J879" i="1"/>
  <c r="J189" i="1"/>
  <c r="J1378" i="1"/>
  <c r="J844" i="1"/>
  <c r="J321" i="1"/>
  <c r="J1596" i="1"/>
  <c r="J129" i="1"/>
  <c r="J1281" i="1"/>
  <c r="J648" i="1"/>
  <c r="J201" i="1"/>
  <c r="J1582" i="1"/>
  <c r="J721" i="1"/>
  <c r="J550" i="1"/>
  <c r="J393" i="1"/>
  <c r="J248" i="1"/>
  <c r="J79" i="1"/>
  <c r="J1496" i="1"/>
  <c r="J1340" i="1"/>
  <c r="J1118" i="1"/>
  <c r="J926" i="1"/>
  <c r="J1545" i="1"/>
  <c r="J1399" i="1"/>
  <c r="J1242" i="1"/>
  <c r="J1081" i="1"/>
  <c r="J889" i="1"/>
  <c r="J745" i="1"/>
  <c r="J561" i="1"/>
  <c r="J416" i="1"/>
  <c r="J259" i="1"/>
  <c r="J66" i="1"/>
  <c r="J706" i="1"/>
  <c r="J560" i="1"/>
  <c r="J415" i="1"/>
  <c r="J258" i="1"/>
  <c r="J89" i="1"/>
  <c r="J1639" i="1"/>
  <c r="J1543" i="1"/>
  <c r="J1252" i="1"/>
  <c r="J959" i="1"/>
  <c r="J668" i="1"/>
  <c r="J377" i="1"/>
  <c r="J87" i="1"/>
  <c r="J1456" i="1"/>
  <c r="J1162" i="1"/>
  <c r="J874" i="1"/>
  <c r="J581" i="1"/>
  <c r="J291" i="1"/>
  <c r="J1371" i="1"/>
  <c r="J532" i="1"/>
  <c r="J1490" i="1"/>
  <c r="J872" i="1"/>
  <c r="J447" i="1"/>
  <c r="J1406" i="1"/>
  <c r="J848" i="1"/>
  <c r="J1125" i="1"/>
  <c r="J37" i="1"/>
  <c r="J1374" i="1"/>
  <c r="J1080" i="1"/>
  <c r="J791" i="1"/>
  <c r="J487" i="1"/>
  <c r="J184" i="1"/>
  <c r="J84" i="1"/>
  <c r="J859" i="1"/>
  <c r="J1648" i="1"/>
  <c r="J662" i="1"/>
  <c r="J1367" i="1"/>
  <c r="J205" i="1"/>
  <c r="J991" i="1"/>
  <c r="J143" i="1"/>
  <c r="J894" i="1"/>
  <c r="J9" i="1"/>
  <c r="J833" i="1"/>
  <c r="J36" i="1"/>
  <c r="J786" i="1"/>
  <c r="J1538" i="1"/>
  <c r="J614" i="1"/>
  <c r="J1307" i="1"/>
  <c r="J492" i="1"/>
  <c r="J892" i="1"/>
  <c r="J1572" i="1"/>
  <c r="J1256" i="1"/>
  <c r="J867" i="1"/>
  <c r="J1342" i="1"/>
  <c r="J273" i="1"/>
  <c r="J81" i="1"/>
  <c r="J624" i="1"/>
  <c r="J855" i="1"/>
  <c r="J538" i="1"/>
  <c r="J236" i="1"/>
  <c r="J1472" i="1"/>
  <c r="J1094" i="1"/>
  <c r="J1533" i="1"/>
  <c r="J1230" i="1"/>
  <c r="J877" i="1"/>
  <c r="J549" i="1"/>
  <c r="J247" i="1"/>
  <c r="J694" i="1"/>
  <c r="J403" i="1"/>
  <c r="J65" i="1"/>
  <c r="J1479" i="1"/>
  <c r="J305" i="1"/>
  <c r="J1385" i="1"/>
  <c r="J1091" i="1"/>
  <c r="J802" i="1"/>
  <c r="J510" i="1"/>
  <c r="J220" i="1"/>
  <c r="J1592" i="1"/>
  <c r="J1299" i="1"/>
  <c r="J1006" i="1"/>
  <c r="J716" i="1"/>
  <c r="J424" i="1"/>
  <c r="J134" i="1"/>
  <c r="J909" i="1"/>
  <c r="J97" i="1"/>
  <c r="J1160" i="1"/>
  <c r="J543" i="1"/>
  <c r="J849" i="1"/>
  <c r="J12" i="1"/>
  <c r="J824" i="1"/>
  <c r="J1089" i="1"/>
  <c r="J1654" i="1"/>
  <c r="J1362" i="1"/>
  <c r="J1068" i="1"/>
  <c r="J779" i="1"/>
  <c r="J474" i="1"/>
  <c r="J172" i="1"/>
  <c r="J48" i="1"/>
  <c r="J835" i="1"/>
  <c r="J1612" i="1"/>
  <c r="J626" i="1"/>
  <c r="J1331" i="1"/>
  <c r="J168" i="1"/>
  <c r="J955" i="1"/>
  <c r="J83" i="1"/>
  <c r="J834" i="1"/>
  <c r="J1647" i="1"/>
  <c r="J784" i="1"/>
  <c r="J1637" i="1"/>
  <c r="J750" i="1"/>
  <c r="J1500" i="1"/>
  <c r="J577" i="1"/>
  <c r="J1246" i="1"/>
  <c r="J419" i="1"/>
  <c r="J820" i="1"/>
  <c r="J1560" i="1"/>
  <c r="J1232" i="1"/>
  <c r="J708" i="1"/>
  <c r="J1306" i="1"/>
  <c r="J225" i="1"/>
  <c r="J45" i="1"/>
  <c r="J587" i="1"/>
  <c r="J843" i="1"/>
  <c r="J526" i="1"/>
  <c r="J224" i="1"/>
  <c r="J1460" i="1"/>
  <c r="J1082" i="1"/>
  <c r="J1521" i="1"/>
  <c r="J1218" i="1"/>
  <c r="J865" i="1"/>
  <c r="J537" i="1"/>
  <c r="J42" i="1"/>
  <c r="J391" i="1"/>
  <c r="J53" i="1"/>
  <c r="J1467" i="1"/>
  <c r="J1665" i="1"/>
  <c r="J1373" i="1"/>
  <c r="J1079" i="1"/>
  <c r="J790" i="1"/>
  <c r="J498" i="1"/>
  <c r="J208" i="1"/>
  <c r="J1579" i="1"/>
  <c r="J1287" i="1"/>
  <c r="J994" i="1"/>
  <c r="J703" i="1"/>
  <c r="J412" i="1"/>
  <c r="J122" i="1"/>
  <c r="J873" i="1"/>
  <c r="J73" i="1"/>
  <c r="J1136" i="1"/>
  <c r="J519" i="1"/>
  <c r="J813" i="1"/>
  <c r="J1650" i="1"/>
  <c r="J1076" i="1"/>
  <c r="J495" i="1"/>
  <c r="J593" i="1"/>
  <c r="J1494" i="1"/>
  <c r="J1204" i="1"/>
  <c r="J912" i="1"/>
  <c r="J608" i="1"/>
  <c r="J317" i="1"/>
  <c r="J16" i="1"/>
  <c r="J1211" i="1"/>
  <c r="J361" i="1"/>
  <c r="J1086" i="1"/>
  <c r="J94" i="1"/>
  <c r="J649" i="1"/>
  <c r="J1369" i="1"/>
  <c r="J481" i="1"/>
  <c r="J1308" i="1"/>
  <c r="J384" i="1"/>
  <c r="J748" i="1"/>
  <c r="J1601" i="1"/>
  <c r="J713" i="1"/>
  <c r="J1464" i="1"/>
  <c r="J541" i="1"/>
  <c r="J1209" i="1"/>
  <c r="J310" i="1"/>
  <c r="J697" i="1"/>
  <c r="J1547" i="1"/>
  <c r="J1207" i="1"/>
  <c r="J588" i="1"/>
  <c r="J1269" i="1"/>
  <c r="J188" i="1"/>
  <c r="J515" i="1"/>
  <c r="J831" i="1"/>
  <c r="J514" i="1"/>
  <c r="J212" i="1"/>
  <c r="J1448" i="1"/>
  <c r="J1070" i="1"/>
  <c r="J1508" i="1"/>
  <c r="J1205" i="1"/>
  <c r="J853" i="1"/>
  <c r="J525" i="1"/>
  <c r="J211" i="1"/>
  <c r="J670" i="1"/>
  <c r="J379" i="1"/>
  <c r="J41" i="1"/>
  <c r="J1455" i="1"/>
  <c r="J1653" i="1"/>
  <c r="J1361" i="1"/>
  <c r="J1067" i="1"/>
  <c r="J778" i="1"/>
  <c r="J485" i="1"/>
  <c r="J195" i="1"/>
  <c r="J1567" i="1"/>
  <c r="J1275" i="1"/>
  <c r="J982" i="1"/>
  <c r="J691" i="1"/>
  <c r="J400" i="1"/>
  <c r="J110" i="1"/>
  <c r="J837" i="1"/>
  <c r="J49" i="1"/>
  <c r="J1112" i="1"/>
  <c r="J1590" i="1"/>
  <c r="J1641" i="1"/>
  <c r="J1349" i="1"/>
  <c r="J1055" i="1"/>
  <c r="J766" i="1"/>
  <c r="J473" i="1"/>
  <c r="J183" i="1"/>
  <c r="J1555" i="1"/>
  <c r="J1263" i="1"/>
  <c r="J970" i="1"/>
  <c r="J679" i="1"/>
  <c r="J388" i="1"/>
  <c r="J98" i="1"/>
  <c r="J800" i="1"/>
  <c r="J25" i="1"/>
  <c r="J1273" i="1"/>
  <c r="J665" i="1"/>
  <c r="J1113" i="1"/>
  <c r="J290" i="1"/>
  <c r="J1478" i="1"/>
  <c r="J956" i="1"/>
  <c r="J1383" i="1"/>
  <c r="J544" i="1"/>
  <c r="J1569" i="1"/>
  <c r="J1301" i="1"/>
  <c r="J1032" i="1"/>
  <c r="J828" i="1"/>
  <c r="J547" i="1"/>
  <c r="J269" i="1"/>
  <c r="J446" i="1"/>
  <c r="J1441" i="1"/>
  <c r="J651" i="1"/>
  <c r="J1488" i="1"/>
  <c r="J822" i="1"/>
  <c r="J1574" i="1"/>
  <c r="J458" i="1"/>
  <c r="J1321" i="1"/>
  <c r="J688" i="1"/>
  <c r="J1587" i="1"/>
  <c r="J749" i="1"/>
  <c r="J106" i="1"/>
  <c r="J1013" i="1"/>
  <c r="J325" i="1"/>
  <c r="J1123" i="1"/>
  <c r="J494" i="1"/>
  <c r="J1295" i="1"/>
  <c r="J468" i="1"/>
  <c r="J1415" i="1"/>
  <c r="J1524" i="1"/>
  <c r="J1318" i="1"/>
  <c r="J140" i="1"/>
  <c r="J1461" i="1"/>
  <c r="J1119" i="1"/>
  <c r="J516" i="1"/>
  <c r="J1450" i="1"/>
  <c r="J454" i="1"/>
  <c r="J407" i="1"/>
  <c r="J1120" i="1"/>
  <c r="J297" i="1"/>
  <c r="J782" i="1"/>
  <c r="J477" i="1"/>
  <c r="J272" i="1"/>
  <c r="J1546" i="1"/>
  <c r="J1243" i="1"/>
  <c r="J866" i="1"/>
  <c r="J1435" i="1"/>
  <c r="J1153" i="1"/>
  <c r="J829" i="1"/>
  <c r="J585" i="1"/>
  <c r="J319" i="1"/>
  <c r="J780" i="1"/>
  <c r="J512" i="1"/>
  <c r="J306" i="1"/>
  <c r="J1566" i="1"/>
  <c r="J1031" i="1"/>
  <c r="J449" i="1"/>
  <c r="J1530" i="1"/>
  <c r="J946" i="1"/>
  <c r="J364" i="1"/>
  <c r="J727" i="1"/>
  <c r="J1040" i="1"/>
  <c r="J1029" i="1"/>
  <c r="J1310" i="1"/>
  <c r="J1298" i="1"/>
  <c r="J1482" i="1"/>
  <c r="J1008" i="1"/>
  <c r="J523" i="1"/>
  <c r="J337" i="1"/>
  <c r="J590" i="1"/>
  <c r="J480" i="1"/>
  <c r="J386" i="1"/>
  <c r="J445" i="1"/>
  <c r="J675" i="1"/>
  <c r="J941" i="1"/>
  <c r="J1051" i="1"/>
  <c r="J1210" i="1"/>
  <c r="J1133" i="1"/>
  <c r="J1221" i="1"/>
  <c r="J1377" i="1"/>
  <c r="J431" i="1"/>
  <c r="J382" i="1"/>
  <c r="J1012" i="1"/>
  <c r="J758" i="1"/>
  <c r="J187" i="1"/>
  <c r="J1206" i="1"/>
  <c r="J1351" i="1"/>
  <c r="J804" i="1"/>
  <c r="J283" i="1"/>
  <c r="J488" i="1"/>
  <c r="J1553" i="1"/>
  <c r="J1019" i="1"/>
  <c r="J437" i="1"/>
  <c r="J1518" i="1"/>
  <c r="J934" i="1"/>
  <c r="J352" i="1"/>
  <c r="J690" i="1"/>
  <c r="J1016" i="1"/>
  <c r="J993" i="1"/>
  <c r="J1285" i="1"/>
  <c r="J1274" i="1"/>
  <c r="J1470" i="1"/>
  <c r="J996" i="1"/>
  <c r="J450" i="1"/>
  <c r="J301" i="1"/>
  <c r="J542" i="1"/>
  <c r="J444" i="1"/>
  <c r="J350" i="1"/>
  <c r="J409" i="1"/>
  <c r="J638" i="1"/>
  <c r="J711" i="1"/>
  <c r="J1015" i="1"/>
  <c r="J1172" i="1"/>
  <c r="J1097" i="1"/>
  <c r="J1168" i="1"/>
  <c r="J1365" i="1"/>
  <c r="J395" i="1"/>
  <c r="J152" i="1"/>
  <c r="J976" i="1"/>
  <c r="J746" i="1"/>
  <c r="J175" i="1"/>
  <c r="J1194" i="1"/>
  <c r="J1327" i="1"/>
  <c r="J793" i="1"/>
  <c r="J198" i="1"/>
  <c r="J475" i="1"/>
  <c r="J185" i="1"/>
  <c r="J1593" i="1"/>
  <c r="J1300" i="1"/>
  <c r="J717" i="1"/>
  <c r="J135" i="1"/>
  <c r="J1215" i="1"/>
  <c r="J630" i="1"/>
  <c r="J50" i="1"/>
  <c r="J1602" i="1"/>
  <c r="J422" i="1"/>
  <c r="J169" i="1"/>
  <c r="J751" i="1"/>
  <c r="J387" i="1"/>
  <c r="J1192" i="1"/>
  <c r="J705" i="1"/>
  <c r="J221" i="1"/>
  <c r="J1111" i="1"/>
  <c r="J1320" i="1"/>
  <c r="J1222" i="1"/>
  <c r="J1186" i="1"/>
  <c r="J1271" i="1"/>
  <c r="J1463" i="1"/>
  <c r="J144" i="1"/>
  <c r="J155" i="1"/>
  <c r="J299" i="1"/>
  <c r="J238" i="1"/>
  <c r="J1657" i="1"/>
  <c r="J987" i="1"/>
  <c r="J1024" i="1"/>
  <c r="J214" i="1"/>
  <c r="J1655" i="1"/>
  <c r="J429" i="1"/>
  <c r="J1424" i="1"/>
  <c r="J634" i="1"/>
  <c r="J997" i="1"/>
  <c r="J476" i="1"/>
  <c r="J731" i="1"/>
  <c r="J161" i="1"/>
  <c r="J1580" i="1"/>
  <c r="J1288" i="1"/>
  <c r="J704" i="1"/>
  <c r="J123" i="1"/>
  <c r="J1202" i="1"/>
  <c r="J618" i="1"/>
  <c r="J38" i="1"/>
  <c r="J1577" i="1"/>
  <c r="J1635" i="1"/>
  <c r="J145" i="1"/>
  <c r="J726" i="1"/>
  <c r="J351" i="1"/>
  <c r="J1179" i="1"/>
  <c r="J693" i="1"/>
  <c r="J148" i="1"/>
  <c r="J1075" i="1"/>
  <c r="J1283" i="1"/>
  <c r="J1145" i="1"/>
  <c r="J1147" i="1"/>
  <c r="J1235" i="1"/>
  <c r="J1427" i="1"/>
  <c r="J1564" i="1"/>
  <c r="J119" i="1"/>
  <c r="J263" i="1"/>
  <c r="J202" i="1"/>
  <c r="J1645" i="1"/>
  <c r="J1341" i="1"/>
  <c r="J298" i="1"/>
  <c r="J92" i="1"/>
  <c r="J832" i="1"/>
  <c r="J647" i="1"/>
  <c r="J139" i="1"/>
  <c r="J1046" i="1"/>
  <c r="J1302" i="1"/>
  <c r="J769" i="1"/>
  <c r="J174" i="1"/>
  <c r="J451" i="1"/>
  <c r="J1493" i="1"/>
  <c r="J1203" i="1"/>
  <c r="J619" i="1"/>
  <c r="J39" i="1"/>
  <c r="J1114" i="1"/>
  <c r="J533" i="1"/>
  <c r="J1250" i="1"/>
  <c r="J1418" i="1"/>
  <c r="J1549" i="1"/>
  <c r="J1614" i="1"/>
  <c r="J701" i="1"/>
  <c r="J314" i="1"/>
  <c r="J1164" i="1"/>
  <c r="J681" i="1"/>
  <c r="J136" i="1"/>
  <c r="J1039" i="1"/>
  <c r="J1050" i="1"/>
  <c r="J1109" i="1"/>
  <c r="J1099" i="1"/>
  <c r="J1198" i="1"/>
  <c r="J1403" i="1"/>
  <c r="J1527" i="1"/>
  <c r="J107" i="1"/>
  <c r="J34" i="1"/>
  <c r="J165" i="1"/>
  <c r="J1621" i="1"/>
  <c r="J951" i="1"/>
  <c r="J952" i="1"/>
  <c r="J1585" i="1"/>
  <c r="J1631" i="1"/>
  <c r="J345" i="1"/>
  <c r="J1400" i="1"/>
  <c r="J1570" i="1"/>
  <c r="J973" i="1"/>
  <c r="J452" i="1"/>
  <c r="J162" i="1"/>
  <c r="J439" i="1"/>
  <c r="J1481" i="1"/>
  <c r="J1191" i="1"/>
  <c r="J607" i="1"/>
  <c r="J27" i="1"/>
  <c r="J1102" i="1"/>
  <c r="J521" i="1"/>
  <c r="J1176" i="1"/>
  <c r="J1394" i="1"/>
  <c r="J1049" i="1"/>
  <c r="J1589" i="1"/>
  <c r="J677" i="1"/>
  <c r="J1630" i="1"/>
  <c r="J1152" i="1"/>
  <c r="J669" i="1"/>
  <c r="J124" i="1"/>
  <c r="J1003" i="1"/>
  <c r="J1014" i="1"/>
  <c r="J1061" i="1"/>
  <c r="J883" i="1"/>
  <c r="J1158" i="1"/>
  <c r="J1355" i="1"/>
  <c r="J1489" i="1"/>
  <c r="J71" i="1"/>
  <c r="J1599" i="1"/>
  <c r="J141" i="1"/>
  <c r="J1535" i="1"/>
  <c r="J939" i="1"/>
  <c r="J916" i="1"/>
  <c r="J1512" i="1"/>
  <c r="J1619" i="1"/>
  <c r="J332" i="1"/>
  <c r="J1388" i="1"/>
  <c r="J1495" i="1"/>
  <c r="J961" i="1"/>
  <c r="J440" i="1"/>
  <c r="J633" i="1"/>
  <c r="J367" i="1"/>
  <c r="J1469" i="1"/>
  <c r="J887" i="1"/>
  <c r="J304" i="1"/>
  <c r="J1384" i="1"/>
  <c r="J801" i="1"/>
  <c r="J219" i="1"/>
  <c r="J302" i="1"/>
  <c r="J763" i="1"/>
  <c r="J641" i="1"/>
  <c r="J1052" i="1"/>
  <c r="J885" i="1"/>
  <c r="J1410" i="1"/>
  <c r="J876" i="1"/>
  <c r="J390" i="1"/>
  <c r="J1613" i="1"/>
  <c r="J167" i="1"/>
  <c r="J46" i="1"/>
  <c r="J1661" i="1"/>
  <c r="J228" i="1"/>
  <c r="J275" i="1"/>
  <c r="J928" i="1"/>
  <c r="J639" i="1"/>
  <c r="J810" i="1"/>
  <c r="J674" i="1"/>
  <c r="J539" i="1"/>
  <c r="J1292" i="1"/>
  <c r="J1646" i="1"/>
  <c r="J1656" i="1"/>
  <c r="J442" i="1"/>
  <c r="J611" i="1"/>
  <c r="J31" i="1"/>
  <c r="J998" i="1"/>
  <c r="J1266" i="1"/>
  <c r="J658" i="1"/>
  <c r="J126" i="1"/>
  <c r="J355" i="1"/>
  <c r="J1457" i="1"/>
  <c r="J1163" i="1"/>
  <c r="J582" i="1"/>
  <c r="J1664" i="1"/>
  <c r="J1078" i="1"/>
  <c r="J497" i="1"/>
  <c r="J1101" i="1"/>
  <c r="J1346" i="1"/>
  <c r="J1226" i="1"/>
  <c r="J1540" i="1"/>
  <c r="J628" i="1"/>
  <c r="J1606" i="1"/>
  <c r="J1128" i="1"/>
  <c r="J583" i="1"/>
  <c r="J100" i="1"/>
  <c r="J1578" i="1"/>
  <c r="J1629" i="1"/>
  <c r="J1337" i="1"/>
  <c r="J1043" i="1"/>
  <c r="J754" i="1"/>
  <c r="J461" i="1"/>
  <c r="J171" i="1"/>
  <c r="J1542" i="1"/>
  <c r="J1251" i="1"/>
  <c r="J958" i="1"/>
  <c r="J667" i="1"/>
  <c r="J376" i="1"/>
  <c r="J86" i="1"/>
  <c r="J764" i="1"/>
  <c r="J1662" i="1"/>
  <c r="J1088" i="1"/>
  <c r="J640" i="1"/>
  <c r="J1077" i="1"/>
  <c r="J254" i="1"/>
  <c r="J1334" i="1"/>
  <c r="J932" i="1"/>
  <c r="J1335" i="1"/>
  <c r="J520" i="1"/>
  <c r="J1557" i="1"/>
  <c r="J1289" i="1"/>
  <c r="J1020" i="1"/>
  <c r="J743" i="1"/>
  <c r="J535" i="1"/>
  <c r="J257" i="1"/>
  <c r="J374" i="1"/>
  <c r="J1393" i="1"/>
  <c r="J627" i="1"/>
  <c r="J1428" i="1"/>
  <c r="J517" i="1"/>
  <c r="J1513" i="1"/>
  <c r="J410" i="1"/>
  <c r="J1284" i="1"/>
  <c r="J663" i="1"/>
  <c r="J1550" i="1"/>
  <c r="J699" i="1"/>
  <c r="J1586" i="1"/>
  <c r="J977" i="1"/>
  <c r="J289" i="1"/>
  <c r="J1087" i="1"/>
  <c r="J457" i="1"/>
  <c r="J1247" i="1"/>
  <c r="J432" i="1"/>
  <c r="J1169" i="1"/>
  <c r="J1084" i="1"/>
  <c r="J1257" i="1"/>
  <c r="J104" i="1"/>
  <c r="J1449" i="1"/>
  <c r="J1107" i="1"/>
  <c r="J467" i="1"/>
  <c r="J1208" i="1"/>
  <c r="J418" i="1"/>
  <c r="J371" i="1"/>
  <c r="J1048" i="1"/>
  <c r="J261" i="1"/>
  <c r="J770" i="1"/>
  <c r="J465" i="1"/>
  <c r="J200" i="1"/>
  <c r="J1534" i="1"/>
  <c r="J1231" i="1"/>
  <c r="J842" i="1"/>
  <c r="J1423" i="1"/>
  <c r="J1141" i="1"/>
  <c r="J817" i="1"/>
  <c r="J513" i="1"/>
  <c r="J307" i="1"/>
  <c r="J768" i="1"/>
  <c r="J500" i="1"/>
  <c r="J282" i="1"/>
  <c r="J1617" i="1"/>
  <c r="J1325" i="1"/>
  <c r="J742" i="1"/>
  <c r="J159" i="1"/>
  <c r="J1239" i="1"/>
  <c r="J654" i="1"/>
  <c r="J74" i="1"/>
  <c r="J1638" i="1"/>
  <c r="J507" i="1"/>
  <c r="J218" i="1"/>
  <c r="J908" i="1"/>
  <c r="J483" i="1"/>
  <c r="J1277" i="1"/>
  <c r="J730" i="1"/>
  <c r="J245" i="1"/>
  <c r="J1173" i="1"/>
  <c r="J1392" i="1"/>
  <c r="J1475" i="1"/>
  <c r="J1260" i="1"/>
  <c r="J1514" i="1"/>
  <c r="J1537" i="1"/>
  <c r="J253" i="1"/>
  <c r="J240" i="1"/>
  <c r="J396" i="1"/>
  <c r="J601" i="1"/>
  <c r="J68" i="1"/>
  <c r="J1095" i="1"/>
  <c r="J1132" i="1"/>
  <c r="J334" i="1"/>
  <c r="J44" i="1"/>
  <c r="J453" i="1"/>
  <c r="J1522" i="1"/>
  <c r="J830" i="1"/>
  <c r="J1129" i="1"/>
  <c r="J501" i="1"/>
  <c r="J756" i="1"/>
  <c r="J197" i="1"/>
  <c r="J1605" i="1"/>
  <c r="J1313" i="1"/>
  <c r="J729" i="1"/>
  <c r="J147" i="1"/>
  <c r="J1227" i="1"/>
  <c r="J642" i="1"/>
  <c r="J62" i="1"/>
  <c r="J1626" i="1"/>
  <c r="J482" i="1"/>
  <c r="J193" i="1"/>
  <c r="J775" i="1"/>
  <c r="J423" i="1"/>
  <c r="J1265" i="1"/>
  <c r="J718" i="1"/>
  <c r="J233" i="1"/>
  <c r="J1135" i="1"/>
  <c r="J1356" i="1"/>
  <c r="J1270" i="1"/>
  <c r="J1224" i="1"/>
  <c r="J1476" i="1"/>
  <c r="J1499" i="1"/>
  <c r="J180" i="1"/>
  <c r="J216" i="1"/>
  <c r="J360" i="1"/>
  <c r="J274" i="1"/>
  <c r="J32" i="1"/>
  <c r="J1083" i="1"/>
  <c r="J1096" i="1"/>
  <c r="J286" i="1"/>
  <c r="J441" i="1"/>
  <c r="J1436" i="1"/>
  <c r="J818" i="1"/>
  <c r="J1117" i="1"/>
  <c r="J489" i="1"/>
  <c r="J744" i="1"/>
  <c r="J1541" i="1"/>
  <c r="J1007" i="1"/>
  <c r="J425" i="1"/>
  <c r="J1505" i="1"/>
  <c r="J922" i="1"/>
  <c r="J339" i="1"/>
  <c r="J653" i="1"/>
  <c r="J992" i="1"/>
  <c r="J776" i="1"/>
  <c r="J1261" i="1"/>
  <c r="J1238" i="1"/>
  <c r="J1458" i="1"/>
  <c r="J984" i="1"/>
  <c r="J438" i="1"/>
  <c r="J265" i="1"/>
  <c r="J324" i="1"/>
  <c r="J408" i="1"/>
  <c r="J313" i="1"/>
  <c r="J373" i="1"/>
  <c r="J602" i="1"/>
  <c r="J637" i="1"/>
  <c r="J979" i="1"/>
  <c r="J954" i="1"/>
  <c r="J1073" i="1"/>
  <c r="J1072" i="1"/>
  <c r="J1353" i="1"/>
  <c r="J359" i="1"/>
  <c r="J116" i="1"/>
  <c r="J904" i="1"/>
  <c r="J659" i="1"/>
  <c r="J163" i="1"/>
  <c r="J1154" i="1"/>
  <c r="J1315" i="1"/>
  <c r="J781" i="1"/>
  <c r="J186" i="1"/>
  <c r="J463" i="1"/>
  <c r="J1529" i="1"/>
  <c r="J995" i="1"/>
  <c r="J413" i="1"/>
  <c r="J1492" i="1"/>
  <c r="J910" i="1"/>
  <c r="J327" i="1"/>
  <c r="J617" i="1"/>
  <c r="J968" i="1"/>
  <c r="J752" i="1"/>
  <c r="J1237" i="1"/>
  <c r="J1005" i="1"/>
  <c r="J1446" i="1"/>
  <c r="J972" i="1"/>
  <c r="J426" i="1"/>
  <c r="J229" i="1"/>
  <c r="J288" i="1"/>
  <c r="J372" i="1"/>
  <c r="J96" i="1"/>
  <c r="J336" i="1"/>
  <c r="J565" i="1"/>
  <c r="J250" i="1"/>
  <c r="J943" i="1"/>
  <c r="J918" i="1"/>
  <c r="J989" i="1"/>
  <c r="J660" i="1"/>
  <c r="J975" i="1"/>
  <c r="J988" i="1"/>
  <c r="J1658" i="1"/>
  <c r="J1643" i="1"/>
  <c r="J417" i="1"/>
  <c r="J1412" i="1"/>
  <c r="J150" i="1"/>
  <c r="J985" i="1"/>
  <c r="J464" i="1"/>
  <c r="J657" i="1"/>
  <c r="J149" i="1"/>
  <c r="J1443" i="1"/>
  <c r="J911" i="1"/>
  <c r="J328" i="1"/>
  <c r="J1408" i="1"/>
  <c r="J826" i="1"/>
  <c r="J243" i="1"/>
  <c r="J363" i="1"/>
  <c r="J944" i="1"/>
  <c r="J715" i="1"/>
  <c r="J1225" i="1"/>
  <c r="J957" i="1"/>
  <c r="J1434" i="1"/>
  <c r="J900" i="1"/>
  <c r="J414" i="1"/>
  <c r="J192" i="1"/>
  <c r="J252" i="1"/>
  <c r="J323" i="1"/>
  <c r="J60" i="1"/>
  <c r="J312" i="1"/>
  <c r="J348" i="1"/>
  <c r="J1245" i="1"/>
  <c r="J907" i="1"/>
  <c r="J882" i="1"/>
  <c r="J917" i="1"/>
  <c r="J612" i="1"/>
  <c r="J1317" i="1"/>
  <c r="J57" i="1"/>
  <c r="J56" i="1"/>
  <c r="J795" i="1"/>
  <c r="J635" i="1"/>
  <c r="J127" i="1"/>
  <c r="J1034" i="1"/>
  <c r="J1290" i="1"/>
  <c r="J683" i="1"/>
  <c r="J645" i="1"/>
  <c r="J137" i="1"/>
  <c r="J1431" i="1"/>
  <c r="J899" i="1"/>
  <c r="J316" i="1"/>
  <c r="J1396" i="1"/>
  <c r="J814" i="1"/>
  <c r="J231" i="1"/>
  <c r="J326" i="1"/>
  <c r="J787" i="1"/>
  <c r="J678" i="1"/>
  <c r="J1200" i="1"/>
  <c r="J921" i="1"/>
  <c r="J1422" i="1"/>
  <c r="J888" i="1"/>
  <c r="J402" i="1"/>
  <c r="J1649" i="1"/>
  <c r="J204" i="1"/>
  <c r="J287" i="1"/>
  <c r="J11" i="1"/>
  <c r="J264" i="1"/>
  <c r="J311" i="1"/>
  <c r="J1144" i="1"/>
  <c r="J676" i="1"/>
  <c r="J846" i="1"/>
  <c r="J893" i="1"/>
  <c r="J575" i="1"/>
  <c r="J1305" i="1"/>
  <c r="J21" i="1"/>
  <c r="J20" i="1"/>
  <c r="J491" i="1"/>
  <c r="J623" i="1"/>
  <c r="J115" i="1"/>
  <c r="J1022" i="1"/>
  <c r="J1278" i="1"/>
  <c r="J671" i="1"/>
  <c r="J138" i="1"/>
  <c r="J125" i="1"/>
  <c r="J1419" i="1"/>
  <c r="J1178" i="1"/>
  <c r="J595" i="1"/>
  <c r="J14" i="1"/>
  <c r="J1090" i="1"/>
  <c r="J509" i="1"/>
  <c r="J1137" i="1"/>
  <c r="J1370" i="1"/>
  <c r="J1025" i="1"/>
  <c r="J1565" i="1"/>
  <c r="J652" i="1"/>
  <c r="J1618" i="1"/>
  <c r="J1140" i="1"/>
  <c r="J596" i="1"/>
  <c r="J112" i="1"/>
  <c r="J967" i="1"/>
  <c r="J966" i="1"/>
  <c r="J965" i="1"/>
  <c r="J847" i="1"/>
  <c r="J1110" i="1"/>
  <c r="J1157" i="1"/>
  <c r="J1453" i="1"/>
  <c r="J35" i="1"/>
  <c r="J1562" i="1"/>
  <c r="J105" i="1"/>
  <c r="J1523" i="1"/>
  <c r="J927" i="1"/>
  <c r="J636" i="1"/>
  <c r="J1474" i="1"/>
  <c r="J1607" i="1"/>
  <c r="J320" i="1"/>
  <c r="J1376" i="1"/>
  <c r="J1483" i="1"/>
  <c r="J949" i="1"/>
  <c r="J368" i="1"/>
  <c r="J621" i="1"/>
  <c r="J113" i="1"/>
  <c r="J1407" i="1"/>
  <c r="J875" i="1"/>
  <c r="J292" i="1"/>
  <c r="J1372" i="1"/>
  <c r="J789" i="1"/>
  <c r="J207" i="1"/>
  <c r="J242" i="1"/>
  <c r="J738" i="1"/>
  <c r="J605" i="1"/>
  <c r="J1028" i="1"/>
  <c r="J861" i="1"/>
  <c r="J1338" i="1"/>
  <c r="J864" i="1"/>
  <c r="J378" i="1"/>
  <c r="J1214" i="1"/>
  <c r="J1652" i="1"/>
  <c r="J1065" i="1"/>
  <c r="J1528" i="1"/>
  <c r="J1116" i="1"/>
  <c r="J1477" i="1"/>
  <c r="J1623" i="1"/>
  <c r="J1624" i="1"/>
  <c r="J362" i="1"/>
  <c r="J505" i="1"/>
  <c r="J358" i="1"/>
  <c r="J1486" i="1"/>
  <c r="J333" i="1"/>
  <c r="J1559" i="1"/>
  <c r="J1165" i="1"/>
  <c r="J792" i="1"/>
  <c r="J1487" i="1"/>
  <c r="J1279" i="1"/>
  <c r="J597" i="1"/>
  <c r="J1433" i="1"/>
  <c r="J980" i="1"/>
  <c r="J262" i="1"/>
  <c r="J1451" i="1"/>
  <c r="J478" i="1"/>
  <c r="J1255" i="1"/>
  <c r="J1066" i="1"/>
  <c r="J1322" i="1"/>
  <c r="J571" i="1"/>
  <c r="J1625" i="1"/>
  <c r="J603" i="1"/>
  <c r="J1195" i="1"/>
  <c r="J586" i="1"/>
  <c r="J646" i="1"/>
  <c r="J1139" i="1"/>
  <c r="J1297" i="1"/>
  <c r="J559" i="1"/>
  <c r="J1588" i="1"/>
  <c r="J566" i="1"/>
  <c r="J1155" i="1"/>
  <c r="J574" i="1"/>
  <c r="J622" i="1"/>
  <c r="J863" i="1"/>
  <c r="J293" i="1"/>
  <c r="J1539" i="1"/>
  <c r="J383" i="1"/>
  <c r="J443" i="1"/>
  <c r="J950" i="1"/>
  <c r="J318" i="1"/>
  <c r="J765" i="1"/>
  <c r="J689" i="1"/>
  <c r="J788" i="1"/>
  <c r="J930" i="1"/>
  <c r="J1121" i="1"/>
  <c r="J915" i="1"/>
  <c r="J308" i="1"/>
  <c r="J356" i="1"/>
  <c r="J484" i="1"/>
  <c r="J1594" i="1"/>
  <c r="J906" i="1"/>
  <c r="J1085" i="1"/>
  <c r="J1390" i="1"/>
  <c r="J1402" i="1"/>
  <c r="J1459" i="1"/>
  <c r="J17" i="1"/>
  <c r="J472" i="1"/>
  <c r="J76" i="1"/>
  <c r="J725" i="1"/>
  <c r="J1344" i="1"/>
  <c r="J540" i="1"/>
  <c r="J284" i="1"/>
  <c r="J331" i="1"/>
  <c r="J194" i="1"/>
  <c r="J568" i="1"/>
  <c r="J1551" i="1"/>
  <c r="J10" i="1"/>
  <c r="J430" i="1"/>
  <c r="J19" i="1"/>
  <c r="J102" i="1"/>
  <c r="J182" i="1"/>
  <c r="J338" i="1"/>
  <c r="J1314" i="1"/>
  <c r="J1659" i="1"/>
  <c r="J398" i="1"/>
  <c r="J394" i="1"/>
  <c r="J370" i="1"/>
  <c r="J1180" i="1"/>
  <c r="J459" i="1"/>
  <c r="J1640" i="1"/>
  <c r="J1041" i="1"/>
  <c r="J1503" i="1"/>
  <c r="J1044" i="1"/>
  <c r="J774" i="1"/>
  <c r="J929" i="1"/>
  <c r="J1074" i="1"/>
  <c r="J1417" i="1"/>
  <c r="J1525" i="1"/>
  <c r="J1511" i="1"/>
  <c r="J600" i="1"/>
  <c r="J819" i="1"/>
  <c r="J1364" i="1"/>
  <c r="J937" i="1"/>
  <c r="J609" i="1"/>
  <c r="J1445" i="1"/>
  <c r="J1360" i="1"/>
  <c r="J206" i="1"/>
  <c r="J1004" i="1"/>
  <c r="J852" i="1"/>
  <c r="J737" i="1"/>
  <c r="J625" i="1"/>
  <c r="J1038" i="1"/>
  <c r="J1381" i="1"/>
  <c r="J1497" i="1"/>
  <c r="J563" i="1"/>
  <c r="J806" i="1"/>
  <c r="J925" i="1"/>
  <c r="J1348" i="1"/>
  <c r="J181" i="1"/>
  <c r="J840" i="1"/>
  <c r="J700" i="1"/>
  <c r="J773" i="1"/>
  <c r="J1345" i="1"/>
  <c r="J1473" i="1"/>
  <c r="J794" i="1"/>
  <c r="J841" i="1"/>
  <c r="J584" i="1"/>
  <c r="J1151" i="1"/>
  <c r="J217" i="1"/>
  <c r="J131" i="1"/>
  <c r="J239" i="1"/>
  <c r="J661" i="1"/>
  <c r="J1644" i="1"/>
  <c r="J986" i="1"/>
  <c r="J342" i="1"/>
  <c r="J1054" i="1"/>
  <c r="J335" i="1"/>
  <c r="J95" i="1"/>
  <c r="J203" i="1"/>
  <c r="J613" i="1"/>
  <c r="J479" i="1"/>
  <c r="J974" i="1"/>
  <c r="J330" i="1"/>
  <c r="J777" i="1"/>
  <c r="J714" i="1"/>
  <c r="J825" i="1"/>
  <c r="J1526" i="1"/>
  <c r="J166" i="1"/>
  <c r="J530" i="1"/>
  <c r="J1143" i="1"/>
  <c r="J490" i="1"/>
  <c r="J610" i="1"/>
  <c r="J851" i="1"/>
  <c r="J281" i="1"/>
  <c r="J811" i="1"/>
  <c r="J1416" i="1"/>
  <c r="J69" i="1"/>
  <c r="J1438" i="1"/>
  <c r="J1471" i="1"/>
  <c r="J29" i="1"/>
  <c r="J570" i="1"/>
  <c r="J1188" i="1"/>
  <c r="J88" i="1"/>
  <c r="J762" i="1"/>
  <c r="J1380" i="1"/>
  <c r="J903" i="1"/>
  <c r="J296" i="1"/>
  <c r="J343" i="1"/>
  <c r="J558" i="1"/>
  <c r="J1149" i="1"/>
  <c r="J1581" i="1"/>
  <c r="J858" i="1"/>
  <c r="J1037" i="1"/>
  <c r="J1354" i="1"/>
  <c r="J1366" i="1"/>
  <c r="J1447" i="1"/>
  <c r="J280" i="1"/>
  <c r="J1326" i="1"/>
  <c r="J22" i="1"/>
  <c r="J783" i="1"/>
  <c r="J761" i="1"/>
  <c r="J1598" i="1"/>
  <c r="J406" i="1"/>
  <c r="J1193" i="1"/>
  <c r="J268" i="1"/>
  <c r="J1515" i="1"/>
  <c r="J1660" i="1"/>
  <c r="J724" i="1"/>
  <c r="J1561" i="1"/>
  <c r="J1571" i="1"/>
  <c r="J18" i="1"/>
  <c r="I1170" i="1"/>
  <c r="I1303" i="1"/>
  <c r="I15" i="1"/>
  <c r="J15" i="1" s="1"/>
  <c r="I344" i="1"/>
  <c r="I710" i="1"/>
  <c r="C29" i="2"/>
  <c r="C28" i="2"/>
  <c r="C27" i="2"/>
  <c r="C25" i="2"/>
  <c r="C26" i="2"/>
  <c r="C24" i="2"/>
  <c r="H1665" i="1"/>
  <c r="H1664" i="1"/>
  <c r="H1663" i="1"/>
  <c r="H1662" i="1"/>
  <c r="H1661" i="1"/>
  <c r="H1660" i="1"/>
  <c r="H1659" i="1"/>
  <c r="H1658" i="1"/>
  <c r="H1657" i="1"/>
  <c r="H1656" i="1"/>
  <c r="H1655" i="1"/>
  <c r="H1654" i="1"/>
  <c r="H1653" i="1"/>
  <c r="H1652" i="1"/>
  <c r="H1651" i="1"/>
  <c r="H1650" i="1"/>
  <c r="H1649" i="1"/>
  <c r="H1648" i="1"/>
  <c r="H1647" i="1"/>
  <c r="H1646" i="1"/>
  <c r="H1645" i="1"/>
  <c r="H1644" i="1"/>
  <c r="H1643" i="1"/>
  <c r="H1642" i="1"/>
  <c r="H1641" i="1"/>
  <c r="H1640" i="1"/>
  <c r="H1639" i="1"/>
  <c r="H1638" i="1"/>
  <c r="H1637" i="1"/>
  <c r="H1636" i="1"/>
  <c r="H1635" i="1"/>
  <c r="H1634" i="1"/>
  <c r="H1633" i="1"/>
  <c r="H1632" i="1"/>
  <c r="H1631" i="1"/>
  <c r="H1630" i="1"/>
  <c r="H1629" i="1"/>
  <c r="H1628" i="1"/>
  <c r="H1627" i="1"/>
  <c r="H1626" i="1"/>
  <c r="H1625" i="1"/>
  <c r="H1624" i="1"/>
  <c r="H1623" i="1"/>
  <c r="H1622" i="1"/>
  <c r="H1621" i="1"/>
  <c r="H1620" i="1"/>
  <c r="H1619" i="1"/>
  <c r="H1618" i="1"/>
  <c r="H1617" i="1"/>
  <c r="H1616" i="1"/>
  <c r="H1615" i="1"/>
  <c r="H1614" i="1"/>
  <c r="H1600" i="1"/>
  <c r="H1599" i="1"/>
  <c r="H1598" i="1"/>
  <c r="H1597" i="1"/>
  <c r="H1596" i="1"/>
  <c r="H1595" i="1"/>
  <c r="H1594" i="1"/>
  <c r="H1593" i="1"/>
  <c r="H1592" i="1"/>
  <c r="H1591" i="1"/>
  <c r="H1590" i="1"/>
  <c r="H1589" i="1"/>
  <c r="H1588" i="1"/>
  <c r="H1587" i="1"/>
  <c r="H1586" i="1"/>
  <c r="H1585" i="1"/>
  <c r="H1584" i="1"/>
  <c r="H1583" i="1"/>
  <c r="H1582" i="1"/>
  <c r="H1581" i="1"/>
  <c r="H1580" i="1"/>
  <c r="H1579" i="1"/>
  <c r="H1578" i="1"/>
  <c r="H1577" i="1"/>
  <c r="H1576" i="1"/>
  <c r="H1575" i="1"/>
  <c r="H1574" i="1"/>
  <c r="H1573" i="1"/>
  <c r="H1572" i="1"/>
  <c r="H1571" i="1"/>
  <c r="H1570" i="1"/>
  <c r="H1569" i="1"/>
  <c r="H1568" i="1"/>
  <c r="H1567" i="1"/>
  <c r="H1566" i="1"/>
  <c r="H1565" i="1"/>
  <c r="H1564" i="1"/>
  <c r="H1563" i="1"/>
  <c r="H1562" i="1"/>
  <c r="H1561" i="1"/>
  <c r="H1560" i="1"/>
  <c r="H1559" i="1"/>
  <c r="H1558" i="1"/>
  <c r="H1557" i="1"/>
  <c r="H1556" i="1"/>
  <c r="H1555" i="1"/>
  <c r="H1554" i="1"/>
  <c r="H1553" i="1"/>
  <c r="H1552" i="1"/>
  <c r="H1551" i="1"/>
  <c r="H1550" i="1"/>
  <c r="H1549" i="1"/>
  <c r="H1548" i="1"/>
  <c r="H1547" i="1"/>
  <c r="H1546" i="1"/>
  <c r="H1545" i="1"/>
  <c r="H1544" i="1"/>
  <c r="H1543" i="1"/>
  <c r="H1542" i="1"/>
  <c r="H1541" i="1"/>
  <c r="H1540" i="1"/>
  <c r="H1539" i="1"/>
  <c r="H1538" i="1"/>
  <c r="H1537" i="1"/>
  <c r="H1536" i="1"/>
  <c r="H1535" i="1"/>
  <c r="H1534" i="1"/>
  <c r="H1533" i="1"/>
  <c r="H1532" i="1"/>
  <c r="H1531" i="1"/>
  <c r="H1530" i="1"/>
  <c r="H1529" i="1"/>
  <c r="H1528" i="1"/>
  <c r="H1527" i="1"/>
  <c r="H1526" i="1"/>
  <c r="H1525" i="1"/>
  <c r="H1524" i="1"/>
  <c r="H1523" i="1"/>
  <c r="H1522" i="1"/>
  <c r="H1521" i="1"/>
  <c r="H1520" i="1"/>
  <c r="H1519" i="1"/>
  <c r="H1518" i="1"/>
  <c r="H1517" i="1"/>
  <c r="H1516" i="1"/>
  <c r="H1515" i="1"/>
  <c r="H1514" i="1"/>
  <c r="H1513" i="1"/>
  <c r="H1512" i="1"/>
  <c r="H1511" i="1"/>
  <c r="H1510" i="1"/>
  <c r="H1509" i="1"/>
  <c r="H1508" i="1"/>
  <c r="H1507" i="1"/>
  <c r="H1506" i="1"/>
  <c r="H1505" i="1"/>
  <c r="H1504" i="1"/>
  <c r="H1503" i="1"/>
  <c r="H1502" i="1"/>
  <c r="H1501" i="1"/>
  <c r="H1500" i="1"/>
  <c r="H1499" i="1"/>
  <c r="H1498" i="1"/>
  <c r="H1497" i="1"/>
  <c r="H1496" i="1"/>
  <c r="H1495" i="1"/>
  <c r="H1494" i="1"/>
  <c r="H1493" i="1"/>
  <c r="H1492" i="1"/>
  <c r="H1491" i="1"/>
  <c r="H1490" i="1"/>
  <c r="H1489" i="1"/>
  <c r="H1488" i="1"/>
  <c r="H1487" i="1"/>
  <c r="H1486" i="1"/>
  <c r="H1485" i="1"/>
  <c r="H1484" i="1"/>
  <c r="H1483" i="1"/>
  <c r="H1482" i="1"/>
  <c r="H1481" i="1"/>
  <c r="H1480" i="1"/>
  <c r="H1479" i="1"/>
  <c r="H1478" i="1"/>
  <c r="H1477" i="1"/>
  <c r="H1476" i="1"/>
  <c r="H1475" i="1"/>
  <c r="H1474" i="1"/>
  <c r="H1473" i="1"/>
  <c r="H1472" i="1"/>
  <c r="H1471" i="1"/>
  <c r="H1470" i="1"/>
  <c r="H1469" i="1"/>
  <c r="H1468" i="1"/>
  <c r="H1467" i="1"/>
  <c r="H1466" i="1"/>
  <c r="H1465" i="1"/>
  <c r="H1464" i="1"/>
  <c r="H1463" i="1"/>
  <c r="H1462" i="1"/>
  <c r="H1461" i="1"/>
  <c r="H1460" i="1"/>
  <c r="H1459" i="1"/>
  <c r="H1458" i="1"/>
  <c r="H1457" i="1"/>
  <c r="H1456" i="1"/>
  <c r="H1455" i="1"/>
  <c r="H1454" i="1"/>
  <c r="H1453" i="1"/>
  <c r="H1452" i="1"/>
  <c r="H1451" i="1"/>
  <c r="H1450" i="1"/>
  <c r="H1449" i="1"/>
  <c r="H1448" i="1"/>
  <c r="H1447" i="1"/>
  <c r="H1446" i="1"/>
  <c r="H1445" i="1"/>
  <c r="H1444" i="1"/>
  <c r="H1443" i="1"/>
  <c r="H1442" i="1"/>
  <c r="H1441" i="1"/>
  <c r="H1440" i="1"/>
  <c r="H1439" i="1"/>
  <c r="H1438" i="1"/>
  <c r="H1437" i="1"/>
  <c r="H1436" i="1"/>
  <c r="H1435" i="1"/>
  <c r="H1434" i="1"/>
  <c r="H1433" i="1"/>
  <c r="H1432" i="1"/>
  <c r="H1431" i="1"/>
  <c r="H1430" i="1"/>
  <c r="H1429" i="1"/>
  <c r="H1428" i="1"/>
  <c r="H1427" i="1"/>
  <c r="H1426" i="1"/>
  <c r="H1425" i="1"/>
  <c r="H1424" i="1"/>
  <c r="H1423" i="1"/>
  <c r="H1422" i="1"/>
  <c r="H1421" i="1"/>
  <c r="H1420" i="1"/>
  <c r="H1419" i="1"/>
  <c r="H1418" i="1"/>
  <c r="H1417" i="1"/>
  <c r="H1416" i="1"/>
  <c r="H1415" i="1"/>
  <c r="H1414" i="1"/>
  <c r="H1413" i="1"/>
  <c r="H1412" i="1"/>
  <c r="H1411" i="1"/>
  <c r="H1410" i="1"/>
  <c r="H1409" i="1"/>
  <c r="H1408" i="1"/>
  <c r="H1407" i="1"/>
  <c r="H1406" i="1"/>
  <c r="H1405" i="1"/>
  <c r="H1404" i="1"/>
  <c r="H1403" i="1"/>
  <c r="H1402" i="1"/>
  <c r="H1401" i="1"/>
  <c r="H1400" i="1"/>
  <c r="H1399" i="1"/>
  <c r="H1398" i="1"/>
  <c r="H1397" i="1"/>
  <c r="H1396" i="1"/>
  <c r="H1395" i="1"/>
  <c r="H1394" i="1"/>
  <c r="H1393" i="1"/>
  <c r="H1392" i="1"/>
  <c r="H1391" i="1"/>
  <c r="H1390" i="1"/>
  <c r="H1389" i="1"/>
  <c r="H1388" i="1"/>
  <c r="H1387" i="1"/>
  <c r="H1386" i="1"/>
  <c r="H1385" i="1"/>
  <c r="H1384" i="1"/>
  <c r="H1383" i="1"/>
  <c r="H1382" i="1"/>
  <c r="H1381" i="1"/>
  <c r="H1380" i="1"/>
  <c r="H1379" i="1"/>
  <c r="H1378" i="1"/>
  <c r="H1377" i="1"/>
  <c r="H1376" i="1"/>
  <c r="H1375" i="1"/>
  <c r="H1374" i="1"/>
  <c r="H1373" i="1"/>
  <c r="H1372" i="1"/>
  <c r="H1371" i="1"/>
  <c r="H1370" i="1"/>
  <c r="H1369" i="1"/>
  <c r="H1368" i="1"/>
  <c r="H1367" i="1"/>
  <c r="H1366" i="1"/>
  <c r="H1365" i="1"/>
  <c r="H1364" i="1"/>
  <c r="H1363" i="1"/>
  <c r="H1362" i="1"/>
  <c r="H1361" i="1"/>
  <c r="H1360" i="1"/>
  <c r="H1359" i="1"/>
  <c r="H1358" i="1"/>
  <c r="H1357" i="1"/>
  <c r="H1356" i="1"/>
  <c r="H1355" i="1"/>
  <c r="H1354" i="1"/>
  <c r="H1353" i="1"/>
  <c r="H1352" i="1"/>
  <c r="H1351" i="1"/>
  <c r="H1350" i="1"/>
  <c r="H1349" i="1"/>
  <c r="H1348" i="1"/>
  <c r="H1347" i="1"/>
  <c r="H1346" i="1"/>
  <c r="H1345" i="1"/>
  <c r="H1344" i="1"/>
  <c r="H1343" i="1"/>
  <c r="H1342" i="1"/>
  <c r="H1341" i="1"/>
  <c r="H1340" i="1"/>
  <c r="H1339" i="1"/>
  <c r="H1338" i="1"/>
  <c r="H1337" i="1"/>
  <c r="H1336" i="1"/>
  <c r="H1335" i="1"/>
  <c r="H1334" i="1"/>
  <c r="H1333" i="1"/>
  <c r="H1332" i="1"/>
  <c r="H1331" i="1"/>
  <c r="H1330" i="1"/>
  <c r="H1329" i="1"/>
  <c r="H1328" i="1"/>
  <c r="H1327" i="1"/>
  <c r="H1326" i="1"/>
  <c r="H1325" i="1"/>
  <c r="H1324" i="1"/>
  <c r="H1323" i="1"/>
  <c r="H1322" i="1"/>
  <c r="H1321" i="1"/>
  <c r="H1320" i="1"/>
  <c r="H1319" i="1"/>
  <c r="H1318" i="1"/>
  <c r="H1317" i="1"/>
  <c r="H1316" i="1"/>
  <c r="H1315" i="1"/>
  <c r="H1314" i="1"/>
  <c r="H1313" i="1"/>
  <c r="H1312" i="1"/>
  <c r="H1311" i="1"/>
  <c r="H1310" i="1"/>
  <c r="H1309" i="1"/>
  <c r="H1308" i="1"/>
  <c r="H1307" i="1"/>
  <c r="H1306" i="1"/>
  <c r="H1305" i="1"/>
  <c r="H1304" i="1"/>
  <c r="H1303" i="1"/>
  <c r="H1302" i="1"/>
  <c r="H1301" i="1"/>
  <c r="H1300" i="1"/>
  <c r="H1299" i="1"/>
  <c r="H1298" i="1"/>
  <c r="H1297" i="1"/>
  <c r="H1296" i="1"/>
  <c r="H1295" i="1"/>
  <c r="H1294" i="1"/>
  <c r="H1293" i="1"/>
  <c r="H1292" i="1"/>
  <c r="H1291" i="1"/>
  <c r="H1290" i="1"/>
  <c r="H1289" i="1"/>
  <c r="H1288" i="1"/>
  <c r="H1287" i="1"/>
  <c r="H1286" i="1"/>
  <c r="H1285" i="1"/>
  <c r="H1284" i="1"/>
  <c r="H1283" i="1"/>
  <c r="H1282" i="1"/>
  <c r="H1281" i="1"/>
  <c r="H1280" i="1"/>
  <c r="H1279" i="1"/>
  <c r="H1278" i="1"/>
  <c r="H1277" i="1"/>
  <c r="H1276" i="1"/>
  <c r="H1275" i="1"/>
  <c r="H1274" i="1"/>
  <c r="H1273" i="1"/>
  <c r="H1272" i="1"/>
  <c r="H1271" i="1"/>
  <c r="H1270" i="1"/>
  <c r="H1269" i="1"/>
  <c r="H1268" i="1"/>
  <c r="H1267" i="1"/>
  <c r="H1266" i="1"/>
  <c r="H1265" i="1"/>
  <c r="H1264" i="1"/>
  <c r="H1263" i="1"/>
  <c r="H1262" i="1"/>
  <c r="H1261" i="1"/>
  <c r="H1260" i="1"/>
  <c r="H1259" i="1"/>
  <c r="H1258" i="1"/>
  <c r="H1257" i="1"/>
  <c r="H1256" i="1"/>
  <c r="H1255" i="1"/>
  <c r="H1254" i="1"/>
  <c r="H1253" i="1"/>
  <c r="H1252" i="1"/>
  <c r="H1251" i="1"/>
  <c r="H1250" i="1"/>
  <c r="H1249" i="1"/>
  <c r="H1248" i="1"/>
  <c r="H1247" i="1"/>
  <c r="H1246" i="1"/>
  <c r="H1245" i="1"/>
  <c r="H1244" i="1"/>
  <c r="H1243" i="1"/>
  <c r="H1242" i="1"/>
  <c r="H1241" i="1"/>
  <c r="H1240" i="1"/>
  <c r="H1239" i="1"/>
  <c r="H1238" i="1"/>
  <c r="H1237" i="1"/>
  <c r="H1236" i="1"/>
  <c r="H1235" i="1"/>
  <c r="H1234" i="1"/>
  <c r="H1233" i="1"/>
  <c r="H1232" i="1"/>
  <c r="H1231" i="1"/>
  <c r="H1230" i="1"/>
  <c r="H1229" i="1"/>
  <c r="H1228" i="1"/>
  <c r="H1227" i="1"/>
  <c r="H1226" i="1"/>
  <c r="H1225" i="1"/>
  <c r="H1224" i="1"/>
  <c r="H1223" i="1"/>
  <c r="H1222" i="1"/>
  <c r="H1221" i="1"/>
  <c r="H1220" i="1"/>
  <c r="H1219" i="1"/>
  <c r="H1218" i="1"/>
  <c r="H1217" i="1"/>
  <c r="H1216" i="1"/>
  <c r="H1215" i="1"/>
  <c r="H1214" i="1"/>
  <c r="H1213" i="1"/>
  <c r="H1212" i="1"/>
  <c r="H1211" i="1"/>
  <c r="H1210" i="1"/>
  <c r="H1209" i="1"/>
  <c r="H1208" i="1"/>
  <c r="H1207" i="1"/>
  <c r="H1206" i="1"/>
  <c r="H1205" i="1"/>
  <c r="H1204" i="1"/>
  <c r="H1203" i="1"/>
  <c r="H1202" i="1"/>
  <c r="H1201" i="1"/>
  <c r="H1200" i="1"/>
  <c r="H1199" i="1"/>
  <c r="H1198" i="1"/>
  <c r="H1197" i="1"/>
  <c r="H1196" i="1"/>
  <c r="H1195" i="1"/>
  <c r="H1194" i="1"/>
  <c r="H1193" i="1"/>
  <c r="H1192" i="1"/>
  <c r="H1191" i="1"/>
  <c r="H1190" i="1"/>
  <c r="H1189" i="1"/>
  <c r="H1188" i="1"/>
  <c r="H1187" i="1"/>
  <c r="H1186" i="1"/>
  <c r="H1185" i="1"/>
  <c r="H1184" i="1"/>
  <c r="H1183" i="1"/>
  <c r="H1182" i="1"/>
  <c r="H1181" i="1"/>
  <c r="H1180" i="1"/>
  <c r="H1179" i="1"/>
  <c r="H1178" i="1"/>
  <c r="H1177" i="1"/>
  <c r="H1176" i="1"/>
  <c r="H1175" i="1"/>
  <c r="H1174" i="1"/>
  <c r="H1173" i="1"/>
  <c r="H1172" i="1"/>
  <c r="H1171" i="1"/>
  <c r="H1170" i="1"/>
  <c r="H1169" i="1"/>
  <c r="H1168" i="1"/>
  <c r="H1167" i="1"/>
  <c r="H1166" i="1"/>
  <c r="H1165" i="1"/>
  <c r="H1164" i="1"/>
  <c r="H1163" i="1"/>
  <c r="H1162" i="1"/>
  <c r="H1161" i="1"/>
  <c r="H1160" i="1"/>
  <c r="H1159" i="1"/>
  <c r="H1158" i="1"/>
  <c r="H1157" i="1"/>
  <c r="H1156" i="1"/>
  <c r="H1155" i="1"/>
  <c r="H1154" i="1"/>
  <c r="H1153" i="1"/>
  <c r="H1152" i="1"/>
  <c r="H1151" i="1"/>
  <c r="H1150" i="1"/>
  <c r="H1149" i="1"/>
  <c r="H1148" i="1"/>
  <c r="H1147" i="1"/>
  <c r="H1146" i="1"/>
  <c r="H1145" i="1"/>
  <c r="H1144" i="1"/>
  <c r="H1143" i="1"/>
  <c r="H1142" i="1"/>
  <c r="H1141" i="1"/>
  <c r="H1140" i="1"/>
  <c r="H1139" i="1"/>
  <c r="H1138" i="1"/>
  <c r="H1137" i="1"/>
  <c r="H1136" i="1"/>
  <c r="H1135" i="1"/>
  <c r="H1134" i="1"/>
  <c r="H1133" i="1"/>
  <c r="H1132" i="1"/>
  <c r="H1131" i="1"/>
  <c r="H1130" i="1"/>
  <c r="H1129" i="1"/>
  <c r="H1128" i="1"/>
  <c r="H1127" i="1"/>
  <c r="H1126" i="1"/>
  <c r="H1125" i="1"/>
  <c r="H1124" i="1"/>
  <c r="H1123" i="1"/>
  <c r="H1122" i="1"/>
  <c r="H1121" i="1"/>
  <c r="H1120" i="1"/>
  <c r="H1119" i="1"/>
  <c r="H1118" i="1"/>
  <c r="H1117" i="1"/>
  <c r="H1116" i="1"/>
  <c r="H1115" i="1"/>
  <c r="H1114" i="1"/>
  <c r="H1113" i="1"/>
  <c r="H1112" i="1"/>
  <c r="H1111" i="1"/>
  <c r="H1110" i="1"/>
  <c r="H1109" i="1"/>
  <c r="H1108" i="1"/>
  <c r="H1107" i="1"/>
  <c r="H1106" i="1"/>
  <c r="H1105" i="1"/>
  <c r="H1104" i="1"/>
  <c r="H1103" i="1"/>
  <c r="H1102" i="1"/>
  <c r="H1101" i="1"/>
  <c r="H1100" i="1"/>
  <c r="H1099" i="1"/>
  <c r="H1098" i="1"/>
  <c r="H1097" i="1"/>
  <c r="H1096" i="1"/>
  <c r="H1095" i="1"/>
  <c r="H1094" i="1"/>
  <c r="H1093" i="1"/>
  <c r="H1092" i="1"/>
  <c r="H1091" i="1"/>
  <c r="H1090" i="1"/>
  <c r="H1089" i="1"/>
  <c r="H1088" i="1"/>
  <c r="H1087" i="1"/>
  <c r="H1086" i="1"/>
  <c r="H1085" i="1"/>
  <c r="H1084" i="1"/>
  <c r="H1083" i="1"/>
  <c r="H1082" i="1"/>
  <c r="H1081" i="1"/>
  <c r="H1080" i="1"/>
  <c r="H1079" i="1"/>
  <c r="H1078" i="1"/>
  <c r="H1077" i="1"/>
  <c r="H1076" i="1"/>
  <c r="H1075" i="1"/>
  <c r="H1074" i="1"/>
  <c r="H1073" i="1"/>
  <c r="H1072" i="1"/>
  <c r="H1071" i="1"/>
  <c r="H1070" i="1"/>
  <c r="H1069" i="1"/>
  <c r="H1068" i="1"/>
  <c r="H1067" i="1"/>
  <c r="H1066" i="1"/>
  <c r="H1065" i="1"/>
  <c r="H1064" i="1"/>
  <c r="H1063" i="1"/>
  <c r="H1062" i="1"/>
  <c r="H1061" i="1"/>
  <c r="H1060" i="1"/>
  <c r="H1059" i="1"/>
  <c r="H1058" i="1"/>
  <c r="H1057" i="1"/>
  <c r="H1056" i="1"/>
  <c r="H1055" i="1"/>
  <c r="H1054" i="1"/>
  <c r="H1053" i="1"/>
  <c r="H1052" i="1"/>
  <c r="H1051" i="1"/>
  <c r="H1050" i="1"/>
  <c r="H1049" i="1"/>
  <c r="H1048" i="1"/>
  <c r="H1047" i="1"/>
  <c r="H1046" i="1"/>
  <c r="H1045" i="1"/>
  <c r="H1044" i="1"/>
  <c r="H1043" i="1"/>
  <c r="H1042" i="1"/>
  <c r="H1041" i="1"/>
  <c r="H1040" i="1"/>
  <c r="H1039" i="1"/>
  <c r="H1038" i="1"/>
  <c r="H1037" i="1"/>
  <c r="H1036" i="1"/>
  <c r="H1035" i="1"/>
  <c r="H1034" i="1"/>
  <c r="H1033" i="1"/>
  <c r="H1032" i="1"/>
  <c r="H1031" i="1"/>
  <c r="H1030" i="1"/>
  <c r="H1029" i="1"/>
  <c r="H1028" i="1"/>
  <c r="H1027" i="1"/>
  <c r="H1026" i="1"/>
  <c r="H1025" i="1"/>
  <c r="H1024" i="1"/>
  <c r="H1023" i="1"/>
  <c r="H1022" i="1"/>
  <c r="H1021" i="1"/>
  <c r="H1020" i="1"/>
  <c r="H1019" i="1"/>
  <c r="H1018" i="1"/>
  <c r="H1017" i="1"/>
  <c r="H1016" i="1"/>
  <c r="H1015" i="1"/>
  <c r="H1014" i="1"/>
  <c r="H1013" i="1"/>
  <c r="H1012" i="1"/>
  <c r="H1011" i="1"/>
  <c r="H1010" i="1"/>
  <c r="H1009" i="1"/>
  <c r="H1008" i="1"/>
  <c r="H1007" i="1"/>
  <c r="H1006" i="1"/>
  <c r="H1005" i="1"/>
  <c r="H1004" i="1"/>
  <c r="H1003" i="1"/>
  <c r="H1002" i="1"/>
  <c r="H1001" i="1"/>
  <c r="H1000" i="1"/>
  <c r="H999" i="1"/>
  <c r="H998" i="1"/>
  <c r="H997" i="1"/>
  <c r="H996" i="1"/>
  <c r="H995" i="1"/>
  <c r="H994" i="1"/>
  <c r="H993" i="1"/>
  <c r="H992" i="1"/>
  <c r="H991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J1170" i="1" l="1"/>
  <c r="J1303" i="1"/>
  <c r="J710" i="1"/>
  <c r="J344" i="1"/>
  <c r="H106" i="1"/>
  <c r="H1606" i="1"/>
  <c r="H108" i="1"/>
  <c r="H1608" i="1"/>
  <c r="H109" i="1"/>
  <c r="H1609" i="1"/>
  <c r="H105" i="1"/>
  <c r="H1605" i="1"/>
  <c r="H111" i="1"/>
  <c r="H1611" i="1"/>
  <c r="H112" i="1"/>
  <c r="H1612" i="1"/>
  <c r="H113" i="1"/>
  <c r="H1613" i="1"/>
  <c r="H103" i="1"/>
  <c r="H1603" i="1"/>
  <c r="H107" i="1"/>
  <c r="H1607" i="1"/>
  <c r="H110" i="1"/>
  <c r="H1610" i="1"/>
  <c r="H101" i="1"/>
  <c r="H1601" i="1"/>
  <c r="H102" i="1"/>
  <c r="H1602" i="1"/>
  <c r="H104" i="1"/>
  <c r="H1604" i="1"/>
  <c r="E19" i="2" l="1"/>
  <c r="E29" i="2"/>
  <c r="E28" i="2"/>
  <c r="E27" i="2"/>
  <c r="E26" i="2"/>
  <c r="E25" i="2"/>
  <c r="E20" i="2"/>
  <c r="E24" i="2" l="1"/>
  <c r="E30" i="2" s="1"/>
  <c r="C30" i="2"/>
  <c r="E21" i="2"/>
  <c r="C21" i="2"/>
  <c r="C31" i="2" l="1"/>
  <c r="E31" i="2"/>
  <c r="B13" i="2" s="1"/>
  <c r="I1" i="5" s="1" a="1"/>
  <c r="I1" i="5" s="1"/>
  <c r="M20" i="2" l="1"/>
  <c r="N29" i="2"/>
  <c r="N27" i="2"/>
  <c r="M19" i="2"/>
  <c r="N28" i="2"/>
  <c r="J28" i="2"/>
  <c r="L26" i="2"/>
  <c r="O27" i="2"/>
  <c r="M25" i="2"/>
  <c r="S26" i="2"/>
  <c r="M29" i="2"/>
  <c r="N24" i="2"/>
  <c r="L19" i="2"/>
  <c r="N19" i="2"/>
  <c r="O20" i="2"/>
  <c r="K20" i="2"/>
  <c r="J27" i="2"/>
  <c r="T19" i="2"/>
  <c r="Q25" i="2"/>
  <c r="Q29" i="2"/>
  <c r="P24" i="2"/>
  <c r="H25" i="2"/>
  <c r="H28" i="2"/>
  <c r="U25" i="2"/>
  <c r="O26" i="2"/>
  <c r="N26" i="2"/>
  <c r="V27" i="2"/>
  <c r="I24" i="2"/>
  <c r="K24" i="2"/>
  <c r="S25" i="2"/>
  <c r="I27" i="2"/>
  <c r="R24" i="2"/>
  <c r="J25" i="2"/>
  <c r="R19" i="2"/>
  <c r="U29" i="2"/>
  <c r="R20" i="2"/>
  <c r="O19" i="2"/>
  <c r="S24" i="2"/>
  <c r="K27" i="2"/>
  <c r="J19" i="2"/>
  <c r="T24" i="2"/>
  <c r="L25" i="2"/>
  <c r="J26" i="2"/>
  <c r="R27" i="2"/>
  <c r="R29" i="2"/>
  <c r="I29" i="2"/>
  <c r="L27" i="2"/>
  <c r="M27" i="2"/>
  <c r="P19" i="2"/>
  <c r="V24" i="2"/>
  <c r="N25" i="2"/>
  <c r="P26" i="2"/>
  <c r="R28" i="2"/>
  <c r="L20" i="2"/>
  <c r="Q20" i="2"/>
  <c r="H29" i="2"/>
  <c r="Q27" i="2"/>
  <c r="V19" i="2"/>
  <c r="S20" i="2"/>
  <c r="P25" i="2"/>
  <c r="V26" i="2"/>
  <c r="P28" i="2"/>
  <c r="U28" i="2"/>
  <c r="P27" i="2"/>
  <c r="O25" i="2"/>
  <c r="V28" i="2"/>
  <c r="H26" i="2"/>
  <c r="I28" i="2"/>
  <c r="J29" i="2"/>
  <c r="R25" i="2"/>
  <c r="P20" i="2"/>
  <c r="Q24" i="2"/>
  <c r="U27" i="2"/>
  <c r="O29" i="2"/>
  <c r="O24" i="2"/>
  <c r="H27" i="2"/>
  <c r="S27" i="2"/>
  <c r="K28" i="2"/>
  <c r="P29" i="2"/>
  <c r="K19" i="2"/>
  <c r="T25" i="2"/>
  <c r="H24" i="2"/>
  <c r="K29" i="2"/>
  <c r="U20" i="2"/>
  <c r="T27" i="2"/>
  <c r="T26" i="2"/>
  <c r="N20" i="2"/>
  <c r="I26" i="2"/>
  <c r="M28" i="2"/>
  <c r="J20" i="2"/>
  <c r="Q19" i="2"/>
  <c r="V25" i="2"/>
  <c r="Q28" i="2"/>
  <c r="S28" i="2"/>
  <c r="L24" i="2"/>
  <c r="S19" i="2"/>
  <c r="U24" i="2"/>
  <c r="L29" i="2"/>
  <c r="T20" i="2"/>
  <c r="K26" i="2"/>
  <c r="M24" i="2"/>
  <c r="V20" i="2"/>
  <c r="T28" i="2"/>
  <c r="U26" i="2"/>
  <c r="T29" i="2"/>
  <c r="R26" i="2"/>
  <c r="L28" i="2"/>
  <c r="I25" i="2"/>
  <c r="M26" i="2"/>
  <c r="J24" i="2"/>
  <c r="S29" i="2"/>
  <c r="U19" i="2"/>
  <c r="O28" i="2"/>
  <c r="K25" i="2"/>
  <c r="Q26" i="2"/>
  <c r="V29" i="2"/>
  <c r="F24" i="2"/>
  <c r="I20" i="2"/>
  <c r="I19" i="2"/>
  <c r="H20" i="2"/>
  <c r="H19" i="2"/>
  <c r="G24" i="2"/>
  <c r="G19" i="2"/>
  <c r="G25" i="2"/>
  <c r="G27" i="2"/>
  <c r="G20" i="2"/>
  <c r="G26" i="2"/>
  <c r="G29" i="2"/>
  <c r="F19" i="2"/>
  <c r="F847" i="1" s="1"/>
  <c r="F20" i="2"/>
  <c r="G28" i="2"/>
  <c r="F25" i="2"/>
  <c r="F29" i="2"/>
  <c r="F28" i="2"/>
  <c r="F26" i="2"/>
  <c r="F27" i="2"/>
  <c r="F1417" i="8" l="1"/>
  <c r="F1404" i="8"/>
  <c r="F1368" i="8"/>
  <c r="F1415" i="8"/>
  <c r="F1355" i="8"/>
  <c r="F1111" i="8"/>
  <c r="F1378" i="8"/>
  <c r="F1306" i="8"/>
  <c r="F1270" i="8"/>
  <c r="F1293" i="8"/>
  <c r="F1109" i="8"/>
  <c r="F1107" i="8"/>
  <c r="F1374" i="8"/>
  <c r="F1397" i="8"/>
  <c r="F1337" i="8"/>
  <c r="F1250" i="8"/>
  <c r="F1311" i="8"/>
  <c r="F1275" i="8"/>
  <c r="F1345" i="8"/>
  <c r="F1297" i="8"/>
  <c r="F1285" i="8"/>
  <c r="F1428" i="8"/>
  <c r="F1380" i="8"/>
  <c r="F1320" i="8"/>
  <c r="F1272" i="8"/>
  <c r="F1403" i="8"/>
  <c r="F1391" i="8"/>
  <c r="F1343" i="8"/>
  <c r="F1319" i="8"/>
  <c r="F1402" i="8"/>
  <c r="F1366" i="8"/>
  <c r="F1095" i="8"/>
  <c r="F1389" i="8"/>
  <c r="F1377" i="8"/>
  <c r="F1329" i="8"/>
  <c r="F1085" i="8"/>
  <c r="F1096" i="8"/>
  <c r="F1376" i="8"/>
  <c r="F1340" i="8"/>
  <c r="F1315" i="8"/>
  <c r="F1119" i="8"/>
  <c r="F1314" i="8"/>
  <c r="F1106" i="8"/>
  <c r="F1409" i="8"/>
  <c r="F1313" i="8"/>
  <c r="F1093" i="8"/>
  <c r="F1420" i="8"/>
  <c r="F1116" i="8"/>
  <c r="F1383" i="8"/>
  <c r="F1359" i="8"/>
  <c r="F1335" i="8"/>
  <c r="F1124" i="8"/>
  <c r="F1283" i="8"/>
  <c r="F1281" i="8"/>
  <c r="F1326" i="8"/>
  <c r="F1288" i="8"/>
  <c r="F1287" i="8"/>
  <c r="F1322" i="8"/>
  <c r="F1416" i="8"/>
  <c r="F1427" i="8"/>
  <c r="F1307" i="8"/>
  <c r="F1259" i="8"/>
  <c r="F1099" i="8"/>
  <c r="F1354" i="8"/>
  <c r="F1282" i="8"/>
  <c r="F1086" i="8"/>
  <c r="F1268" i="8"/>
  <c r="F1425" i="8"/>
  <c r="F1353" i="8"/>
  <c r="F1317" i="8"/>
  <c r="F1364" i="8"/>
  <c r="F1328" i="8"/>
  <c r="F1303" i="8"/>
  <c r="F1255" i="8"/>
  <c r="F1398" i="8"/>
  <c r="F1290" i="8"/>
  <c r="F1118" i="8"/>
  <c r="F1361" i="8"/>
  <c r="F1265" i="8"/>
  <c r="F1334" i="8"/>
  <c r="F1408" i="8"/>
  <c r="F1346" i="8"/>
  <c r="F1347" i="8"/>
  <c r="F1299" i="8"/>
  <c r="F1418" i="8"/>
  <c r="F1113" i="8"/>
  <c r="F1084" i="8"/>
  <c r="F1360" i="8"/>
  <c r="F1429" i="8"/>
  <c r="F1405" i="8"/>
  <c r="F1393" i="8"/>
  <c r="F1381" i="8"/>
  <c r="F1369" i="8"/>
  <c r="F1357" i="8"/>
  <c r="F1333" i="8"/>
  <c r="F1321" i="8"/>
  <c r="F1309" i="8"/>
  <c r="F1273" i="8"/>
  <c r="F1261" i="8"/>
  <c r="F1125" i="8"/>
  <c r="F1101" i="8"/>
  <c r="F1089" i="8"/>
  <c r="F1392" i="8"/>
  <c r="F1356" i="8"/>
  <c r="F1344" i="8"/>
  <c r="F1332" i="8"/>
  <c r="F1308" i="8"/>
  <c r="F1296" i="8"/>
  <c r="F1284" i="8"/>
  <c r="F1260" i="8"/>
  <c r="F1112" i="8"/>
  <c r="F1100" i="8"/>
  <c r="F1088" i="8"/>
  <c r="F1256" i="8"/>
  <c r="F1379" i="8"/>
  <c r="F1367" i="8"/>
  <c r="F1331" i="8"/>
  <c r="F1295" i="8"/>
  <c r="F1271" i="8"/>
  <c r="F1123" i="8"/>
  <c r="F1087" i="8"/>
  <c r="F1120" i="8"/>
  <c r="F1426" i="8"/>
  <c r="F1414" i="8"/>
  <c r="F1390" i="8"/>
  <c r="F1342" i="8"/>
  <c r="F1330" i="8"/>
  <c r="F1318" i="8"/>
  <c r="F1294" i="8"/>
  <c r="F1258" i="8"/>
  <c r="F1122" i="8"/>
  <c r="F1110" i="8"/>
  <c r="F1098" i="8"/>
  <c r="F1413" i="8"/>
  <c r="F1401" i="8"/>
  <c r="F1365" i="8"/>
  <c r="F1341" i="8"/>
  <c r="F1305" i="8"/>
  <c r="F1269" i="8"/>
  <c r="F1257" i="8"/>
  <c r="F1121" i="8"/>
  <c r="F1097" i="8"/>
  <c r="F1424" i="8"/>
  <c r="F1412" i="8"/>
  <c r="F1400" i="8"/>
  <c r="F1388" i="8"/>
  <c r="F1352" i="8"/>
  <c r="F1316" i="8"/>
  <c r="F1304" i="8"/>
  <c r="F1292" i="8"/>
  <c r="F1280" i="8"/>
  <c r="F1108" i="8"/>
  <c r="F1423" i="8"/>
  <c r="F1411" i="8"/>
  <c r="F1399" i="8"/>
  <c r="F1387" i="8"/>
  <c r="F1375" i="8"/>
  <c r="F1363" i="8"/>
  <c r="F1351" i="8"/>
  <c r="F1339" i="8"/>
  <c r="F1327" i="8"/>
  <c r="F1291" i="8"/>
  <c r="F1279" i="8"/>
  <c r="F1267" i="8"/>
  <c r="F1422" i="8"/>
  <c r="F1410" i="8"/>
  <c r="F1386" i="8"/>
  <c r="F1362" i="8"/>
  <c r="F1350" i="8"/>
  <c r="F1338" i="8"/>
  <c r="F1302" i="8"/>
  <c r="F1278" i="8"/>
  <c r="F1266" i="8"/>
  <c r="F1254" i="8"/>
  <c r="F1094" i="8"/>
  <c r="F1104" i="8"/>
  <c r="F1406" i="8"/>
  <c r="F1358" i="8"/>
  <c r="F1310" i="8"/>
  <c r="F1274" i="8"/>
  <c r="F1102" i="8"/>
  <c r="F1421" i="8"/>
  <c r="F1385" i="8"/>
  <c r="F1373" i="8"/>
  <c r="F1349" i="8"/>
  <c r="F1325" i="8"/>
  <c r="F1301" i="8"/>
  <c r="F1289" i="8"/>
  <c r="F1277" i="8"/>
  <c r="F1253" i="8"/>
  <c r="F1117" i="8"/>
  <c r="F1105" i="8"/>
  <c r="F1252" i="8"/>
  <c r="F1092" i="8"/>
  <c r="F1382" i="8"/>
  <c r="F1286" i="8"/>
  <c r="F1090" i="8"/>
  <c r="F1396" i="8"/>
  <c r="F1384" i="8"/>
  <c r="F1372" i="8"/>
  <c r="F1348" i="8"/>
  <c r="F1336" i="8"/>
  <c r="F1324" i="8"/>
  <c r="F1312" i="8"/>
  <c r="F1300" i="8"/>
  <c r="F1276" i="8"/>
  <c r="F1264" i="8"/>
  <c r="F1394" i="8"/>
  <c r="F1298" i="8"/>
  <c r="F1114" i="8"/>
  <c r="F1419" i="8"/>
  <c r="F1407" i="8"/>
  <c r="F1395" i="8"/>
  <c r="F1371" i="8"/>
  <c r="F1323" i="8"/>
  <c r="F1263" i="8"/>
  <c r="F1251" i="8"/>
  <c r="F1115" i="8"/>
  <c r="F1103" i="8"/>
  <c r="F1091" i="8"/>
  <c r="F1370" i="8"/>
  <c r="F1262" i="8"/>
  <c r="F7" i="1"/>
  <c r="F559" i="11"/>
  <c r="F571" i="11"/>
  <c r="F583" i="11"/>
  <c r="F595" i="11"/>
  <c r="F607" i="11"/>
  <c r="F619" i="11"/>
  <c r="F631" i="11"/>
  <c r="F643" i="11"/>
  <c r="F655" i="11"/>
  <c r="F667" i="11"/>
  <c r="F679" i="11"/>
  <c r="F691" i="11"/>
  <c r="F703" i="11"/>
  <c r="F715" i="11"/>
  <c r="F727" i="11"/>
  <c r="F739" i="11"/>
  <c r="F751" i="11"/>
  <c r="F763" i="11"/>
  <c r="F775" i="11"/>
  <c r="F787" i="11"/>
  <c r="F799" i="11"/>
  <c r="F811" i="11"/>
  <c r="F823" i="11"/>
  <c r="F835" i="11"/>
  <c r="F847" i="11"/>
  <c r="F859" i="11"/>
  <c r="F871" i="11"/>
  <c r="F883" i="11"/>
  <c r="F895" i="11"/>
  <c r="F907" i="11"/>
  <c r="F919" i="11"/>
  <c r="F931" i="11"/>
  <c r="F943" i="11"/>
  <c r="F955" i="11"/>
  <c r="F967" i="11"/>
  <c r="F979" i="11"/>
  <c r="F991" i="11"/>
  <c r="F1003" i="11"/>
  <c r="F1015" i="11"/>
  <c r="F1027" i="11"/>
  <c r="F1039" i="11"/>
  <c r="F1051" i="11"/>
  <c r="F1063" i="11"/>
  <c r="F1075" i="11"/>
  <c r="F1087" i="11"/>
  <c r="F1099" i="11"/>
  <c r="F1111" i="11"/>
  <c r="F1123" i="11"/>
  <c r="F1135" i="11"/>
  <c r="F1147" i="11"/>
  <c r="F1159" i="11"/>
  <c r="F1171" i="11"/>
  <c r="F1183" i="11"/>
  <c r="F1195" i="11"/>
  <c r="F1207" i="11"/>
  <c r="F1219" i="11"/>
  <c r="F1231" i="11"/>
  <c r="F1243" i="11"/>
  <c r="F1255" i="11"/>
  <c r="F1267" i="11"/>
  <c r="F1279" i="11"/>
  <c r="F1291" i="11"/>
  <c r="F1303" i="11"/>
  <c r="F1315" i="11"/>
  <c r="F1327" i="11"/>
  <c r="F1339" i="11"/>
  <c r="F1351" i="11"/>
  <c r="F1363" i="11"/>
  <c r="F1375" i="11"/>
  <c r="F1387" i="11"/>
  <c r="F1399" i="11"/>
  <c r="F1411" i="11"/>
  <c r="F1423" i="11"/>
  <c r="F1435" i="11"/>
  <c r="F1447" i="11"/>
  <c r="F1459" i="11"/>
  <c r="F1471" i="11"/>
  <c r="F1483" i="11"/>
  <c r="F1495" i="11"/>
  <c r="F1507" i="11"/>
  <c r="F1519" i="11"/>
  <c r="F1531" i="11"/>
  <c r="F1543" i="11"/>
  <c r="F1555" i="11"/>
  <c r="F1567" i="11"/>
  <c r="F560" i="11"/>
  <c r="F573" i="11"/>
  <c r="F586" i="11"/>
  <c r="F599" i="11"/>
  <c r="F612" i="11"/>
  <c r="F625" i="11"/>
  <c r="F638" i="11"/>
  <c r="F651" i="11"/>
  <c r="F664" i="11"/>
  <c r="F677" i="11"/>
  <c r="F690" i="11"/>
  <c r="F704" i="11"/>
  <c r="F717" i="11"/>
  <c r="F730" i="11"/>
  <c r="F743" i="11"/>
  <c r="F756" i="11"/>
  <c r="F769" i="11"/>
  <c r="F782" i="11"/>
  <c r="F795" i="11"/>
  <c r="F808" i="11"/>
  <c r="F821" i="11"/>
  <c r="F834" i="11"/>
  <c r="F848" i="11"/>
  <c r="F861" i="11"/>
  <c r="F874" i="11"/>
  <c r="F887" i="11"/>
  <c r="F900" i="11"/>
  <c r="F913" i="11"/>
  <c r="F926" i="11"/>
  <c r="F939" i="11"/>
  <c r="F952" i="11"/>
  <c r="F965" i="11"/>
  <c r="F978" i="11"/>
  <c r="F992" i="11"/>
  <c r="F1005" i="11"/>
  <c r="F1018" i="11"/>
  <c r="F1031" i="11"/>
  <c r="F1044" i="11"/>
  <c r="F1057" i="11"/>
  <c r="F1070" i="11"/>
  <c r="F1083" i="11"/>
  <c r="F1096" i="11"/>
  <c r="F1109" i="11"/>
  <c r="F1122" i="11"/>
  <c r="F1136" i="11"/>
  <c r="F1149" i="11"/>
  <c r="F1162" i="11"/>
  <c r="F1175" i="11"/>
  <c r="F1188" i="11"/>
  <c r="F1201" i="11"/>
  <c r="F1214" i="11"/>
  <c r="F1227" i="11"/>
  <c r="F1240" i="11"/>
  <c r="F1253" i="11"/>
  <c r="F1266" i="11"/>
  <c r="F1280" i="11"/>
  <c r="F1293" i="11"/>
  <c r="F1306" i="11"/>
  <c r="F1319" i="11"/>
  <c r="F1332" i="11"/>
  <c r="F1345" i="11"/>
  <c r="F1358" i="11"/>
  <c r="F1371" i="11"/>
  <c r="F1384" i="11"/>
  <c r="F1397" i="11"/>
  <c r="F1410" i="11"/>
  <c r="F1424" i="11"/>
  <c r="F1437" i="11"/>
  <c r="F1450" i="11"/>
  <c r="F1463" i="11"/>
  <c r="F1476" i="11"/>
  <c r="F1489" i="11"/>
  <c r="F1502" i="11"/>
  <c r="F1515" i="11"/>
  <c r="F1528" i="11"/>
  <c r="F1541" i="11"/>
  <c r="F1554" i="11"/>
  <c r="F1568" i="11"/>
  <c r="F1580" i="11"/>
  <c r="F1592" i="11"/>
  <c r="F1604" i="11"/>
  <c r="F1616" i="11"/>
  <c r="F1628" i="11"/>
  <c r="F1640" i="11"/>
  <c r="F1652" i="11"/>
  <c r="F1664" i="11"/>
  <c r="F548" i="11"/>
  <c r="F561" i="11"/>
  <c r="F574" i="11"/>
  <c r="F587" i="11"/>
  <c r="F600" i="11"/>
  <c r="F613" i="11"/>
  <c r="F626" i="11"/>
  <c r="F639" i="11"/>
  <c r="F652" i="11"/>
  <c r="F665" i="11"/>
  <c r="F678" i="11"/>
  <c r="F692" i="11"/>
  <c r="F705" i="11"/>
  <c r="F718" i="11"/>
  <c r="F731" i="11"/>
  <c r="F744" i="11"/>
  <c r="F757" i="11"/>
  <c r="F770" i="11"/>
  <c r="F783" i="11"/>
  <c r="F796" i="11"/>
  <c r="F809" i="11"/>
  <c r="F822" i="11"/>
  <c r="F836" i="11"/>
  <c r="F849" i="11"/>
  <c r="F862" i="11"/>
  <c r="F875" i="11"/>
  <c r="F888" i="11"/>
  <c r="F901" i="11"/>
  <c r="F914" i="11"/>
  <c r="F927" i="11"/>
  <c r="F940" i="11"/>
  <c r="F953" i="11"/>
  <c r="F966" i="11"/>
  <c r="F980" i="11"/>
  <c r="F993" i="11"/>
  <c r="F1006" i="11"/>
  <c r="F1019" i="11"/>
  <c r="F1032" i="11"/>
  <c r="F1045" i="11"/>
  <c r="F1058" i="11"/>
  <c r="F1071" i="11"/>
  <c r="F1084" i="11"/>
  <c r="F1097" i="11"/>
  <c r="F1110" i="11"/>
  <c r="F1124" i="11"/>
  <c r="F1137" i="11"/>
  <c r="F1150" i="11"/>
  <c r="F1163" i="11"/>
  <c r="F1176" i="11"/>
  <c r="F1189" i="11"/>
  <c r="F1202" i="11"/>
  <c r="F1215" i="11"/>
  <c r="F1228" i="11"/>
  <c r="F1241" i="11"/>
  <c r="F1254" i="11"/>
  <c r="F1268" i="11"/>
  <c r="F1281" i="11"/>
  <c r="F1294" i="11"/>
  <c r="F1307" i="11"/>
  <c r="F1320" i="11"/>
  <c r="F1333" i="11"/>
  <c r="F1346" i="11"/>
  <c r="F1359" i="11"/>
  <c r="F1372" i="11"/>
  <c r="F1385" i="11"/>
  <c r="F1398" i="11"/>
  <c r="F1412" i="11"/>
  <c r="F1425" i="11"/>
  <c r="F1438" i="11"/>
  <c r="F1451" i="11"/>
  <c r="F1464" i="11"/>
  <c r="F1477" i="11"/>
  <c r="F1490" i="11"/>
  <c r="F1503" i="11"/>
  <c r="F1516" i="11"/>
  <c r="F1529" i="11"/>
  <c r="F1542" i="11"/>
  <c r="F1556" i="11"/>
  <c r="F1569" i="11"/>
  <c r="F1581" i="11"/>
  <c r="F1593" i="11"/>
  <c r="F1605" i="11"/>
  <c r="F1617" i="11"/>
  <c r="F1629" i="11"/>
  <c r="F563" i="11"/>
  <c r="F578" i="11"/>
  <c r="F593" i="11"/>
  <c r="F609" i="11"/>
  <c r="F624" i="11"/>
  <c r="F641" i="11"/>
  <c r="F657" i="11"/>
  <c r="F672" i="11"/>
  <c r="F687" i="11"/>
  <c r="F702" i="11"/>
  <c r="F720" i="11"/>
  <c r="F735" i="11"/>
  <c r="F750" i="11"/>
  <c r="F766" i="11"/>
  <c r="F781" i="11"/>
  <c r="F798" i="11"/>
  <c r="F814" i="11"/>
  <c r="F829" i="11"/>
  <c r="F844" i="11"/>
  <c r="F860" i="11"/>
  <c r="F877" i="11"/>
  <c r="F892" i="11"/>
  <c r="F908" i="11"/>
  <c r="F923" i="11"/>
  <c r="F938" i="11"/>
  <c r="F956" i="11"/>
  <c r="F971" i="11"/>
  <c r="F986" i="11"/>
  <c r="F1001" i="11"/>
  <c r="F1017" i="11"/>
  <c r="F1034" i="11"/>
  <c r="F1049" i="11"/>
  <c r="F1065" i="11"/>
  <c r="F1080" i="11"/>
  <c r="F1095" i="11"/>
  <c r="F1113" i="11"/>
  <c r="F1128" i="11"/>
  <c r="F1143" i="11"/>
  <c r="F1158" i="11"/>
  <c r="F1174" i="11"/>
  <c r="F1191" i="11"/>
  <c r="F1206" i="11"/>
  <c r="F1222" i="11"/>
  <c r="F1237" i="11"/>
  <c r="F1252" i="11"/>
  <c r="F1270" i="11"/>
  <c r="F1285" i="11"/>
  <c r="F1300" i="11"/>
  <c r="F1316" i="11"/>
  <c r="F1331" i="11"/>
  <c r="F1348" i="11"/>
  <c r="F1364" i="11"/>
  <c r="F1379" i="11"/>
  <c r="F1394" i="11"/>
  <c r="F1409" i="11"/>
  <c r="F1427" i="11"/>
  <c r="F1442" i="11"/>
  <c r="F1457" i="11"/>
  <c r="F1473" i="11"/>
  <c r="F1488" i="11"/>
  <c r="F1505" i="11"/>
  <c r="F1521" i="11"/>
  <c r="F1536" i="11"/>
  <c r="F1551" i="11"/>
  <c r="F1566" i="11"/>
  <c r="F1583" i="11"/>
  <c r="F1597" i="11"/>
  <c r="F1611" i="11"/>
  <c r="F1625" i="11"/>
  <c r="F1639" i="11"/>
  <c r="F1653" i="11"/>
  <c r="F549" i="11"/>
  <c r="F564" i="11"/>
  <c r="F579" i="11"/>
  <c r="F594" i="11"/>
  <c r="F610" i="11"/>
  <c r="F627" i="11"/>
  <c r="F642" i="11"/>
  <c r="F658" i="11"/>
  <c r="F673" i="11"/>
  <c r="F688" i="11"/>
  <c r="F706" i="11"/>
  <c r="F721" i="11"/>
  <c r="F736" i="11"/>
  <c r="F752" i="11"/>
  <c r="F767" i="11"/>
  <c r="F784" i="11"/>
  <c r="F800" i="11"/>
  <c r="F815" i="11"/>
  <c r="F830" i="11"/>
  <c r="F845" i="11"/>
  <c r="F863" i="11"/>
  <c r="F878" i="11"/>
  <c r="F893" i="11"/>
  <c r="F909" i="11"/>
  <c r="F924" i="11"/>
  <c r="F941" i="11"/>
  <c r="F957" i="11"/>
  <c r="F972" i="11"/>
  <c r="F987" i="11"/>
  <c r="F1002" i="11"/>
  <c r="F1020" i="11"/>
  <c r="F1035" i="11"/>
  <c r="F1050" i="11"/>
  <c r="F1066" i="11"/>
  <c r="F1081" i="11"/>
  <c r="F1098" i="11"/>
  <c r="F1114" i="11"/>
  <c r="F1129" i="11"/>
  <c r="F1144" i="11"/>
  <c r="F1160" i="11"/>
  <c r="F1177" i="11"/>
  <c r="F1192" i="11"/>
  <c r="F1208" i="11"/>
  <c r="F1223" i="11"/>
  <c r="F1238" i="11"/>
  <c r="F1256" i="11"/>
  <c r="F1271" i="11"/>
  <c r="F1286" i="11"/>
  <c r="F1301" i="11"/>
  <c r="F1317" i="11"/>
  <c r="F1334" i="11"/>
  <c r="F1349" i="11"/>
  <c r="F1365" i="11"/>
  <c r="F1380" i="11"/>
  <c r="F1395" i="11"/>
  <c r="F1413" i="11"/>
  <c r="F1428" i="11"/>
  <c r="F1443" i="11"/>
  <c r="F1458" i="11"/>
  <c r="F1474" i="11"/>
  <c r="F1491" i="11"/>
  <c r="F1506" i="11"/>
  <c r="F1522" i="11"/>
  <c r="F1537" i="11"/>
  <c r="F1552" i="11"/>
  <c r="F1570" i="11"/>
  <c r="F1584" i="11"/>
  <c r="F1598" i="11"/>
  <c r="F1612" i="11"/>
  <c r="F1626" i="11"/>
  <c r="F1641" i="11"/>
  <c r="F1654" i="11"/>
  <c r="F550" i="11"/>
  <c r="F565" i="11"/>
  <c r="F580" i="11"/>
  <c r="F596" i="11"/>
  <c r="F611" i="11"/>
  <c r="F628" i="11"/>
  <c r="F644" i="11"/>
  <c r="F659" i="11"/>
  <c r="F674" i="11"/>
  <c r="F689" i="11"/>
  <c r="F707" i="11"/>
  <c r="F722" i="11"/>
  <c r="F737" i="11"/>
  <c r="F753" i="11"/>
  <c r="F768" i="11"/>
  <c r="F785" i="11"/>
  <c r="F801" i="11"/>
  <c r="F816" i="11"/>
  <c r="F831" i="11"/>
  <c r="F846" i="11"/>
  <c r="F864" i="11"/>
  <c r="F879" i="11"/>
  <c r="F894" i="11"/>
  <c r="F910" i="11"/>
  <c r="F925" i="11"/>
  <c r="F942" i="11"/>
  <c r="F958" i="11"/>
  <c r="F973" i="11"/>
  <c r="F988" i="11"/>
  <c r="F1004" i="11"/>
  <c r="F1021" i="11"/>
  <c r="F1036" i="11"/>
  <c r="F1052" i="11"/>
  <c r="F1067" i="11"/>
  <c r="F1082" i="11"/>
  <c r="F1100" i="11"/>
  <c r="F1115" i="11"/>
  <c r="F1130" i="11"/>
  <c r="F1145" i="11"/>
  <c r="F1161" i="11"/>
  <c r="F1178" i="11"/>
  <c r="F1193" i="11"/>
  <c r="F1209" i="11"/>
  <c r="F1224" i="11"/>
  <c r="F1239" i="11"/>
  <c r="F1257" i="11"/>
  <c r="F1272" i="11"/>
  <c r="F1287" i="11"/>
  <c r="F1302" i="11"/>
  <c r="F1318" i="11"/>
  <c r="F1335" i="11"/>
  <c r="F1350" i="11"/>
  <c r="F1366" i="11"/>
  <c r="F1381" i="11"/>
  <c r="F1396" i="11"/>
  <c r="F1414" i="11"/>
  <c r="F1429" i="11"/>
  <c r="F1444" i="11"/>
  <c r="F1460" i="11"/>
  <c r="F1475" i="11"/>
  <c r="F1492" i="11"/>
  <c r="F1508" i="11"/>
  <c r="F1523" i="11"/>
  <c r="F1538" i="11"/>
  <c r="F1553" i="11"/>
  <c r="F1571" i="11"/>
  <c r="F1585" i="11"/>
  <c r="F1599" i="11"/>
  <c r="F1613" i="11"/>
  <c r="F1627" i="11"/>
  <c r="F1642" i="11"/>
  <c r="F1655" i="11"/>
  <c r="F551" i="11"/>
  <c r="F566" i="11"/>
  <c r="F581" i="11"/>
  <c r="F597" i="11"/>
  <c r="F614" i="11"/>
  <c r="F629" i="11"/>
  <c r="F645" i="11"/>
  <c r="F660" i="11"/>
  <c r="F675" i="11"/>
  <c r="F693" i="11"/>
  <c r="F708" i="11"/>
  <c r="F723" i="11"/>
  <c r="F738" i="11"/>
  <c r="F754" i="11"/>
  <c r="F771" i="11"/>
  <c r="F786" i="11"/>
  <c r="F802" i="11"/>
  <c r="F817" i="11"/>
  <c r="F832" i="11"/>
  <c r="F850" i="11"/>
  <c r="F865" i="11"/>
  <c r="F880" i="11"/>
  <c r="F896" i="11"/>
  <c r="F911" i="11"/>
  <c r="F928" i="11"/>
  <c r="F944" i="11"/>
  <c r="F959" i="11"/>
  <c r="F974" i="11"/>
  <c r="F989" i="11"/>
  <c r="F1007" i="11"/>
  <c r="F1022" i="11"/>
  <c r="F1037" i="11"/>
  <c r="F1053" i="11"/>
  <c r="F1068" i="11"/>
  <c r="F1085" i="11"/>
  <c r="F1101" i="11"/>
  <c r="F1116" i="11"/>
  <c r="F1131" i="11"/>
  <c r="F1146" i="11"/>
  <c r="F1164" i="11"/>
  <c r="F1179" i="11"/>
  <c r="F1194" i="11"/>
  <c r="F1210" i="11"/>
  <c r="F1225" i="11"/>
  <c r="F1242" i="11"/>
  <c r="F1258" i="11"/>
  <c r="F1273" i="11"/>
  <c r="F1288" i="11"/>
  <c r="F1304" i="11"/>
  <c r="F1321" i="11"/>
  <c r="F1336" i="11"/>
  <c r="F1352" i="11"/>
  <c r="F1367" i="11"/>
  <c r="F1382" i="11"/>
  <c r="F1400" i="11"/>
  <c r="F1415" i="11"/>
  <c r="F1430" i="11"/>
  <c r="F1445" i="11"/>
  <c r="F1461" i="11"/>
  <c r="F1478" i="11"/>
  <c r="F1493" i="11"/>
  <c r="F1509" i="11"/>
  <c r="F1524" i="11"/>
  <c r="F1539" i="11"/>
  <c r="F1557" i="11"/>
  <c r="F1572" i="11"/>
  <c r="F1586" i="11"/>
  <c r="F1600" i="11"/>
  <c r="F1614" i="11"/>
  <c r="F1630" i="11"/>
  <c r="F1643" i="11"/>
  <c r="F1656" i="11"/>
  <c r="F552" i="11"/>
  <c r="F567" i="11"/>
  <c r="F582" i="11"/>
  <c r="F598" i="11"/>
  <c r="F615" i="11"/>
  <c r="F630" i="11"/>
  <c r="F646" i="11"/>
  <c r="F661" i="11"/>
  <c r="F676" i="11"/>
  <c r="F694" i="11"/>
  <c r="F709" i="11"/>
  <c r="F724" i="11"/>
  <c r="F740" i="11"/>
  <c r="F755" i="11"/>
  <c r="F772" i="11"/>
  <c r="F788" i="11"/>
  <c r="F803" i="11"/>
  <c r="F818" i="11"/>
  <c r="F833" i="11"/>
  <c r="F851" i="11"/>
  <c r="F866" i="11"/>
  <c r="F881" i="11"/>
  <c r="F897" i="11"/>
  <c r="F912" i="11"/>
  <c r="F929" i="11"/>
  <c r="F945" i="11"/>
  <c r="F960" i="11"/>
  <c r="F975" i="11"/>
  <c r="F990" i="11"/>
  <c r="F1008" i="11"/>
  <c r="F1023" i="11"/>
  <c r="F1038" i="11"/>
  <c r="F1054" i="11"/>
  <c r="F1069" i="11"/>
  <c r="F1086" i="11"/>
  <c r="F1102" i="11"/>
  <c r="F1117" i="11"/>
  <c r="F1132" i="11"/>
  <c r="F1148" i="11"/>
  <c r="F1165" i="11"/>
  <c r="F1180" i="11"/>
  <c r="F1196" i="11"/>
  <c r="F1211" i="11"/>
  <c r="F1226" i="11"/>
  <c r="F1244" i="11"/>
  <c r="F1259" i="11"/>
  <c r="F1274" i="11"/>
  <c r="F1289" i="11"/>
  <c r="F1305" i="11"/>
  <c r="F1322" i="11"/>
  <c r="F1337" i="11"/>
  <c r="F1353" i="11"/>
  <c r="F1368" i="11"/>
  <c r="F1383" i="11"/>
  <c r="F575" i="11"/>
  <c r="F603" i="11"/>
  <c r="F632" i="11"/>
  <c r="F654" i="11"/>
  <c r="F683" i="11"/>
  <c r="F711" i="11"/>
  <c r="F734" i="11"/>
  <c r="F762" i="11"/>
  <c r="F791" i="11"/>
  <c r="F819" i="11"/>
  <c r="F842" i="11"/>
  <c r="F870" i="11"/>
  <c r="F899" i="11"/>
  <c r="F922" i="11"/>
  <c r="F950" i="11"/>
  <c r="F981" i="11"/>
  <c r="F1009" i="11"/>
  <c r="F1030" i="11"/>
  <c r="F1060" i="11"/>
  <c r="F1089" i="11"/>
  <c r="F1112" i="11"/>
  <c r="F1140" i="11"/>
  <c r="F1168" i="11"/>
  <c r="F1197" i="11"/>
  <c r="F1220" i="11"/>
  <c r="F1248" i="11"/>
  <c r="F1276" i="11"/>
  <c r="F1299" i="11"/>
  <c r="F1328" i="11"/>
  <c r="F1356" i="11"/>
  <c r="F1386" i="11"/>
  <c r="F1406" i="11"/>
  <c r="F1432" i="11"/>
  <c r="F1454" i="11"/>
  <c r="F1480" i="11"/>
  <c r="F1500" i="11"/>
  <c r="F1526" i="11"/>
  <c r="F1548" i="11"/>
  <c r="F1574" i="11"/>
  <c r="F1594" i="11"/>
  <c r="F1618" i="11"/>
  <c r="F1636" i="11"/>
  <c r="F1658" i="11"/>
  <c r="F553" i="11"/>
  <c r="F576" i="11"/>
  <c r="F604" i="11"/>
  <c r="F633" i="11"/>
  <c r="F656" i="11"/>
  <c r="F684" i="11"/>
  <c r="F712" i="11"/>
  <c r="F741" i="11"/>
  <c r="F764" i="11"/>
  <c r="F792" i="11"/>
  <c r="F820" i="11"/>
  <c r="F843" i="11"/>
  <c r="F872" i="11"/>
  <c r="F902" i="11"/>
  <c r="F930" i="11"/>
  <c r="F951" i="11"/>
  <c r="F982" i="11"/>
  <c r="F1010" i="11"/>
  <c r="F1033" i="11"/>
  <c r="F1061" i="11"/>
  <c r="F1090" i="11"/>
  <c r="F1118" i="11"/>
  <c r="F1141" i="11"/>
  <c r="F1169" i="11"/>
  <c r="F1198" i="11"/>
  <c r="F1221" i="11"/>
  <c r="F1249" i="11"/>
  <c r="F1277" i="11"/>
  <c r="F1308" i="11"/>
  <c r="F1329" i="11"/>
  <c r="F1357" i="11"/>
  <c r="F1388" i="11"/>
  <c r="F1407" i="11"/>
  <c r="F1433" i="11"/>
  <c r="F1455" i="11"/>
  <c r="F1481" i="11"/>
  <c r="F1501" i="11"/>
  <c r="F1527" i="11"/>
  <c r="F1549" i="11"/>
  <c r="F1575" i="11"/>
  <c r="F1595" i="11"/>
  <c r="F1619" i="11"/>
  <c r="F1637" i="11"/>
  <c r="F1659" i="11"/>
  <c r="F554" i="11"/>
  <c r="F577" i="11"/>
  <c r="F605" i="11"/>
  <c r="F634" i="11"/>
  <c r="F662" i="11"/>
  <c r="F685" i="11"/>
  <c r="F713" i="11"/>
  <c r="F742" i="11"/>
  <c r="F765" i="11"/>
  <c r="F793" i="11"/>
  <c r="F824" i="11"/>
  <c r="F852" i="11"/>
  <c r="F873" i="11"/>
  <c r="F903" i="11"/>
  <c r="F932" i="11"/>
  <c r="F954" i="11"/>
  <c r="F983" i="11"/>
  <c r="F1011" i="11"/>
  <c r="F1040" i="11"/>
  <c r="F1062" i="11"/>
  <c r="F1091" i="11"/>
  <c r="F1119" i="11"/>
  <c r="F1142" i="11"/>
  <c r="F1170" i="11"/>
  <c r="F1199" i="11"/>
  <c r="F1229" i="11"/>
  <c r="F1250" i="11"/>
  <c r="F1278" i="11"/>
  <c r="F1309" i="11"/>
  <c r="F1330" i="11"/>
  <c r="F1360" i="11"/>
  <c r="F1389" i="11"/>
  <c r="F1408" i="11"/>
  <c r="F1434" i="11"/>
  <c r="F1456" i="11"/>
  <c r="F1482" i="11"/>
  <c r="F1504" i="11"/>
  <c r="F1530" i="11"/>
  <c r="F1550" i="11"/>
  <c r="F1576" i="11"/>
  <c r="F1596" i="11"/>
  <c r="F1620" i="11"/>
  <c r="F1638" i="11"/>
  <c r="F1660" i="11"/>
  <c r="F555" i="11"/>
  <c r="F584" i="11"/>
  <c r="F606" i="11"/>
  <c r="F635" i="11"/>
  <c r="F663" i="11"/>
  <c r="F686" i="11"/>
  <c r="F714" i="11"/>
  <c r="F745" i="11"/>
  <c r="F773" i="11"/>
  <c r="F794" i="11"/>
  <c r="F825" i="11"/>
  <c r="F853" i="11"/>
  <c r="F876" i="11"/>
  <c r="F904" i="11"/>
  <c r="F933" i="11"/>
  <c r="F961" i="11"/>
  <c r="F984" i="11"/>
  <c r="F1012" i="11"/>
  <c r="F1041" i="11"/>
  <c r="F1064" i="11"/>
  <c r="F1092" i="11"/>
  <c r="F1120" i="11"/>
  <c r="F1151" i="11"/>
  <c r="F1172" i="11"/>
  <c r="F1200" i="11"/>
  <c r="F1230" i="11"/>
  <c r="F1251" i="11"/>
  <c r="F1282" i="11"/>
  <c r="F1310" i="11"/>
  <c r="F1338" i="11"/>
  <c r="F1361" i="11"/>
  <c r="F1390" i="11"/>
  <c r="F1416" i="11"/>
  <c r="F1436" i="11"/>
  <c r="F1462" i="11"/>
  <c r="F1484" i="11"/>
  <c r="F1510" i="11"/>
  <c r="F1532" i="11"/>
  <c r="F1558" i="11"/>
  <c r="F1577" i="11"/>
  <c r="F1601" i="11"/>
  <c r="F1621" i="11"/>
  <c r="F1644" i="11"/>
  <c r="F1661" i="11"/>
  <c r="F556" i="11"/>
  <c r="F585" i="11"/>
  <c r="F608" i="11"/>
  <c r="F636" i="11"/>
  <c r="F666" i="11"/>
  <c r="F695" i="11"/>
  <c r="F716" i="11"/>
  <c r="F746" i="11"/>
  <c r="F774" i="11"/>
  <c r="F797" i="11"/>
  <c r="F826" i="11"/>
  <c r="F854" i="11"/>
  <c r="F882" i="11"/>
  <c r="F905" i="11"/>
  <c r="F934" i="11"/>
  <c r="F962" i="11"/>
  <c r="F985" i="11"/>
  <c r="F1013" i="11"/>
  <c r="F1042" i="11"/>
  <c r="F1072" i="11"/>
  <c r="F1093" i="11"/>
  <c r="F1121" i="11"/>
  <c r="F1152" i="11"/>
  <c r="F1173" i="11"/>
  <c r="F1203" i="11"/>
  <c r="F1232" i="11"/>
  <c r="F1260" i="11"/>
  <c r="F1283" i="11"/>
  <c r="F1311" i="11"/>
  <c r="F1340" i="11"/>
  <c r="F1362" i="11"/>
  <c r="F1391" i="11"/>
  <c r="F1417" i="11"/>
  <c r="F1439" i="11"/>
  <c r="F1465" i="11"/>
  <c r="F1485" i="11"/>
  <c r="F1511" i="11"/>
  <c r="F1533" i="11"/>
  <c r="F1559" i="11"/>
  <c r="F1578" i="11"/>
  <c r="F1602" i="11"/>
  <c r="F1622" i="11"/>
  <c r="F1645" i="11"/>
  <c r="F1662" i="11"/>
  <c r="F557" i="11"/>
  <c r="F588" i="11"/>
  <c r="F616" i="11"/>
  <c r="F637" i="11"/>
  <c r="F668" i="11"/>
  <c r="F696" i="11"/>
  <c r="F719" i="11"/>
  <c r="F747" i="11"/>
  <c r="F776" i="11"/>
  <c r="F804" i="11"/>
  <c r="F827" i="11"/>
  <c r="F855" i="11"/>
  <c r="F884" i="11"/>
  <c r="F906" i="11"/>
  <c r="F935" i="11"/>
  <c r="F963" i="11"/>
  <c r="F994" i="11"/>
  <c r="F1014" i="11"/>
  <c r="F1043" i="11"/>
  <c r="F1073" i="11"/>
  <c r="F1094" i="11"/>
  <c r="F1125" i="11"/>
  <c r="F1153" i="11"/>
  <c r="F1181" i="11"/>
  <c r="F1204" i="11"/>
  <c r="F1233" i="11"/>
  <c r="F1261" i="11"/>
  <c r="F1284" i="11"/>
  <c r="F1312" i="11"/>
  <c r="F1341" i="11"/>
  <c r="F1369" i="11"/>
  <c r="F1392" i="11"/>
  <c r="F1418" i="11"/>
  <c r="F1440" i="11"/>
  <c r="F1466" i="11"/>
  <c r="F1486" i="11"/>
  <c r="F1512" i="11"/>
  <c r="F1534" i="11"/>
  <c r="F1560" i="11"/>
  <c r="F1579" i="11"/>
  <c r="F1603" i="11"/>
  <c r="F1623" i="11"/>
  <c r="F1646" i="11"/>
  <c r="F1663" i="11"/>
  <c r="F558" i="11"/>
  <c r="F589" i="11"/>
  <c r="F617" i="11"/>
  <c r="F640" i="11"/>
  <c r="F669" i="11"/>
  <c r="F697" i="11"/>
  <c r="F725" i="11"/>
  <c r="F748" i="11"/>
  <c r="F777" i="11"/>
  <c r="F805" i="11"/>
  <c r="F828" i="11"/>
  <c r="F856" i="11"/>
  <c r="F885" i="11"/>
  <c r="F915" i="11"/>
  <c r="F936" i="11"/>
  <c r="F964" i="11"/>
  <c r="F995" i="11"/>
  <c r="F1016" i="11"/>
  <c r="F1046" i="11"/>
  <c r="F1074" i="11"/>
  <c r="F1103" i="11"/>
  <c r="F1126" i="11"/>
  <c r="F1154" i="11"/>
  <c r="F1182" i="11"/>
  <c r="F1205" i="11"/>
  <c r="F1234" i="11"/>
  <c r="F1262" i="11"/>
  <c r="F1290" i="11"/>
  <c r="F1313" i="11"/>
  <c r="F1342" i="11"/>
  <c r="F1370" i="11"/>
  <c r="F1393" i="11"/>
  <c r="F1419" i="11"/>
  <c r="F1441" i="11"/>
  <c r="F1467" i="11"/>
  <c r="F1487" i="11"/>
  <c r="F1513" i="11"/>
  <c r="F1535" i="11"/>
  <c r="F1561" i="11"/>
  <c r="F1582" i="11"/>
  <c r="F1606" i="11"/>
  <c r="F1624" i="11"/>
  <c r="F1647" i="11"/>
  <c r="F1665" i="11"/>
  <c r="F562" i="11"/>
  <c r="F590" i="11"/>
  <c r="F618" i="11"/>
  <c r="F647" i="11"/>
  <c r="F670" i="11"/>
  <c r="F698" i="11"/>
  <c r="F726" i="11"/>
  <c r="F749" i="11"/>
  <c r="F778" i="11"/>
  <c r="F806" i="11"/>
  <c r="F837" i="11"/>
  <c r="F857" i="11"/>
  <c r="F886" i="11"/>
  <c r="F916" i="11"/>
  <c r="F937" i="11"/>
  <c r="F968" i="11"/>
  <c r="F996" i="11"/>
  <c r="F1024" i="11"/>
  <c r="F1047" i="11"/>
  <c r="F1076" i="11"/>
  <c r="F1104" i="11"/>
  <c r="F1127" i="11"/>
  <c r="F1155" i="11"/>
  <c r="F1184" i="11"/>
  <c r="F1212" i="11"/>
  <c r="F1235" i="11"/>
  <c r="F1263" i="11"/>
  <c r="F1292" i="11"/>
  <c r="F1314" i="11"/>
  <c r="F1343" i="11"/>
  <c r="F1373" i="11"/>
  <c r="F1401" i="11"/>
  <c r="F1420" i="11"/>
  <c r="F1446" i="11"/>
  <c r="F1468" i="11"/>
  <c r="F1494" i="11"/>
  <c r="F1514" i="11"/>
  <c r="F1540" i="11"/>
  <c r="F1562" i="11"/>
  <c r="F1587" i="11"/>
  <c r="F1607" i="11"/>
  <c r="F1631" i="11"/>
  <c r="F1648" i="11"/>
  <c r="F568" i="11"/>
  <c r="F591" i="11"/>
  <c r="F620" i="11"/>
  <c r="F648" i="11"/>
  <c r="F671" i="11"/>
  <c r="F699" i="11"/>
  <c r="F728" i="11"/>
  <c r="F758" i="11"/>
  <c r="F779" i="11"/>
  <c r="F807" i="11"/>
  <c r="F838" i="11"/>
  <c r="F858" i="11"/>
  <c r="F889" i="11"/>
  <c r="F917" i="11"/>
  <c r="F946" i="11"/>
  <c r="F969" i="11"/>
  <c r="F997" i="11"/>
  <c r="F1025" i="11"/>
  <c r="F1048" i="11"/>
  <c r="F1077" i="11"/>
  <c r="F1105" i="11"/>
  <c r="F1133" i="11"/>
  <c r="F1156" i="11"/>
  <c r="F1185" i="11"/>
  <c r="F1213" i="11"/>
  <c r="F1236" i="11"/>
  <c r="F1264" i="11"/>
  <c r="F1295" i="11"/>
  <c r="F1323" i="11"/>
  <c r="F1344" i="11"/>
  <c r="F1374" i="11"/>
  <c r="F1402" i="11"/>
  <c r="F1421" i="11"/>
  <c r="F1448" i="11"/>
  <c r="F1469" i="11"/>
  <c r="F1496" i="11"/>
  <c r="F1517" i="11"/>
  <c r="F1544" i="11"/>
  <c r="F1563" i="11"/>
  <c r="F1588" i="11"/>
  <c r="F1608" i="11"/>
  <c r="F1632" i="11"/>
  <c r="F1649" i="11"/>
  <c r="F569" i="11"/>
  <c r="F592" i="11"/>
  <c r="F621" i="11"/>
  <c r="F649" i="11"/>
  <c r="F680" i="11"/>
  <c r="F700" i="11"/>
  <c r="F729" i="11"/>
  <c r="F759" i="11"/>
  <c r="F780" i="11"/>
  <c r="F810" i="11"/>
  <c r="F839" i="11"/>
  <c r="F867" i="11"/>
  <c r="F890" i="11"/>
  <c r="F918" i="11"/>
  <c r="F947" i="11"/>
  <c r="F970" i="11"/>
  <c r="F998" i="11"/>
  <c r="F1026" i="11"/>
  <c r="F1055" i="11"/>
  <c r="F1078" i="11"/>
  <c r="F1106" i="11"/>
  <c r="F1134" i="11"/>
  <c r="F1157" i="11"/>
  <c r="F1186" i="11"/>
  <c r="F1216" i="11"/>
  <c r="F1245" i="11"/>
  <c r="F1265" i="11"/>
  <c r="F1296" i="11"/>
  <c r="F1324" i="11"/>
  <c r="F1347" i="11"/>
  <c r="F1376" i="11"/>
  <c r="F1403" i="11"/>
  <c r="F1422" i="11"/>
  <c r="F1449" i="11"/>
  <c r="F1470" i="11"/>
  <c r="F1497" i="11"/>
  <c r="F1518" i="11"/>
  <c r="F1545" i="11"/>
  <c r="F1564" i="11"/>
  <c r="F1589" i="11"/>
  <c r="F1609" i="11"/>
  <c r="F1633" i="11"/>
  <c r="F1650" i="11"/>
  <c r="F570" i="11"/>
  <c r="F601" i="11"/>
  <c r="F622" i="11"/>
  <c r="F650" i="11"/>
  <c r="F681" i="11"/>
  <c r="F701" i="11"/>
  <c r="F732" i="11"/>
  <c r="F760" i="11"/>
  <c r="F789" i="11"/>
  <c r="F812" i="11"/>
  <c r="F840" i="11"/>
  <c r="F868" i="11"/>
  <c r="F891" i="11"/>
  <c r="F920" i="11"/>
  <c r="F948" i="11"/>
  <c r="F976" i="11"/>
  <c r="F999" i="11"/>
  <c r="F1028" i="11"/>
  <c r="F1056" i="11"/>
  <c r="F1079" i="11"/>
  <c r="F1107" i="11"/>
  <c r="F1138" i="11"/>
  <c r="F1166" i="11"/>
  <c r="F1187" i="11"/>
  <c r="F1217" i="11"/>
  <c r="F1246" i="11"/>
  <c r="F1269" i="11"/>
  <c r="F1297" i="11"/>
  <c r="F1325" i="11"/>
  <c r="F1354" i="11"/>
  <c r="F1377" i="11"/>
  <c r="F1404" i="11"/>
  <c r="F1426" i="11"/>
  <c r="F1452" i="11"/>
  <c r="F1472" i="11"/>
  <c r="F1498" i="11"/>
  <c r="F1520" i="11"/>
  <c r="F1546" i="11"/>
  <c r="F1565" i="11"/>
  <c r="F1590" i="11"/>
  <c r="F1610" i="11"/>
  <c r="F1634" i="11"/>
  <c r="F1651" i="11"/>
  <c r="F572" i="11"/>
  <c r="F602" i="11"/>
  <c r="F623" i="11"/>
  <c r="F653" i="11"/>
  <c r="F682" i="11"/>
  <c r="F710" i="11"/>
  <c r="F733" i="11"/>
  <c r="F761" i="11"/>
  <c r="F790" i="11"/>
  <c r="F813" i="11"/>
  <c r="F841" i="11"/>
  <c r="F869" i="11"/>
  <c r="F898" i="11"/>
  <c r="F921" i="11"/>
  <c r="F949" i="11"/>
  <c r="F977" i="11"/>
  <c r="F1000" i="11"/>
  <c r="F1029" i="11"/>
  <c r="F1059" i="11"/>
  <c r="F1088" i="11"/>
  <c r="F1108" i="11"/>
  <c r="F1139" i="11"/>
  <c r="F1167" i="11"/>
  <c r="F1190" i="11"/>
  <c r="F1218" i="11"/>
  <c r="F1247" i="11"/>
  <c r="F1275" i="11"/>
  <c r="F1298" i="11"/>
  <c r="F1326" i="11"/>
  <c r="F1355" i="11"/>
  <c r="F1378" i="11"/>
  <c r="F1405" i="11"/>
  <c r="F1431" i="11"/>
  <c r="F1453" i="11"/>
  <c r="F1479" i="11"/>
  <c r="F1499" i="11"/>
  <c r="F1525" i="11"/>
  <c r="F1547" i="11"/>
  <c r="F1573" i="11"/>
  <c r="F1591" i="11"/>
  <c r="F1615" i="11"/>
  <c r="F1635" i="11"/>
  <c r="F1657" i="11"/>
  <c r="F31" i="1"/>
  <c r="F115" i="1"/>
  <c r="F235" i="1"/>
  <c r="F247" i="1"/>
  <c r="F439" i="1"/>
  <c r="F967" i="1"/>
  <c r="F92" i="1"/>
  <c r="F104" i="1"/>
  <c r="F272" i="1"/>
  <c r="F488" i="1"/>
  <c r="F680" i="1"/>
  <c r="F165" i="1"/>
  <c r="F345" i="1"/>
  <c r="F357" i="1"/>
  <c r="F393" i="1"/>
  <c r="F573" i="1"/>
  <c r="F849" i="1"/>
  <c r="F909" i="1"/>
  <c r="F933" i="1"/>
  <c r="F993" i="1"/>
  <c r="F169" i="1"/>
  <c r="F313" i="1"/>
  <c r="F346" i="1"/>
  <c r="F409" i="1"/>
  <c r="F568" i="1"/>
  <c r="F586" i="1"/>
  <c r="F744" i="1"/>
  <c r="F816" i="1"/>
  <c r="F902" i="1"/>
  <c r="F946" i="1"/>
  <c r="F1030" i="1"/>
  <c r="F1066" i="1"/>
  <c r="F1102" i="1"/>
  <c r="F41" i="1"/>
  <c r="F137" i="1"/>
  <c r="F347" i="1"/>
  <c r="F362" i="1"/>
  <c r="F395" i="1"/>
  <c r="F506" i="1"/>
  <c r="F554" i="1"/>
  <c r="F698" i="1"/>
  <c r="F803" i="1"/>
  <c r="F831" i="1"/>
  <c r="F1091" i="1"/>
  <c r="F1115" i="1"/>
  <c r="F241" i="1"/>
  <c r="F278" i="1"/>
  <c r="F317" i="1"/>
  <c r="F374" i="1"/>
  <c r="F492" i="1"/>
  <c r="F546" i="1"/>
  <c r="F684" i="1"/>
  <c r="F774" i="1"/>
  <c r="F862" i="1"/>
  <c r="F894" i="1"/>
  <c r="F1014" i="1"/>
  <c r="F1146" i="1"/>
  <c r="F1218" i="1"/>
  <c r="F1345" i="1"/>
  <c r="F1441" i="1"/>
  <c r="F1477" i="1"/>
  <c r="F1525" i="1"/>
  <c r="F1561" i="1"/>
  <c r="F1585" i="1"/>
  <c r="F1149" i="1"/>
  <c r="F30" i="1"/>
  <c r="F1061" i="1"/>
  <c r="F1089" i="1"/>
  <c r="F1249" i="1"/>
  <c r="F1430" i="1"/>
  <c r="F1478" i="1"/>
  <c r="F1562" i="1"/>
  <c r="F1574" i="1"/>
  <c r="F14" i="1"/>
  <c r="F51" i="1"/>
  <c r="F243" i="1"/>
  <c r="F647" i="1"/>
  <c r="F778" i="1"/>
  <c r="F934" i="1"/>
  <c r="F1034" i="1"/>
  <c r="F1092" i="1"/>
  <c r="F1134" i="1"/>
  <c r="F1275" i="1"/>
  <c r="F1335" i="1"/>
  <c r="F1383" i="1"/>
  <c r="F1395" i="1"/>
  <c r="F1455" i="1"/>
  <c r="F1551" i="1"/>
  <c r="F1599" i="1"/>
  <c r="F1611" i="1"/>
  <c r="F52" i="1"/>
  <c r="F72" i="1"/>
  <c r="F264" i="1"/>
  <c r="F456" i="1"/>
  <c r="F478" i="1"/>
  <c r="F935" i="1"/>
  <c r="F1264" i="1"/>
  <c r="F363" i="1"/>
  <c r="F918" i="1"/>
  <c r="F970" i="1"/>
  <c r="F1152" i="1"/>
  <c r="F1256" i="1"/>
  <c r="F1293" i="1"/>
  <c r="F1313" i="1"/>
  <c r="F1349" i="1"/>
  <c r="F1530" i="1"/>
  <c r="F1070" i="1"/>
  <c r="F1200" i="1"/>
  <c r="F1317" i="1"/>
  <c r="F1408" i="1"/>
  <c r="F1456" i="1"/>
  <c r="F401" i="1"/>
  <c r="F1137" i="1"/>
  <c r="F1318" i="1"/>
  <c r="F315" i="1"/>
  <c r="F216" i="1"/>
  <c r="F593" i="1"/>
  <c r="F1153" i="1"/>
  <c r="F1294" i="1"/>
  <c r="F1386" i="1"/>
  <c r="F1420" i="1"/>
  <c r="F1627" i="1"/>
  <c r="F253" i="1"/>
  <c r="F973" i="1"/>
  <c r="F1155" i="1"/>
  <c r="F1422" i="1"/>
  <c r="F1518" i="1"/>
  <c r="F1112" i="1"/>
  <c r="F1301" i="1"/>
  <c r="F1519" i="1"/>
  <c r="F196" i="1"/>
  <c r="F484" i="1"/>
  <c r="F543" i="1"/>
  <c r="F718" i="1"/>
  <c r="F1051" i="1"/>
  <c r="F1439" i="1"/>
  <c r="F1568" i="1"/>
  <c r="F256" i="1"/>
  <c r="F252" i="1"/>
  <c r="F868" i="1"/>
  <c r="F972" i="1"/>
  <c r="F1172" i="1"/>
  <c r="F1469" i="1"/>
  <c r="F1499" i="1"/>
  <c r="F1565" i="1"/>
  <c r="F390" i="1"/>
  <c r="F508" i="1"/>
  <c r="F678" i="1"/>
  <c r="F737" i="1"/>
  <c r="F791" i="1"/>
  <c r="F1045" i="1"/>
  <c r="F483" i="1"/>
  <c r="F821" i="1"/>
  <c r="F1157" i="1"/>
  <c r="F1583" i="1"/>
  <c r="F234" i="1"/>
  <c r="F438" i="1"/>
  <c r="F498" i="1"/>
  <c r="F1038" i="1"/>
  <c r="F1327" i="1"/>
  <c r="F1528" i="1"/>
  <c r="F98" i="1"/>
  <c r="F954" i="1"/>
  <c r="F1304" i="1"/>
  <c r="F1444" i="1"/>
  <c r="F97" i="1"/>
  <c r="F444" i="1"/>
  <c r="F783" i="1"/>
  <c r="F1213" i="1"/>
  <c r="F1364" i="1"/>
  <c r="F316" i="1"/>
  <c r="F1140" i="1"/>
  <c r="F1665" i="1"/>
  <c r="F240" i="1"/>
  <c r="F385" i="1"/>
  <c r="F1507" i="1"/>
  <c r="F579" i="1"/>
  <c r="F1305" i="1"/>
  <c r="F805" i="1"/>
  <c r="F908" i="1"/>
  <c r="F1605" i="1"/>
  <c r="F699" i="1"/>
  <c r="F544" i="1"/>
  <c r="F671" i="1"/>
  <c r="F927" i="1"/>
  <c r="F1584" i="1"/>
  <c r="F1398" i="1"/>
  <c r="F1590" i="1"/>
  <c r="F270" i="1"/>
  <c r="F1272" i="1"/>
  <c r="F612" i="1"/>
  <c r="F1576" i="1"/>
  <c r="F1320" i="1"/>
  <c r="F963" i="1"/>
  <c r="F1253" i="1"/>
  <c r="F1081" i="1"/>
  <c r="F1488" i="1"/>
  <c r="F1460" i="1"/>
  <c r="F1589" i="1"/>
  <c r="F1073" i="1"/>
  <c r="F1188" i="1"/>
  <c r="F857" i="1"/>
  <c r="F1544" i="1"/>
  <c r="F1013" i="1"/>
  <c r="F1230" i="1"/>
  <c r="F528" i="1"/>
  <c r="F1231" i="1"/>
  <c r="F1448" i="1"/>
  <c r="F595" i="1"/>
  <c r="F981" i="1"/>
  <c r="F772" i="1"/>
  <c r="F1187" i="1"/>
  <c r="F221" i="1"/>
  <c r="F1417" i="1"/>
  <c r="F1164" i="1"/>
  <c r="F1407" i="1"/>
  <c r="F675" i="1"/>
  <c r="F1545" i="1"/>
  <c r="F1109" i="1"/>
  <c r="F851" i="1"/>
  <c r="F1068" i="1"/>
  <c r="F1080" i="1"/>
  <c r="F1247" i="1"/>
  <c r="F808" i="1"/>
  <c r="F1442" i="1"/>
  <c r="F1449" i="1"/>
  <c r="F1379" i="1"/>
  <c r="F163" i="1"/>
  <c r="F307" i="1"/>
  <c r="F343" i="1"/>
  <c r="F367" i="1"/>
  <c r="F463" i="1"/>
  <c r="F487" i="1"/>
  <c r="F547" i="1"/>
  <c r="F559" i="1"/>
  <c r="F643" i="1"/>
  <c r="F655" i="1"/>
  <c r="F679" i="1"/>
  <c r="F727" i="1"/>
  <c r="F799" i="1"/>
  <c r="F883" i="1"/>
  <c r="F907" i="1"/>
  <c r="F943" i="1"/>
  <c r="F152" i="1"/>
  <c r="F164" i="1"/>
  <c r="F188" i="1"/>
  <c r="F260" i="1"/>
  <c r="F320" i="1"/>
  <c r="F356" i="1"/>
  <c r="F404" i="1"/>
  <c r="F416" i="1"/>
  <c r="F512" i="1"/>
  <c r="F620" i="1"/>
  <c r="F656" i="1"/>
  <c r="F692" i="1"/>
  <c r="F704" i="1"/>
  <c r="F728" i="1"/>
  <c r="F93" i="1"/>
  <c r="F153" i="1"/>
  <c r="F213" i="1"/>
  <c r="F321" i="1"/>
  <c r="F369" i="1"/>
  <c r="F381" i="1"/>
  <c r="F405" i="1"/>
  <c r="F453" i="1"/>
  <c r="F525" i="1"/>
  <c r="F741" i="1"/>
  <c r="F753" i="1"/>
  <c r="F777" i="1"/>
  <c r="F861" i="1"/>
  <c r="F945" i="1"/>
  <c r="F957" i="1"/>
  <c r="F969" i="1"/>
  <c r="F88" i="1"/>
  <c r="F232" i="1"/>
  <c r="F634" i="1"/>
  <c r="F802" i="1"/>
  <c r="F874" i="1"/>
  <c r="F960" i="1"/>
  <c r="F1042" i="1"/>
  <c r="F1054" i="1"/>
  <c r="F1114" i="1"/>
  <c r="F1186" i="1"/>
  <c r="F11" i="1"/>
  <c r="F299" i="1"/>
  <c r="F377" i="1"/>
  <c r="F425" i="1"/>
  <c r="F491" i="1"/>
  <c r="F635" i="1"/>
  <c r="F650" i="1"/>
  <c r="F665" i="1"/>
  <c r="F713" i="1"/>
  <c r="F788" i="1"/>
  <c r="F889" i="1"/>
  <c r="F903" i="1"/>
  <c r="F947" i="1"/>
  <c r="F1004" i="1"/>
  <c r="F1079" i="1"/>
  <c r="F145" i="1"/>
  <c r="F162" i="1"/>
  <c r="F182" i="1"/>
  <c r="F258" i="1"/>
  <c r="F300" i="1"/>
  <c r="F566" i="1"/>
  <c r="F721" i="1"/>
  <c r="F738" i="1"/>
  <c r="F792" i="1"/>
  <c r="F1204" i="1"/>
  <c r="F1232" i="1"/>
  <c r="F1297" i="1"/>
  <c r="F1321" i="1"/>
  <c r="F1549" i="1"/>
  <c r="F1621" i="1"/>
  <c r="F899" i="1"/>
  <c r="F951" i="1"/>
  <c r="F1063" i="1"/>
  <c r="F1179" i="1"/>
  <c r="F1251" i="1"/>
  <c r="F1312" i="1"/>
  <c r="F1372" i="1"/>
  <c r="F70" i="1"/>
  <c r="F279" i="1"/>
  <c r="F434" i="1"/>
  <c r="F454" i="1"/>
  <c r="F471" i="1"/>
  <c r="F530" i="1"/>
  <c r="F626" i="1"/>
  <c r="F646" i="1"/>
  <c r="F776" i="1"/>
  <c r="F843" i="1"/>
  <c r="F879" i="1"/>
  <c r="F965" i="1"/>
  <c r="F1016" i="1"/>
  <c r="F1075" i="1"/>
  <c r="F1274" i="1"/>
  <c r="F1370" i="1"/>
  <c r="F1514" i="1"/>
  <c r="F1538" i="1"/>
  <c r="F1598" i="1"/>
  <c r="F1658" i="1"/>
  <c r="F130" i="1"/>
  <c r="F167" i="1"/>
  <c r="F186" i="1"/>
  <c r="F226" i="1"/>
  <c r="F322" i="1"/>
  <c r="F359" i="1"/>
  <c r="F455" i="1"/>
  <c r="F551" i="1"/>
  <c r="F627" i="1"/>
  <c r="F723" i="1"/>
  <c r="F742" i="1"/>
  <c r="F760" i="1"/>
  <c r="F846" i="1"/>
  <c r="F1192" i="1"/>
  <c r="F1371" i="1"/>
  <c r="F1479" i="1"/>
  <c r="F1539" i="1"/>
  <c r="F1587" i="1"/>
  <c r="F190" i="1"/>
  <c r="F244" i="1"/>
  <c r="F360" i="1"/>
  <c r="F515" i="1"/>
  <c r="F532" i="1"/>
  <c r="F574" i="1"/>
  <c r="F611" i="1"/>
  <c r="F670" i="1"/>
  <c r="F707" i="1"/>
  <c r="F865" i="1"/>
  <c r="F968" i="1"/>
  <c r="F985" i="1"/>
  <c r="F1021" i="1"/>
  <c r="F1193" i="1"/>
  <c r="F274" i="1"/>
  <c r="F562" i="1"/>
  <c r="F708" i="1"/>
  <c r="F784" i="1"/>
  <c r="F994" i="1"/>
  <c r="F1170" i="1"/>
  <c r="F1238" i="1"/>
  <c r="F1365" i="1"/>
  <c r="F1416" i="1"/>
  <c r="F1434" i="1"/>
  <c r="F1464" i="1"/>
  <c r="F1497" i="1"/>
  <c r="F746" i="1"/>
  <c r="F1504" i="1"/>
  <c r="F1648" i="1"/>
  <c r="F953" i="1"/>
  <c r="F1201" i="1"/>
  <c r="F230" i="1"/>
  <c r="F275" i="1"/>
  <c r="F480" i="1"/>
  <c r="F622" i="1"/>
  <c r="F785" i="1"/>
  <c r="F839" i="1"/>
  <c r="F1041" i="1"/>
  <c r="F1195" i="1"/>
  <c r="F1350" i="1"/>
  <c r="F1402" i="1"/>
  <c r="F1450" i="1"/>
  <c r="F1468" i="1"/>
  <c r="F1483" i="1"/>
  <c r="F1531" i="1"/>
  <c r="F1546" i="1"/>
  <c r="F194" i="1"/>
  <c r="F423" i="1"/>
  <c r="F541" i="1"/>
  <c r="F711" i="1"/>
  <c r="F869" i="1"/>
  <c r="F1241" i="1"/>
  <c r="F1280" i="1"/>
  <c r="F1352" i="1"/>
  <c r="F1452" i="1"/>
  <c r="F138" i="1"/>
  <c r="F254" i="1"/>
  <c r="F400" i="1"/>
  <c r="F1180" i="1"/>
  <c r="F142" i="1"/>
  <c r="F1181" i="1"/>
  <c r="F1282" i="1"/>
  <c r="F173" i="1"/>
  <c r="F77" i="1"/>
  <c r="F276" i="1"/>
  <c r="F481" i="1"/>
  <c r="F540" i="1"/>
  <c r="F922" i="1"/>
  <c r="F1044" i="1"/>
  <c r="F1216" i="1"/>
  <c r="F1240" i="1"/>
  <c r="F1331" i="1"/>
  <c r="F1351" i="1"/>
  <c r="F1451" i="1"/>
  <c r="F1532" i="1"/>
  <c r="F1613" i="1"/>
  <c r="F1661" i="1"/>
  <c r="F102" i="1"/>
  <c r="F336" i="1"/>
  <c r="F624" i="1"/>
  <c r="F944" i="1"/>
  <c r="F1131" i="1"/>
  <c r="F1173" i="1"/>
  <c r="F688" i="1"/>
  <c r="F870" i="1"/>
  <c r="F1337" i="1"/>
  <c r="F172" i="1"/>
  <c r="F517" i="1"/>
  <c r="F659" i="1"/>
  <c r="F1027" i="1"/>
  <c r="F1095" i="1"/>
  <c r="F1409" i="1"/>
  <c r="F1487" i="1"/>
  <c r="F197" i="1"/>
  <c r="F372" i="1"/>
  <c r="F990" i="1"/>
  <c r="F1082" i="1"/>
  <c r="F1495" i="1"/>
  <c r="F1624" i="1"/>
  <c r="F1052" i="1"/>
  <c r="F1506" i="1"/>
  <c r="F1632" i="1"/>
  <c r="F179" i="1"/>
  <c r="F324" i="1"/>
  <c r="F694" i="1"/>
  <c r="F956" i="1"/>
  <c r="F910" i="1"/>
  <c r="F502" i="1"/>
  <c r="F615" i="1"/>
  <c r="F674" i="1"/>
  <c r="F836" i="1"/>
  <c r="F1039" i="1"/>
  <c r="F1255" i="1"/>
  <c r="F37" i="1"/>
  <c r="F239" i="1"/>
  <c r="F445" i="1"/>
  <c r="F1473" i="1"/>
  <c r="F749" i="1"/>
  <c r="F1141" i="1"/>
  <c r="F1411" i="1"/>
  <c r="F119" i="1"/>
  <c r="F325" i="1"/>
  <c r="F522" i="1"/>
  <c r="F1010" i="1"/>
  <c r="F1142" i="1"/>
  <c r="F1377" i="1"/>
  <c r="F1412" i="1"/>
  <c r="F1445" i="1"/>
  <c r="F1604" i="1"/>
  <c r="F406" i="1"/>
  <c r="F467" i="1"/>
  <c r="F639" i="1"/>
  <c r="F696" i="1"/>
  <c r="F752" i="1"/>
  <c r="F959" i="1"/>
  <c r="F1342" i="1"/>
  <c r="F1476" i="1"/>
  <c r="F123" i="1"/>
  <c r="F468" i="1"/>
  <c r="F640" i="1"/>
  <c r="F63" i="1"/>
  <c r="F807" i="1"/>
  <c r="F1458" i="1"/>
  <c r="F1415" i="1"/>
  <c r="F1283" i="1"/>
  <c r="F149" i="1"/>
  <c r="F351" i="1"/>
  <c r="F408" i="1"/>
  <c r="F1059" i="1"/>
  <c r="F1652" i="1"/>
  <c r="F412" i="1"/>
  <c r="F720" i="1"/>
  <c r="F1355" i="1"/>
  <c r="F987" i="1"/>
  <c r="F1426" i="1"/>
  <c r="F1029" i="1"/>
  <c r="F1307" i="1"/>
  <c r="F411" i="1"/>
  <c r="F700" i="1"/>
  <c r="F1252" i="1"/>
  <c r="F1397" i="1"/>
  <c r="F1343" i="1"/>
  <c r="F1425" i="1"/>
  <c r="F1617" i="1"/>
  <c r="F1447" i="1"/>
  <c r="F926" i="1"/>
  <c r="F596" i="1"/>
  <c r="F45" i="1"/>
  <c r="F561" i="1"/>
  <c r="F73" i="1"/>
  <c r="F1103" i="1"/>
  <c r="F1223" i="1"/>
  <c r="F1513" i="1"/>
  <c r="F1107" i="1"/>
  <c r="F1135" i="1"/>
  <c r="F1105" i="1"/>
  <c r="F1298" i="1"/>
  <c r="F1322" i="1"/>
  <c r="F590" i="1"/>
  <c r="F1563" i="1"/>
  <c r="F1635" i="1"/>
  <c r="F35" i="1"/>
  <c r="F1237" i="1"/>
  <c r="F42" i="1"/>
  <c r="F1553" i="1"/>
  <c r="F1581" i="1"/>
  <c r="F1663" i="1"/>
  <c r="F1520" i="1"/>
  <c r="F27" i="1"/>
  <c r="F1643" i="1"/>
  <c r="F38" i="1"/>
  <c r="F1540" i="1"/>
  <c r="F36" i="1"/>
  <c r="F1496" i="1"/>
  <c r="F1559" i="1"/>
  <c r="F1638" i="1"/>
  <c r="F1319" i="1"/>
  <c r="F1167" i="1"/>
  <c r="F1620" i="1"/>
  <c r="F1145" i="1"/>
  <c r="F1607" i="1"/>
  <c r="F1166" i="1"/>
  <c r="F1494" i="1"/>
  <c r="F19" i="1"/>
  <c r="F391" i="1"/>
  <c r="F811" i="1"/>
  <c r="F56" i="1"/>
  <c r="F128" i="1"/>
  <c r="F332" i="1"/>
  <c r="F368" i="1"/>
  <c r="F452" i="1"/>
  <c r="F464" i="1"/>
  <c r="F225" i="1"/>
  <c r="F333" i="1"/>
  <c r="F489" i="1"/>
  <c r="F645" i="1"/>
  <c r="F424" i="1"/>
  <c r="F974" i="1"/>
  <c r="F1138" i="1"/>
  <c r="F122" i="1"/>
  <c r="F745" i="1"/>
  <c r="F932" i="1"/>
  <c r="F1139" i="1"/>
  <c r="F66" i="1"/>
  <c r="F529" i="1"/>
  <c r="F625" i="1"/>
  <c r="F878" i="1"/>
  <c r="F928" i="1"/>
  <c r="F1261" i="1"/>
  <c r="F1357" i="1"/>
  <c r="F414" i="1"/>
  <c r="F722" i="1"/>
  <c r="F1147" i="1"/>
  <c r="F1205" i="1"/>
  <c r="F1346" i="1"/>
  <c r="F1418" i="1"/>
  <c r="F147" i="1"/>
  <c r="F686" i="1"/>
  <c r="F1062" i="1"/>
  <c r="F1120" i="1"/>
  <c r="F1623" i="1"/>
  <c r="F651" i="1"/>
  <c r="F1128" i="1"/>
  <c r="F1265" i="1"/>
  <c r="F769" i="1"/>
  <c r="F709" i="1"/>
  <c r="F767" i="1"/>
  <c r="F1388" i="1"/>
  <c r="F1596" i="1"/>
  <c r="F1629" i="1"/>
  <c r="F1367" i="1"/>
  <c r="F1296" i="1"/>
  <c r="F1368" i="1"/>
  <c r="F287" i="1"/>
  <c r="F1006" i="1"/>
  <c r="F1630" i="1"/>
  <c r="F925" i="1"/>
  <c r="F157" i="1"/>
  <c r="F886" i="1"/>
  <c r="F1463" i="1"/>
  <c r="F1592" i="1"/>
  <c r="F578" i="1"/>
  <c r="F1625" i="1"/>
  <c r="F690" i="1"/>
  <c r="F1009" i="1"/>
  <c r="F854" i="1"/>
  <c r="F526" i="1"/>
  <c r="F1058" i="1"/>
  <c r="F986" i="1"/>
  <c r="F156" i="1"/>
  <c r="F496" i="1"/>
  <c r="F1209" i="1"/>
  <c r="F1392" i="1"/>
  <c r="F432" i="1"/>
  <c r="F485" i="1"/>
  <c r="F661" i="1"/>
  <c r="F1289" i="1"/>
  <c r="F43" i="1"/>
  <c r="F55" i="1"/>
  <c r="F67" i="1"/>
  <c r="F79" i="1"/>
  <c r="F91" i="1"/>
  <c r="F103" i="1"/>
  <c r="F127" i="1"/>
  <c r="F139" i="1"/>
  <c r="F151" i="1"/>
  <c r="F175" i="1"/>
  <c r="F187" i="1"/>
  <c r="F199" i="1"/>
  <c r="F211" i="1"/>
  <c r="F223" i="1"/>
  <c r="F259" i="1"/>
  <c r="F271" i="1"/>
  <c r="F283" i="1"/>
  <c r="F295" i="1"/>
  <c r="F319" i="1"/>
  <c r="F331" i="1"/>
  <c r="F355" i="1"/>
  <c r="F379" i="1"/>
  <c r="F403" i="1"/>
  <c r="F415" i="1"/>
  <c r="F427" i="1"/>
  <c r="F451" i="1"/>
  <c r="F475" i="1"/>
  <c r="F499" i="1"/>
  <c r="F511" i="1"/>
  <c r="F523" i="1"/>
  <c r="F535" i="1"/>
  <c r="F571" i="1"/>
  <c r="F583" i="1"/>
  <c r="F607" i="1"/>
  <c r="F619" i="1"/>
  <c r="F631" i="1"/>
  <c r="F667" i="1"/>
  <c r="F691" i="1"/>
  <c r="F703" i="1"/>
  <c r="F715" i="1"/>
  <c r="F739" i="1"/>
  <c r="F751" i="1"/>
  <c r="F763" i="1"/>
  <c r="F775" i="1"/>
  <c r="F787" i="1"/>
  <c r="F823" i="1"/>
  <c r="F835" i="1"/>
  <c r="F859" i="1"/>
  <c r="F871" i="1"/>
  <c r="F895" i="1"/>
  <c r="F919" i="1"/>
  <c r="F931" i="1"/>
  <c r="F955" i="1"/>
  <c r="F979" i="1"/>
  <c r="F991" i="1"/>
  <c r="F1003" i="1"/>
  <c r="F1015" i="1"/>
  <c r="F8" i="1"/>
  <c r="F20" i="1"/>
  <c r="F32" i="1"/>
  <c r="F44" i="1"/>
  <c r="F68" i="1"/>
  <c r="F80" i="1"/>
  <c r="F116" i="1"/>
  <c r="F140" i="1"/>
  <c r="F176" i="1"/>
  <c r="F200" i="1"/>
  <c r="F212" i="1"/>
  <c r="F224" i="1"/>
  <c r="F236" i="1"/>
  <c r="F248" i="1"/>
  <c r="F284" i="1"/>
  <c r="F296" i="1"/>
  <c r="F308" i="1"/>
  <c r="F344" i="1"/>
  <c r="F380" i="1"/>
  <c r="F392" i="1"/>
  <c r="F428" i="1"/>
  <c r="F440" i="1"/>
  <c r="F476" i="1"/>
  <c r="F500" i="1"/>
  <c r="F524" i="1"/>
  <c r="F536" i="1"/>
  <c r="F548" i="1"/>
  <c r="F560" i="1"/>
  <c r="F572" i="1"/>
  <c r="F584" i="1"/>
  <c r="F608" i="1"/>
  <c r="F632" i="1"/>
  <c r="F644" i="1"/>
  <c r="F668" i="1"/>
  <c r="F716" i="1"/>
  <c r="F9" i="1"/>
  <c r="F21" i="1"/>
  <c r="F33" i="1"/>
  <c r="F57" i="1"/>
  <c r="F69" i="1"/>
  <c r="F81" i="1"/>
  <c r="F105" i="1"/>
  <c r="F117" i="1"/>
  <c r="F129" i="1"/>
  <c r="F141" i="1"/>
  <c r="F177" i="1"/>
  <c r="F189" i="1"/>
  <c r="F201" i="1"/>
  <c r="F237" i="1"/>
  <c r="F249" i="1"/>
  <c r="F261" i="1"/>
  <c r="F273" i="1"/>
  <c r="F285" i="1"/>
  <c r="F297" i="1"/>
  <c r="F309" i="1"/>
  <c r="F417" i="1"/>
  <c r="F429" i="1"/>
  <c r="F441" i="1"/>
  <c r="F465" i="1"/>
  <c r="F477" i="1"/>
  <c r="F501" i="1"/>
  <c r="F513" i="1"/>
  <c r="F537" i="1"/>
  <c r="F549" i="1"/>
  <c r="F585" i="1"/>
  <c r="F597" i="1"/>
  <c r="F609" i="1"/>
  <c r="F621" i="1"/>
  <c r="F633" i="1"/>
  <c r="F657" i="1"/>
  <c r="F669" i="1"/>
  <c r="F681" i="1"/>
  <c r="F693" i="1"/>
  <c r="F705" i="1"/>
  <c r="F717" i="1"/>
  <c r="F729" i="1"/>
  <c r="F765" i="1"/>
  <c r="F789" i="1"/>
  <c r="F801" i="1"/>
  <c r="F813" i="1"/>
  <c r="F825" i="1"/>
  <c r="F837" i="1"/>
  <c r="F873" i="1"/>
  <c r="F885" i="1"/>
  <c r="F897" i="1"/>
  <c r="F921" i="1"/>
  <c r="F1005" i="1"/>
  <c r="F1017" i="1"/>
  <c r="F10" i="1"/>
  <c r="F25" i="1"/>
  <c r="F40" i="1"/>
  <c r="F58" i="1"/>
  <c r="F106" i="1"/>
  <c r="F121" i="1"/>
  <c r="F136" i="1"/>
  <c r="F154" i="1"/>
  <c r="F184" i="1"/>
  <c r="F202" i="1"/>
  <c r="F217" i="1"/>
  <c r="F250" i="1"/>
  <c r="F265" i="1"/>
  <c r="F280" i="1"/>
  <c r="F298" i="1"/>
  <c r="F328" i="1"/>
  <c r="F361" i="1"/>
  <c r="F376" i="1"/>
  <c r="F394" i="1"/>
  <c r="F442" i="1"/>
  <c r="F457" i="1"/>
  <c r="F472" i="1"/>
  <c r="F490" i="1"/>
  <c r="F505" i="1"/>
  <c r="F520" i="1"/>
  <c r="F538" i="1"/>
  <c r="F553" i="1"/>
  <c r="F601" i="1"/>
  <c r="F616" i="1"/>
  <c r="F649" i="1"/>
  <c r="F664" i="1"/>
  <c r="F682" i="1"/>
  <c r="F697" i="1"/>
  <c r="F712" i="1"/>
  <c r="F730" i="1"/>
  <c r="F758" i="1"/>
  <c r="F786" i="1"/>
  <c r="F830" i="1"/>
  <c r="F844" i="1"/>
  <c r="F858" i="1"/>
  <c r="F888" i="1"/>
  <c r="F916" i="1"/>
  <c r="F930" i="1"/>
  <c r="F988" i="1"/>
  <c r="F1002" i="1"/>
  <c r="F1018" i="1"/>
  <c r="F1078" i="1"/>
  <c r="F1090" i="1"/>
  <c r="F1126" i="1"/>
  <c r="F1150" i="1"/>
  <c r="F1162" i="1"/>
  <c r="F1174" i="1"/>
  <c r="F1198" i="1"/>
  <c r="F1210" i="1"/>
  <c r="F1222" i="1"/>
  <c r="F1234" i="1"/>
  <c r="F1246" i="1"/>
  <c r="F1258" i="1"/>
  <c r="F26" i="1"/>
  <c r="F59" i="1"/>
  <c r="F74" i="1"/>
  <c r="F89" i="1"/>
  <c r="F107" i="1"/>
  <c r="F155" i="1"/>
  <c r="F170" i="1"/>
  <c r="F185" i="1"/>
  <c r="F203" i="1"/>
  <c r="F218" i="1"/>
  <c r="F233" i="1"/>
  <c r="F251" i="1"/>
  <c r="F266" i="1"/>
  <c r="F281" i="1"/>
  <c r="F314" i="1"/>
  <c r="F329" i="1"/>
  <c r="F410" i="1"/>
  <c r="F443" i="1"/>
  <c r="F458" i="1"/>
  <c r="F473" i="1"/>
  <c r="F521" i="1"/>
  <c r="F539" i="1"/>
  <c r="F569" i="1"/>
  <c r="F587" i="1"/>
  <c r="F602" i="1"/>
  <c r="F617" i="1"/>
  <c r="F683" i="1"/>
  <c r="F731" i="1"/>
  <c r="F759" i="1"/>
  <c r="F773" i="1"/>
  <c r="F817" i="1"/>
  <c r="F845" i="1"/>
  <c r="F860" i="1"/>
  <c r="F875" i="1"/>
  <c r="F917" i="1"/>
  <c r="F961" i="1"/>
  <c r="F975" i="1"/>
  <c r="F989" i="1"/>
  <c r="F1019" i="1"/>
  <c r="F1031" i="1"/>
  <c r="F1043" i="1"/>
  <c r="F1055" i="1"/>
  <c r="F1067" i="1"/>
  <c r="F1127" i="1"/>
  <c r="F1151" i="1"/>
  <c r="F1163" i="1"/>
  <c r="F1175" i="1"/>
  <c r="F1199" i="1"/>
  <c r="F1211" i="1"/>
  <c r="F1235" i="1"/>
  <c r="F12" i="1"/>
  <c r="F29" i="1"/>
  <c r="F49" i="1"/>
  <c r="F86" i="1"/>
  <c r="F108" i="1"/>
  <c r="F125" i="1"/>
  <c r="F204" i="1"/>
  <c r="F337" i="1"/>
  <c r="F354" i="1"/>
  <c r="F396" i="1"/>
  <c r="F413" i="1"/>
  <c r="F433" i="1"/>
  <c r="F450" i="1"/>
  <c r="F470" i="1"/>
  <c r="F509" i="1"/>
  <c r="F588" i="1"/>
  <c r="F605" i="1"/>
  <c r="F642" i="1"/>
  <c r="F662" i="1"/>
  <c r="F701" i="1"/>
  <c r="F756" i="1"/>
  <c r="F826" i="1"/>
  <c r="F842" i="1"/>
  <c r="F912" i="1"/>
  <c r="F948" i="1"/>
  <c r="F964" i="1"/>
  <c r="F982" i="1"/>
  <c r="F998" i="1"/>
  <c r="F1032" i="1"/>
  <c r="F1046" i="1"/>
  <c r="F1060" i="1"/>
  <c r="F1074" i="1"/>
  <c r="F1088" i="1"/>
  <c r="F1104" i="1"/>
  <c r="F1118" i="1"/>
  <c r="F1132" i="1"/>
  <c r="F1160" i="1"/>
  <c r="F1176" i="1"/>
  <c r="F1190" i="1"/>
  <c r="F1248" i="1"/>
  <c r="F1273" i="1"/>
  <c r="F1285" i="1"/>
  <c r="F1309" i="1"/>
  <c r="F1333" i="1"/>
  <c r="F1369" i="1"/>
  <c r="F1381" i="1"/>
  <c r="F1393" i="1"/>
  <c r="F1405" i="1"/>
  <c r="F1429" i="1"/>
  <c r="F1453" i="1"/>
  <c r="F1465" i="1"/>
  <c r="F1489" i="1"/>
  <c r="F1501" i="1"/>
  <c r="F1537" i="1"/>
  <c r="F1573" i="1"/>
  <c r="F1597" i="1"/>
  <c r="F1609" i="1"/>
  <c r="F1633" i="1"/>
  <c r="F1645" i="1"/>
  <c r="F1657" i="1"/>
  <c r="F761" i="1"/>
  <c r="F848" i="1"/>
  <c r="F1001" i="1"/>
  <c r="F1035" i="1"/>
  <c r="F1207" i="1"/>
  <c r="F1288" i="1"/>
  <c r="F1336" i="1"/>
  <c r="F1396" i="1"/>
  <c r="F13" i="1"/>
  <c r="F50" i="1"/>
  <c r="F87" i="1"/>
  <c r="F109" i="1"/>
  <c r="F126" i="1"/>
  <c r="F146" i="1"/>
  <c r="F166" i="1"/>
  <c r="F183" i="1"/>
  <c r="F205" i="1"/>
  <c r="F222" i="1"/>
  <c r="F242" i="1"/>
  <c r="F262" i="1"/>
  <c r="F301" i="1"/>
  <c r="F318" i="1"/>
  <c r="F338" i="1"/>
  <c r="F358" i="1"/>
  <c r="F375" i="1"/>
  <c r="F397" i="1"/>
  <c r="F493" i="1"/>
  <c r="F510" i="1"/>
  <c r="F550" i="1"/>
  <c r="F567" i="1"/>
  <c r="F589" i="1"/>
  <c r="F606" i="1"/>
  <c r="F663" i="1"/>
  <c r="F685" i="1"/>
  <c r="F702" i="1"/>
  <c r="F740" i="1"/>
  <c r="F757" i="1"/>
  <c r="F793" i="1"/>
  <c r="F809" i="1"/>
  <c r="F827" i="1"/>
  <c r="F863" i="1"/>
  <c r="F896" i="1"/>
  <c r="F913" i="1"/>
  <c r="F929" i="1"/>
  <c r="F949" i="1"/>
  <c r="F983" i="1"/>
  <c r="F999" i="1"/>
  <c r="F1033" i="1"/>
  <c r="F1047" i="1"/>
  <c r="F1119" i="1"/>
  <c r="F1133" i="1"/>
  <c r="F1161" i="1"/>
  <c r="F1177" i="1"/>
  <c r="F1191" i="1"/>
  <c r="F1219" i="1"/>
  <c r="F1233" i="1"/>
  <c r="F1262" i="1"/>
  <c r="F1286" i="1"/>
  <c r="F1310" i="1"/>
  <c r="F1334" i="1"/>
  <c r="F1358" i="1"/>
  <c r="F1382" i="1"/>
  <c r="F1394" i="1"/>
  <c r="F1406" i="1"/>
  <c r="F1454" i="1"/>
  <c r="F1466" i="1"/>
  <c r="F1490" i="1"/>
  <c r="F1502" i="1"/>
  <c r="F1526" i="1"/>
  <c r="F1550" i="1"/>
  <c r="F1586" i="1"/>
  <c r="F1610" i="1"/>
  <c r="F1622" i="1"/>
  <c r="F1634" i="1"/>
  <c r="F1646" i="1"/>
  <c r="F34" i="1"/>
  <c r="F71" i="1"/>
  <c r="F90" i="1"/>
  <c r="F110" i="1"/>
  <c r="F206" i="1"/>
  <c r="F263" i="1"/>
  <c r="F282" i="1"/>
  <c r="F302" i="1"/>
  <c r="F339" i="1"/>
  <c r="F378" i="1"/>
  <c r="F398" i="1"/>
  <c r="F418" i="1"/>
  <c r="F435" i="1"/>
  <c r="F474" i="1"/>
  <c r="F494" i="1"/>
  <c r="F514" i="1"/>
  <c r="F531" i="1"/>
  <c r="F570" i="1"/>
  <c r="F610" i="1"/>
  <c r="F666" i="1"/>
  <c r="F706" i="1"/>
  <c r="F794" i="1"/>
  <c r="F810" i="1"/>
  <c r="F828" i="1"/>
  <c r="F864" i="1"/>
  <c r="F880" i="1"/>
  <c r="F898" i="1"/>
  <c r="F914" i="1"/>
  <c r="F950" i="1"/>
  <c r="F966" i="1"/>
  <c r="F984" i="1"/>
  <c r="F1000" i="1"/>
  <c r="F1020" i="1"/>
  <c r="F1048" i="1"/>
  <c r="F1076" i="1"/>
  <c r="F1106" i="1"/>
  <c r="F1148" i="1"/>
  <c r="F1178" i="1"/>
  <c r="F1206" i="1"/>
  <c r="F1220" i="1"/>
  <c r="F1236" i="1"/>
  <c r="F1250" i="1"/>
  <c r="F1263" i="1"/>
  <c r="F1287" i="1"/>
  <c r="F1299" i="1"/>
  <c r="F1311" i="1"/>
  <c r="F1323" i="1"/>
  <c r="F1347" i="1"/>
  <c r="F1359" i="1"/>
  <c r="F1419" i="1"/>
  <c r="F1431" i="1"/>
  <c r="F1443" i="1"/>
  <c r="F1467" i="1"/>
  <c r="F1491" i="1"/>
  <c r="F1503" i="1"/>
  <c r="F1515" i="1"/>
  <c r="F1527" i="1"/>
  <c r="F1575" i="1"/>
  <c r="F1647" i="1"/>
  <c r="F1659" i="1"/>
  <c r="F15" i="1"/>
  <c r="F94" i="1"/>
  <c r="F111" i="1"/>
  <c r="F131" i="1"/>
  <c r="F148" i="1"/>
  <c r="F168" i="1"/>
  <c r="F207" i="1"/>
  <c r="F227" i="1"/>
  <c r="F286" i="1"/>
  <c r="F303" i="1"/>
  <c r="F323" i="1"/>
  <c r="F340" i="1"/>
  <c r="F382" i="1"/>
  <c r="F399" i="1"/>
  <c r="F419" i="1"/>
  <c r="F436" i="1"/>
  <c r="F495" i="1"/>
  <c r="F552" i="1"/>
  <c r="F591" i="1"/>
  <c r="F628" i="1"/>
  <c r="F648" i="1"/>
  <c r="F687" i="1"/>
  <c r="F724" i="1"/>
  <c r="F743" i="1"/>
  <c r="F779" i="1"/>
  <c r="F795" i="1"/>
  <c r="F812" i="1"/>
  <c r="F829" i="1"/>
  <c r="F881" i="1"/>
  <c r="F915" i="1"/>
  <c r="F1049" i="1"/>
  <c r="F1077" i="1"/>
  <c r="F1093" i="1"/>
  <c r="F1121" i="1"/>
  <c r="F1165" i="1"/>
  <c r="F1221" i="1"/>
  <c r="F1276" i="1"/>
  <c r="F1300" i="1"/>
  <c r="F1324" i="1"/>
  <c r="F1348" i="1"/>
  <c r="F1360" i="1"/>
  <c r="F1384" i="1"/>
  <c r="F16" i="1"/>
  <c r="F75" i="1"/>
  <c r="F99" i="1"/>
  <c r="F132" i="1"/>
  <c r="F158" i="1"/>
  <c r="F191" i="1"/>
  <c r="F215" i="1"/>
  <c r="F245" i="1"/>
  <c r="F304" i="1"/>
  <c r="F330" i="1"/>
  <c r="F387" i="1"/>
  <c r="F420" i="1"/>
  <c r="F446" i="1"/>
  <c r="F479" i="1"/>
  <c r="F503" i="1"/>
  <c r="F533" i="1"/>
  <c r="F592" i="1"/>
  <c r="F618" i="1"/>
  <c r="F734" i="1"/>
  <c r="F762" i="1"/>
  <c r="F814" i="1"/>
  <c r="F838" i="1"/>
  <c r="F866" i="1"/>
  <c r="F890" i="1"/>
  <c r="F940" i="1"/>
  <c r="F1022" i="1"/>
  <c r="F1040" i="1"/>
  <c r="F1064" i="1"/>
  <c r="F1084" i="1"/>
  <c r="F1108" i="1"/>
  <c r="F1194" i="1"/>
  <c r="F1214" i="1"/>
  <c r="F1277" i="1"/>
  <c r="F1329" i="1"/>
  <c r="F1385" i="1"/>
  <c r="F1401" i="1"/>
  <c r="F1482" i="1"/>
  <c r="F1512" i="1"/>
  <c r="F1560" i="1"/>
  <c r="F1578" i="1"/>
  <c r="F1593" i="1"/>
  <c r="F1608" i="1"/>
  <c r="F1626" i="1"/>
  <c r="F1641" i="1"/>
  <c r="F1656" i="1"/>
  <c r="F976" i="1"/>
  <c r="F1136" i="1"/>
  <c r="F1353" i="1"/>
  <c r="F1552" i="1"/>
  <c r="F1600" i="1"/>
  <c r="F83" i="1"/>
  <c r="F229" i="1"/>
  <c r="F312" i="1"/>
  <c r="F576" i="1"/>
  <c r="F689" i="1"/>
  <c r="F901" i="1"/>
  <c r="F1007" i="1"/>
  <c r="F1071" i="1"/>
  <c r="F1266" i="1"/>
  <c r="F1374" i="1"/>
  <c r="F1424" i="1"/>
  <c r="F1472" i="1"/>
  <c r="F1601" i="1"/>
  <c r="F1649" i="1"/>
  <c r="F60" i="1"/>
  <c r="F431" i="1"/>
  <c r="F17" i="1"/>
  <c r="F46" i="1"/>
  <c r="F76" i="1"/>
  <c r="F100" i="1"/>
  <c r="F133" i="1"/>
  <c r="F159" i="1"/>
  <c r="F192" i="1"/>
  <c r="F246" i="1"/>
  <c r="F305" i="1"/>
  <c r="F334" i="1"/>
  <c r="F364" i="1"/>
  <c r="F388" i="1"/>
  <c r="F421" i="1"/>
  <c r="F447" i="1"/>
  <c r="F504" i="1"/>
  <c r="F534" i="1"/>
  <c r="F563" i="1"/>
  <c r="F652" i="1"/>
  <c r="F676" i="1"/>
  <c r="F735" i="1"/>
  <c r="F764" i="1"/>
  <c r="F815" i="1"/>
  <c r="F867" i="1"/>
  <c r="F891" i="1"/>
  <c r="F920" i="1"/>
  <c r="F941" i="1"/>
  <c r="F971" i="1"/>
  <c r="F995" i="1"/>
  <c r="F1023" i="1"/>
  <c r="F1065" i="1"/>
  <c r="F1085" i="1"/>
  <c r="F1129" i="1"/>
  <c r="F1171" i="1"/>
  <c r="F1215" i="1"/>
  <c r="F1239" i="1"/>
  <c r="F1257" i="1"/>
  <c r="F1278" i="1"/>
  <c r="F1314" i="1"/>
  <c r="F1330" i="1"/>
  <c r="F1366" i="1"/>
  <c r="F1435" i="1"/>
  <c r="F1498" i="1"/>
  <c r="F1516" i="1"/>
  <c r="F1564" i="1"/>
  <c r="F1579" i="1"/>
  <c r="F1594" i="1"/>
  <c r="F1612" i="1"/>
  <c r="F1642" i="1"/>
  <c r="F1660" i="1"/>
  <c r="F22" i="1"/>
  <c r="F78" i="1"/>
  <c r="F135" i="1"/>
  <c r="F310" i="1"/>
  <c r="F366" i="1"/>
  <c r="F482" i="1"/>
  <c r="F598" i="1"/>
  <c r="F654" i="1"/>
  <c r="F819" i="1"/>
  <c r="F923" i="1"/>
  <c r="F1025" i="1"/>
  <c r="F1069" i="1"/>
  <c r="F1111" i="1"/>
  <c r="F1197" i="1"/>
  <c r="F1316" i="1"/>
  <c r="F1485" i="1"/>
  <c r="F1548" i="1"/>
  <c r="F1662" i="1"/>
  <c r="F53" i="1"/>
  <c r="F82" i="1"/>
  <c r="F195" i="1"/>
  <c r="F311" i="1"/>
  <c r="F370" i="1"/>
  <c r="F459" i="1"/>
  <c r="F516" i="1"/>
  <c r="F575" i="1"/>
  <c r="F658" i="1"/>
  <c r="F714" i="1"/>
  <c r="F796" i="1"/>
  <c r="F850" i="1"/>
  <c r="F900" i="1"/>
  <c r="F952" i="1"/>
  <c r="F1026" i="1"/>
  <c r="F1050" i="1"/>
  <c r="F1242" i="1"/>
  <c r="F1373" i="1"/>
  <c r="F1423" i="1"/>
  <c r="F1471" i="1"/>
  <c r="F1567" i="1"/>
  <c r="F1615" i="1"/>
  <c r="F54" i="1"/>
  <c r="F255" i="1"/>
  <c r="F342" i="1"/>
  <c r="F430" i="1"/>
  <c r="F630" i="1"/>
  <c r="F797" i="1"/>
  <c r="F977" i="1"/>
  <c r="F1113" i="1"/>
  <c r="F1243" i="1"/>
  <c r="F1338" i="1"/>
  <c r="F1390" i="1"/>
  <c r="F1505" i="1"/>
  <c r="F1616" i="1"/>
  <c r="F114" i="1"/>
  <c r="F348" i="1"/>
  <c r="F402" i="1"/>
  <c r="F18" i="1"/>
  <c r="F47" i="1"/>
  <c r="F101" i="1"/>
  <c r="F134" i="1"/>
  <c r="F160" i="1"/>
  <c r="F193" i="1"/>
  <c r="F219" i="1"/>
  <c r="F306" i="1"/>
  <c r="F335" i="1"/>
  <c r="F365" i="1"/>
  <c r="F389" i="1"/>
  <c r="F422" i="1"/>
  <c r="F448" i="1"/>
  <c r="F507" i="1"/>
  <c r="F564" i="1"/>
  <c r="F594" i="1"/>
  <c r="F623" i="1"/>
  <c r="F653" i="1"/>
  <c r="F677" i="1"/>
  <c r="F710" i="1"/>
  <c r="F736" i="1"/>
  <c r="F766" i="1"/>
  <c r="F790" i="1"/>
  <c r="F818" i="1"/>
  <c r="F840" i="1"/>
  <c r="F892" i="1"/>
  <c r="F942" i="1"/>
  <c r="F996" i="1"/>
  <c r="F1024" i="1"/>
  <c r="F1086" i="1"/>
  <c r="F1110" i="1"/>
  <c r="F1130" i="1"/>
  <c r="F1154" i="1"/>
  <c r="F1196" i="1"/>
  <c r="F1259" i="1"/>
  <c r="F1279" i="1"/>
  <c r="F1295" i="1"/>
  <c r="F1315" i="1"/>
  <c r="F1387" i="1"/>
  <c r="F1403" i="1"/>
  <c r="F1421" i="1"/>
  <c r="F1436" i="1"/>
  <c r="F1484" i="1"/>
  <c r="F1517" i="1"/>
  <c r="F1547" i="1"/>
  <c r="F1580" i="1"/>
  <c r="F1595" i="1"/>
  <c r="F1628" i="1"/>
  <c r="F48" i="1"/>
  <c r="F161" i="1"/>
  <c r="F220" i="1"/>
  <c r="F277" i="1"/>
  <c r="F449" i="1"/>
  <c r="F565" i="1"/>
  <c r="F841" i="1"/>
  <c r="F893" i="1"/>
  <c r="F997" i="1"/>
  <c r="F1087" i="1"/>
  <c r="F1217" i="1"/>
  <c r="F1260" i="1"/>
  <c r="F1332" i="1"/>
  <c r="F1404" i="1"/>
  <c r="F1437" i="1"/>
  <c r="F1470" i="1"/>
  <c r="F1500" i="1"/>
  <c r="F1533" i="1"/>
  <c r="F1566" i="1"/>
  <c r="F1614" i="1"/>
  <c r="F1644" i="1"/>
  <c r="F23" i="1"/>
  <c r="F112" i="1"/>
  <c r="F171" i="1"/>
  <c r="F228" i="1"/>
  <c r="F341" i="1"/>
  <c r="F426" i="1"/>
  <c r="F542" i="1"/>
  <c r="F599" i="1"/>
  <c r="F629" i="1"/>
  <c r="F768" i="1"/>
  <c r="F820" i="1"/>
  <c r="F924" i="1"/>
  <c r="F1094" i="1"/>
  <c r="F1156" i="1"/>
  <c r="F1224" i="1"/>
  <c r="F1281" i="1"/>
  <c r="F1389" i="1"/>
  <c r="F1438" i="1"/>
  <c r="F1486" i="1"/>
  <c r="F1534" i="1"/>
  <c r="F1582" i="1"/>
  <c r="F24" i="1"/>
  <c r="F113" i="1"/>
  <c r="F288" i="1"/>
  <c r="F371" i="1"/>
  <c r="F460" i="1"/>
  <c r="F600" i="1"/>
  <c r="F747" i="1"/>
  <c r="F872" i="1"/>
  <c r="F1225" i="1"/>
  <c r="F1302" i="1"/>
  <c r="F1354" i="1"/>
  <c r="F1457" i="1"/>
  <c r="F1535" i="1"/>
  <c r="F1631" i="1"/>
  <c r="F1664" i="1"/>
  <c r="F84" i="1"/>
  <c r="F143" i="1"/>
  <c r="F289" i="1"/>
  <c r="F461" i="1"/>
  <c r="F28" i="1"/>
  <c r="F96" i="1"/>
  <c r="F293" i="1"/>
  <c r="F373" i="1"/>
  <c r="F557" i="1"/>
  <c r="F614" i="1"/>
  <c r="F673" i="1"/>
  <c r="F732" i="1"/>
  <c r="F782" i="1"/>
  <c r="F834" i="1"/>
  <c r="F938" i="1"/>
  <c r="F1124" i="1"/>
  <c r="F1168" i="1"/>
  <c r="F1212" i="1"/>
  <c r="F1254" i="1"/>
  <c r="F1291" i="1"/>
  <c r="F1363" i="1"/>
  <c r="F1399" i="1"/>
  <c r="F1432" i="1"/>
  <c r="F1462" i="1"/>
  <c r="F1558" i="1"/>
  <c r="F1591" i="1"/>
  <c r="F1654" i="1"/>
  <c r="F1292" i="1"/>
  <c r="F1400" i="1"/>
  <c r="F1529" i="1"/>
  <c r="F1655" i="1"/>
  <c r="F384" i="1"/>
  <c r="F518" i="1"/>
  <c r="F636" i="1"/>
  <c r="F748" i="1"/>
  <c r="F798" i="1"/>
  <c r="F852" i="1"/>
  <c r="F1096" i="1"/>
  <c r="F1182" i="1"/>
  <c r="F1267" i="1"/>
  <c r="F1339" i="1"/>
  <c r="F1410" i="1"/>
  <c r="F1440" i="1"/>
  <c r="F1569" i="1"/>
  <c r="F462" i="1"/>
  <c r="F800" i="1"/>
  <c r="F905" i="1"/>
  <c r="F1053" i="1"/>
  <c r="F1097" i="1"/>
  <c r="F1183" i="1"/>
  <c r="F1268" i="1"/>
  <c r="F1376" i="1"/>
  <c r="F1474" i="1"/>
  <c r="F1603" i="1"/>
  <c r="F1636" i="1"/>
  <c r="F1144" i="1"/>
  <c r="F174" i="1"/>
  <c r="F238" i="1"/>
  <c r="F294" i="1"/>
  <c r="F383" i="1"/>
  <c r="F558" i="1"/>
  <c r="F733" i="1"/>
  <c r="F887" i="1"/>
  <c r="F939" i="1"/>
  <c r="F992" i="1"/>
  <c r="F1083" i="1"/>
  <c r="F1125" i="1"/>
  <c r="F1169" i="1"/>
  <c r="F1328" i="1"/>
  <c r="F1433" i="1"/>
  <c r="F178" i="1"/>
  <c r="F577" i="1"/>
  <c r="F904" i="1"/>
  <c r="F1008" i="1"/>
  <c r="F1226" i="1"/>
  <c r="F1303" i="1"/>
  <c r="F1375" i="1"/>
  <c r="F1536" i="1"/>
  <c r="F1602" i="1"/>
  <c r="F118" i="1"/>
  <c r="F519" i="1"/>
  <c r="F637" i="1"/>
  <c r="F853" i="1"/>
  <c r="F1227" i="1"/>
  <c r="F1340" i="1"/>
  <c r="F1570" i="1"/>
  <c r="F1100" i="1"/>
  <c r="F39" i="1"/>
  <c r="F180" i="1"/>
  <c r="F257" i="1"/>
  <c r="F386" i="1"/>
  <c r="F466" i="1"/>
  <c r="F638" i="1"/>
  <c r="F695" i="1"/>
  <c r="F750" i="1"/>
  <c r="F804" i="1"/>
  <c r="F906" i="1"/>
  <c r="F958" i="1"/>
  <c r="F1056" i="1"/>
  <c r="F1098" i="1"/>
  <c r="F1184" i="1"/>
  <c r="F1228" i="1"/>
  <c r="F1269" i="1"/>
  <c r="F1341" i="1"/>
  <c r="F1475" i="1"/>
  <c r="F1508" i="1"/>
  <c r="F1541" i="1"/>
  <c r="F1571" i="1"/>
  <c r="F1637" i="1"/>
  <c r="F61" i="1"/>
  <c r="F120" i="1"/>
  <c r="F181" i="1"/>
  <c r="F267" i="1"/>
  <c r="F326" i="1"/>
  <c r="F580" i="1"/>
  <c r="F855" i="1"/>
  <c r="F1011" i="1"/>
  <c r="F1057" i="1"/>
  <c r="F1099" i="1"/>
  <c r="F1143" i="1"/>
  <c r="F1185" i="1"/>
  <c r="F1229" i="1"/>
  <c r="F1270" i="1"/>
  <c r="F1306" i="1"/>
  <c r="F1378" i="1"/>
  <c r="F1413" i="1"/>
  <c r="F1446" i="1"/>
  <c r="F1509" i="1"/>
  <c r="F1542" i="1"/>
  <c r="F1572" i="1"/>
  <c r="F62" i="1"/>
  <c r="F198" i="1"/>
  <c r="F268" i="1"/>
  <c r="F327" i="1"/>
  <c r="F407" i="1"/>
  <c r="F527" i="1"/>
  <c r="F581" i="1"/>
  <c r="F754" i="1"/>
  <c r="F806" i="1"/>
  <c r="F856" i="1"/>
  <c r="F962" i="1"/>
  <c r="F1012" i="1"/>
  <c r="F210" i="1"/>
  <c r="F353" i="1"/>
  <c r="F1037" i="1"/>
  <c r="F1158" i="1"/>
  <c r="F1244" i="1"/>
  <c r="F1391" i="1"/>
  <c r="F1521" i="1"/>
  <c r="F1650" i="1"/>
  <c r="F85" i="1"/>
  <c r="F832" i="1"/>
  <c r="F978" i="1"/>
  <c r="F1271" i="1"/>
  <c r="F1480" i="1"/>
  <c r="F124" i="1"/>
  <c r="F603" i="1"/>
  <c r="F980" i="1"/>
  <c r="F144" i="1"/>
  <c r="F604" i="1"/>
  <c r="F1554" i="1"/>
  <c r="F877" i="1"/>
  <c r="F1203" i="1"/>
  <c r="F1492" i="1"/>
  <c r="F349" i="1"/>
  <c r="F770" i="1"/>
  <c r="F1117" i="1"/>
  <c r="F1427" i="1"/>
  <c r="F1556" i="1"/>
  <c r="F771" i="1"/>
  <c r="F1428" i="1"/>
  <c r="F780" i="1"/>
  <c r="F1123" i="1"/>
  <c r="F209" i="1"/>
  <c r="F781" i="1"/>
  <c r="F1308" i="1"/>
  <c r="F1511" i="1"/>
  <c r="F64" i="1"/>
  <c r="F214" i="1"/>
  <c r="F545" i="1"/>
  <c r="F672" i="1"/>
  <c r="F822" i="1"/>
  <c r="F936" i="1"/>
  <c r="F1159" i="1"/>
  <c r="F1245" i="1"/>
  <c r="F1459" i="1"/>
  <c r="F1522" i="1"/>
  <c r="F1588" i="1"/>
  <c r="F1651" i="1"/>
  <c r="F556" i="1"/>
  <c r="F1461" i="1"/>
  <c r="F1653" i="1"/>
  <c r="F1414" i="1"/>
  <c r="F1606" i="1"/>
  <c r="F437" i="1"/>
  <c r="F725" i="1"/>
  <c r="F1481" i="1"/>
  <c r="F469" i="1"/>
  <c r="F726" i="1"/>
  <c r="F1101" i="1"/>
  <c r="F1284" i="1"/>
  <c r="F1618" i="1"/>
  <c r="F486" i="1"/>
  <c r="F882" i="1"/>
  <c r="F1208" i="1"/>
  <c r="F1361" i="1"/>
  <c r="F1493" i="1"/>
  <c r="F1028" i="1"/>
  <c r="F1362" i="1"/>
  <c r="F1557" i="1"/>
  <c r="F497" i="1"/>
  <c r="F660" i="1"/>
  <c r="F1510" i="1"/>
  <c r="F352" i="1"/>
  <c r="F1036" i="1"/>
  <c r="F1380" i="1"/>
  <c r="F1577" i="1"/>
  <c r="F65" i="1"/>
  <c r="F231" i="1"/>
  <c r="F555" i="1"/>
  <c r="F824" i="1"/>
  <c r="F937" i="1"/>
  <c r="F1072" i="1"/>
  <c r="F1325" i="1"/>
  <c r="F1523" i="1"/>
  <c r="F269" i="1"/>
  <c r="F719" i="1"/>
  <c r="F1326" i="1"/>
  <c r="F1524" i="1"/>
  <c r="F95" i="1"/>
  <c r="F582" i="1"/>
  <c r="F833" i="1"/>
  <c r="F1543" i="1"/>
  <c r="F290" i="1"/>
  <c r="F1189" i="1"/>
  <c r="F1344" i="1"/>
  <c r="F291" i="1"/>
  <c r="F876" i="1"/>
  <c r="F1202" i="1"/>
  <c r="F292" i="1"/>
  <c r="F755" i="1"/>
  <c r="F1116" i="1"/>
  <c r="F1356" i="1"/>
  <c r="F1555" i="1"/>
  <c r="F150" i="1"/>
  <c r="F613" i="1"/>
  <c r="F1619" i="1"/>
  <c r="F350" i="1"/>
  <c r="F641" i="1"/>
  <c r="F884" i="1"/>
  <c r="F1122" i="1"/>
  <c r="F1290" i="1"/>
  <c r="F208" i="1"/>
  <c r="F911" i="1"/>
  <c r="F1639" i="1"/>
  <c r="F1640" i="1"/>
  <c r="P21" i="2"/>
  <c r="K11" i="5"/>
  <c r="N10" i="5"/>
  <c r="L10" i="5"/>
  <c r="G10" i="5"/>
  <c r="N17" i="5"/>
  <c r="K17" i="5"/>
  <c r="K9" i="5"/>
  <c r="N5" i="5"/>
  <c r="K16" i="5"/>
  <c r="M7" i="5"/>
  <c r="F15" i="5"/>
  <c r="J7" i="5"/>
  <c r="L4" i="5"/>
  <c r="G5" i="5"/>
  <c r="M16" i="5"/>
  <c r="L8" i="5"/>
  <c r="J5" i="5"/>
  <c r="M17" i="5"/>
  <c r="F17" i="5"/>
  <c r="L18" i="5"/>
  <c r="F6" i="5"/>
  <c r="G12" i="5"/>
  <c r="L13" i="5"/>
  <c r="L16" i="5"/>
  <c r="I14" i="5"/>
  <c r="I17" i="5"/>
  <c r="K10" i="5"/>
  <c r="F18" i="5"/>
  <c r="I9" i="5"/>
  <c r="M13" i="5"/>
  <c r="K8" i="5"/>
  <c r="F9" i="5"/>
  <c r="G11" i="5"/>
  <c r="N7" i="5"/>
  <c r="N14" i="5"/>
  <c r="M6" i="5"/>
  <c r="F4" i="5"/>
  <c r="F5" i="5"/>
  <c r="G15" i="5"/>
  <c r="J6" i="5"/>
  <c r="L5" i="5"/>
  <c r="G6" i="5"/>
  <c r="N4" i="5"/>
  <c r="L17" i="5"/>
  <c r="N15" i="5"/>
  <c r="M11" i="5"/>
  <c r="F16" i="5"/>
  <c r="G14" i="5"/>
  <c r="I12" i="5"/>
  <c r="J18" i="5"/>
  <c r="M14" i="5"/>
  <c r="I15" i="5"/>
  <c r="G17" i="5"/>
  <c r="J4" i="5"/>
  <c r="I11" i="5"/>
  <c r="F13" i="5"/>
  <c r="I10" i="5"/>
  <c r="J8" i="5"/>
  <c r="J9" i="5"/>
  <c r="K15" i="5"/>
  <c r="J12" i="5"/>
  <c r="F10" i="5"/>
  <c r="F8" i="5"/>
  <c r="F11" i="5"/>
  <c r="L9" i="5"/>
  <c r="K4" i="5"/>
  <c r="K5" i="5"/>
  <c r="K6" i="5"/>
  <c r="L12" i="5"/>
  <c r="F7" i="5"/>
  <c r="L6" i="5"/>
  <c r="G7" i="5"/>
  <c r="F12" i="5"/>
  <c r="G8" i="5"/>
  <c r="I5" i="5"/>
  <c r="J14" i="5"/>
  <c r="I8" i="5"/>
  <c r="I7" i="5"/>
  <c r="K14" i="5"/>
  <c r="M10" i="5"/>
  <c r="L14" i="5"/>
  <c r="K18" i="5"/>
  <c r="M9" i="5"/>
  <c r="G4" i="5"/>
  <c r="I4" i="5"/>
  <c r="G9" i="5"/>
  <c r="I6" i="5"/>
  <c r="I13" i="5"/>
  <c r="J10" i="5"/>
  <c r="L7" i="5"/>
  <c r="K13" i="5"/>
  <c r="M8" i="5"/>
  <c r="L11" i="5"/>
  <c r="N12" i="5"/>
  <c r="N13" i="5"/>
  <c r="L15" i="5"/>
  <c r="N6" i="5"/>
  <c r="G16" i="5"/>
  <c r="I16" i="5"/>
  <c r="J13" i="5"/>
  <c r="I18" i="5"/>
  <c r="J15" i="5"/>
  <c r="N8" i="5"/>
  <c r="N11" i="5"/>
  <c r="J16" i="5"/>
  <c r="G18" i="5"/>
  <c r="M5" i="5"/>
  <c r="M12" i="5"/>
  <c r="M4" i="5"/>
  <c r="N18" i="5"/>
  <c r="J11" i="5"/>
  <c r="J17" i="5"/>
  <c r="N9" i="5"/>
  <c r="K12" i="5"/>
  <c r="M18" i="5"/>
  <c r="N16" i="5"/>
  <c r="M15" i="5"/>
  <c r="F14" i="5"/>
  <c r="G13" i="5"/>
  <c r="K7" i="5"/>
  <c r="T21" i="2"/>
  <c r="K21" i="2"/>
  <c r="Q21" i="2"/>
  <c r="R21" i="2"/>
  <c r="G21" i="2"/>
  <c r="J21" i="2"/>
  <c r="U21" i="2"/>
  <c r="I30" i="2"/>
  <c r="I21" i="2"/>
  <c r="L30" i="2"/>
  <c r="G30" i="2"/>
  <c r="H21" i="2"/>
  <c r="V21" i="2"/>
  <c r="U30" i="2"/>
  <c r="N30" i="2"/>
  <c r="S21" i="2"/>
  <c r="T30" i="2"/>
  <c r="R30" i="2"/>
  <c r="L21" i="2"/>
  <c r="N21" i="2"/>
  <c r="V30" i="2"/>
  <c r="O21" i="2"/>
  <c r="S30" i="2"/>
  <c r="O30" i="2"/>
  <c r="P30" i="2"/>
  <c r="Q30" i="2"/>
  <c r="M21" i="2"/>
  <c r="K30" i="2"/>
  <c r="H30" i="2"/>
  <c r="J30" i="2"/>
  <c r="M30" i="2"/>
  <c r="P31" i="2" l="1"/>
  <c r="T31" i="2"/>
  <c r="J31" i="2"/>
  <c r="H15" i="5"/>
  <c r="I31" i="2"/>
  <c r="G31" i="2"/>
  <c r="K31" i="2"/>
  <c r="M31" i="2"/>
  <c r="R31" i="2"/>
  <c r="N31" i="2"/>
  <c r="Q31" i="2"/>
  <c r="U31" i="2"/>
  <c r="H31" i="2"/>
  <c r="S31" i="2"/>
  <c r="O31" i="2"/>
  <c r="V31" i="2"/>
  <c r="L31" i="2"/>
  <c r="H18" i="5"/>
  <c r="H4" i="5"/>
  <c r="H16" i="5"/>
  <c r="H7" i="5"/>
  <c r="H8" i="5"/>
  <c r="H17" i="5"/>
  <c r="H6" i="5"/>
  <c r="O6" i="5"/>
  <c r="O11" i="5"/>
  <c r="O7" i="5"/>
  <c r="O9" i="5"/>
  <c r="O17" i="5"/>
  <c r="H5" i="5"/>
  <c r="O10" i="5"/>
  <c r="O16" i="5"/>
  <c r="O18" i="5"/>
  <c r="O13" i="5"/>
  <c r="H13" i="5"/>
  <c r="H14" i="5"/>
  <c r="O14" i="5"/>
  <c r="O4" i="5"/>
  <c r="O8" i="5"/>
  <c r="O12" i="5"/>
  <c r="O15" i="5"/>
  <c r="O5" i="5"/>
  <c r="H12" i="5"/>
  <c r="H9" i="5"/>
  <c r="H11" i="5"/>
  <c r="H10" i="5"/>
  <c r="P16" i="5" l="1"/>
  <c r="P15" i="5"/>
  <c r="P18" i="5"/>
  <c r="P7" i="5"/>
  <c r="P4" i="5"/>
  <c r="P6" i="5"/>
  <c r="P8" i="5"/>
  <c r="P12" i="5"/>
  <c r="P17" i="5"/>
  <c r="P14" i="5"/>
  <c r="P13" i="5"/>
  <c r="P5" i="5"/>
  <c r="P10" i="5"/>
  <c r="P11" i="5"/>
  <c r="P9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<sst xmlns="http://schemas.openxmlformats.org/spreadsheetml/2006/main" count="10699" uniqueCount="1703">
  <si>
    <t>S1</t>
  </si>
  <si>
    <t>S3</t>
  </si>
  <si>
    <t>S4</t>
  </si>
  <si>
    <t>S5</t>
  </si>
  <si>
    <t>S6</t>
  </si>
  <si>
    <t>S7</t>
  </si>
  <si>
    <t>S8</t>
  </si>
  <si>
    <t>główny specjalista</t>
  </si>
  <si>
    <t>specjalista</t>
  </si>
  <si>
    <t>główny księgowy</t>
  </si>
  <si>
    <t>ekspert</t>
  </si>
  <si>
    <t>Nazwisko i imię pracownika</t>
  </si>
  <si>
    <t>Jednostka organizacyjna</t>
  </si>
  <si>
    <t>Symbol komórki organizacyjnej</t>
  </si>
  <si>
    <t>Stanowisko służbowe</t>
  </si>
  <si>
    <t>Współczynnik</t>
  </si>
  <si>
    <t>PODZIAŁ FUNDUSZU NAGRÓD</t>
  </si>
  <si>
    <t>Suma</t>
  </si>
  <si>
    <t>Statystyczna kwota nagrody</t>
  </si>
  <si>
    <t>S2</t>
  </si>
  <si>
    <t>Symbol</t>
  </si>
  <si>
    <t xml:space="preserve">Liczba etatów </t>
  </si>
  <si>
    <t>Etaty do statystycznej kwoty nagrody</t>
  </si>
  <si>
    <t>stanowiska pozostałe, nie wymienione powyżej</t>
  </si>
  <si>
    <t>ETAP I. Ustalenie kwoty funduszu nagród do podziału</t>
  </si>
  <si>
    <t>ustalany w wysokości 8 % funduszu podstawowego</t>
  </si>
  <si>
    <t>wpisz kwotę podstawowego funduszu nagród</t>
  </si>
  <si>
    <t>kwota funkuszu do podziału na poszczególne jednostki</t>
  </si>
  <si>
    <t>Fundusz podstawowy pomniejszony o 8% funduszu na nagrody dodatkowe</t>
  </si>
  <si>
    <t>ETAP II. Podział funduszu nagród na poszczególne grupy pracowników</t>
  </si>
  <si>
    <t xml:space="preserve">Stanowisko </t>
  </si>
  <si>
    <t>Łączna kwota dla danego stanowiska</t>
  </si>
  <si>
    <t>Wymiar etatu</t>
  </si>
  <si>
    <t>Średnia kwota nagrody na stanowisku</t>
  </si>
  <si>
    <t>Suma  dla wszystkich stanowisk (A+B)</t>
  </si>
  <si>
    <t>NAGRODY2023#</t>
  </si>
  <si>
    <t>Jednostka</t>
  </si>
  <si>
    <t>Okres</t>
  </si>
  <si>
    <t>II kw.2023 r.</t>
  </si>
  <si>
    <t>Fundusz</t>
  </si>
  <si>
    <t>KwotaA</t>
  </si>
  <si>
    <t>KwotaB</t>
  </si>
  <si>
    <t>II kwartał 2023 r.</t>
  </si>
  <si>
    <t xml:space="preserve">Fundusz na nagrody dodatkowe dla szczególnie wyróżniających się pracowników, w tym pracowników realizujących dodatkowe zadania </t>
  </si>
  <si>
    <t xml:space="preserve">dyrektor </t>
  </si>
  <si>
    <t xml:space="preserve">zastępca dyrektora </t>
  </si>
  <si>
    <t>kierownik</t>
  </si>
  <si>
    <t>starszy ekspert</t>
  </si>
  <si>
    <t>Uprawnienie do nagrody</t>
  </si>
  <si>
    <t>Liczba dni kalendarzowych absencji z tytułu urlopu bezpłatnego, wychowawczego, choroby, opieki nad chorym, pobierania zasiłków, świadczeń rehabilitacyjnych</t>
  </si>
  <si>
    <t>Współczynnik dla stanowiska</t>
  </si>
  <si>
    <t>Status pracownika</t>
  </si>
  <si>
    <t>zastępca kierownika</t>
  </si>
  <si>
    <t>dyrektor</t>
  </si>
  <si>
    <t>zastępca dyrektora, główny księgowy</t>
  </si>
  <si>
    <t>główny ekspert</t>
  </si>
  <si>
    <t>starszy ekspert, główny specjalista</t>
  </si>
  <si>
    <t>ekspert, specjalista</t>
  </si>
  <si>
    <t>A. kwota zarezerwowana na nagrodę dyrektora, zastępców dyrektora, głównego księgowego</t>
  </si>
  <si>
    <t xml:space="preserve">B. kwota zarezerwowana na nagrody kadry kierowniczej oraz poszostałych stanowisk </t>
  </si>
  <si>
    <t>Kwiatkowski Martin</t>
  </si>
  <si>
    <t>Lewandowski Kryspin</t>
  </si>
  <si>
    <t>Kamiński Fabian</t>
  </si>
  <si>
    <t>Brzeziński Borys</t>
  </si>
  <si>
    <t>Maciejewski Leszek</t>
  </si>
  <si>
    <t>Laskowski Krzysztof</t>
  </si>
  <si>
    <t>Laskowskia Bronisław</t>
  </si>
  <si>
    <t>Zieliński Jakub</t>
  </si>
  <si>
    <t>Andrzejewski Dobromił</t>
  </si>
  <si>
    <t>Sadowska Kornel</t>
  </si>
  <si>
    <t>Wróblewski Alfred</t>
  </si>
  <si>
    <t>Kamiński Anatol</t>
  </si>
  <si>
    <t>Dąbrowski Edward</t>
  </si>
  <si>
    <t>Górecki Martyna</t>
  </si>
  <si>
    <t>Mazur Kazimierz</t>
  </si>
  <si>
    <t>Jakubowski Olaf</t>
  </si>
  <si>
    <t>Witkowski Marek</t>
  </si>
  <si>
    <t>Zieliński Antoni</t>
  </si>
  <si>
    <t>Sokołowski Kazimierz</t>
  </si>
  <si>
    <t>Borkowski Ksawery</t>
  </si>
  <si>
    <t>Wysocki Norbert</t>
  </si>
  <si>
    <t>Zieliński Czesław</t>
  </si>
  <si>
    <t>Jasiński Marcin</t>
  </si>
  <si>
    <t>Szczepański Alexander</t>
  </si>
  <si>
    <t>Wasilewska Borys</t>
  </si>
  <si>
    <t>Przybylski Konstanty</t>
  </si>
  <si>
    <t>Krajewska Olaf</t>
  </si>
  <si>
    <t>Tomaszewski Cyprian</t>
  </si>
  <si>
    <t>Kozłowski Bronisław</t>
  </si>
  <si>
    <t>Pietrzak Angelika</t>
  </si>
  <si>
    <t>Lis Małgorzata</t>
  </si>
  <si>
    <t>Wójcik Dawid</t>
  </si>
  <si>
    <t>Zalewski Antoni</t>
  </si>
  <si>
    <t>Zawadzki Remigiusz</t>
  </si>
  <si>
    <t>Borkowski Emanuel</t>
  </si>
  <si>
    <t>Czarnecki Aleksy</t>
  </si>
  <si>
    <t>Gajewska Leonardo</t>
  </si>
  <si>
    <t>Zawadzki Aureliusz</t>
  </si>
  <si>
    <t>Sikora Ksawery</t>
  </si>
  <si>
    <t>Krupa Artur</t>
  </si>
  <si>
    <t>Lis Emil</t>
  </si>
  <si>
    <t>Pawlak Lucyna</t>
  </si>
  <si>
    <t>Górski Bolesław</t>
  </si>
  <si>
    <t>Zakrzewska Alex</t>
  </si>
  <si>
    <t>Lewandowski Błażej</t>
  </si>
  <si>
    <t>Szymczak Edward</t>
  </si>
  <si>
    <t>Dąbrowski Maksymilian</t>
  </si>
  <si>
    <t>Kubiak Aleksy</t>
  </si>
  <si>
    <t>Mazur Krystian</t>
  </si>
  <si>
    <t>Krajewski Artur</t>
  </si>
  <si>
    <t>Zieliński Florian</t>
  </si>
  <si>
    <t>Górski Kamil</t>
  </si>
  <si>
    <t>Jakubowski Henryk</t>
  </si>
  <si>
    <t>Adamski Joachim</t>
  </si>
  <si>
    <t>Duda Emanuel</t>
  </si>
  <si>
    <t>Sikora Maksymilian</t>
  </si>
  <si>
    <t>Borkowski Mieszko</t>
  </si>
  <si>
    <t>Szulc Jola</t>
  </si>
  <si>
    <t>Kalinowski Milan</t>
  </si>
  <si>
    <t>Urbańska Jędrzej</t>
  </si>
  <si>
    <t>Zieliński Aneta</t>
  </si>
  <si>
    <t>Szulc Maria</t>
  </si>
  <si>
    <t>Wojciechowski Konstancja</t>
  </si>
  <si>
    <t>Kozłowski Hubert</t>
  </si>
  <si>
    <t>Michalak Franciszek</t>
  </si>
  <si>
    <t>Witkowski Alex</t>
  </si>
  <si>
    <t>Lewandowski Alisa</t>
  </si>
  <si>
    <t>Kozłowski Jowita</t>
  </si>
  <si>
    <t>Sadowska Iza</t>
  </si>
  <si>
    <t>Andrzejewski Lila</t>
  </si>
  <si>
    <t>Pietrzak Jarosław</t>
  </si>
  <si>
    <t>Kalinowski Roman</t>
  </si>
  <si>
    <t>Andrzejewski Florian</t>
  </si>
  <si>
    <t>Jankowski Elwira</t>
  </si>
  <si>
    <t>Przybylski Jadwiga</t>
  </si>
  <si>
    <t>Szymański Aleksandra</t>
  </si>
  <si>
    <t>Wójcik Eliza</t>
  </si>
  <si>
    <t>Zakrzewska Milena</t>
  </si>
  <si>
    <t>Jaworski Otylia</t>
  </si>
  <si>
    <t>Krupa Denis</t>
  </si>
  <si>
    <t>Malinowski Luiza</t>
  </si>
  <si>
    <t>Lis Krystian</t>
  </si>
  <si>
    <t>Kozłowski Alek</t>
  </si>
  <si>
    <t>Sikorski Aleksy</t>
  </si>
  <si>
    <t>Krawczyk Jerzy</t>
  </si>
  <si>
    <t>Pietrzak Cezary</t>
  </si>
  <si>
    <t>Sobczak Alfred</t>
  </si>
  <si>
    <t>Wojciechowski Józef</t>
  </si>
  <si>
    <t>Wróblewski Antoni</t>
  </si>
  <si>
    <t>Kwiatkowski Czesław</t>
  </si>
  <si>
    <t>Andrzejewski Alojzy</t>
  </si>
  <si>
    <t>Tomaszewski Przemysław</t>
  </si>
  <si>
    <t>Andrzejewski Alex</t>
  </si>
  <si>
    <t>Laskowska Antoni</t>
  </si>
  <si>
    <t>Gajewska Angelika</t>
  </si>
  <si>
    <t>Szymański Lila</t>
  </si>
  <si>
    <t>Michalak Cecylia</t>
  </si>
  <si>
    <t>Zalewski Florentyna</t>
  </si>
  <si>
    <t>Woźniak Jowita</t>
  </si>
  <si>
    <t>Mazur Hubert</t>
  </si>
  <si>
    <t>Kowalski Aleksy</t>
  </si>
  <si>
    <t>Stępień Marcin</t>
  </si>
  <si>
    <t>Pawlak Emil</t>
  </si>
  <si>
    <t>Szewczyk Fryderyk</t>
  </si>
  <si>
    <t>Baranowski Kazimierz</t>
  </si>
  <si>
    <t>Szymański Dawid</t>
  </si>
  <si>
    <t>Brzeziński Kajetan</t>
  </si>
  <si>
    <t>Borkowski Igor</t>
  </si>
  <si>
    <t>Mazurek Ludwik</t>
  </si>
  <si>
    <t>Kowalski Eustachy</t>
  </si>
  <si>
    <t>Wójcik Anatol</t>
  </si>
  <si>
    <t>Krupa Marcin</t>
  </si>
  <si>
    <t>Jasiński Amir</t>
  </si>
  <si>
    <t>Kowalczyk Aleksy</t>
  </si>
  <si>
    <t>Wróblewski Bogumił</t>
  </si>
  <si>
    <t>Krupa Ludwik</t>
  </si>
  <si>
    <t>Wójcik Alfred</t>
  </si>
  <si>
    <t>Kucharski Fryderyk</t>
  </si>
  <si>
    <t>Kalinowski Alice</t>
  </si>
  <si>
    <t>Michalak Florian</t>
  </si>
  <si>
    <t>Szymański Julian</t>
  </si>
  <si>
    <t>Lewandowski Bruno</t>
  </si>
  <si>
    <t>Wróblewski Edward</t>
  </si>
  <si>
    <t>Sokołowski Mirosław</t>
  </si>
  <si>
    <t>Czarnecki Fabian</t>
  </si>
  <si>
    <t>Marciniak Bartłomiej</t>
  </si>
  <si>
    <t>Michalak Kewin</t>
  </si>
  <si>
    <t>Gajewska Bartosz</t>
  </si>
  <si>
    <t>Jakubowski Aureliusz</t>
  </si>
  <si>
    <t>Sikora Lucjan</t>
  </si>
  <si>
    <t>Kowalczyk Dobromił</t>
  </si>
  <si>
    <t>Mazurek Edward</t>
  </si>
  <si>
    <t>Zieliński Edward</t>
  </si>
  <si>
    <t>Kozłowski Marcel</t>
  </si>
  <si>
    <t>Cieślak Dominik</t>
  </si>
  <si>
    <t>Ostrowski Adam</t>
  </si>
  <si>
    <t>Włodarczyk Marcel</t>
  </si>
  <si>
    <t>Mazurek Alexander</t>
  </si>
  <si>
    <t>Kozłowski Ksawery</t>
  </si>
  <si>
    <t>Duda Jakub</t>
  </si>
  <si>
    <t>Kowalczyk Anastazy</t>
  </si>
  <si>
    <t>Zalewski Remigiusz</t>
  </si>
  <si>
    <t>Chmielewski Diego</t>
  </si>
  <si>
    <t>Kalinowski Leszek</t>
  </si>
  <si>
    <t>Borkowski Borys</t>
  </si>
  <si>
    <t>Tomaszewski Kazimierz</t>
  </si>
  <si>
    <t>Kołodziej Andżelika</t>
  </si>
  <si>
    <t>Szczepański Kinga</t>
  </si>
  <si>
    <t>Sawicki Alisa</t>
  </si>
  <si>
    <t>Ziółkowski Konstanty</t>
  </si>
  <si>
    <t>Kowalski Miłosz</t>
  </si>
  <si>
    <t>Lewandowski Alfred</t>
  </si>
  <si>
    <t>Lewandowski Henryk</t>
  </si>
  <si>
    <t>Laskowska Cezary</t>
  </si>
  <si>
    <t>Zawadzki Arkadiusz</t>
  </si>
  <si>
    <t>Kucharski Ariel</t>
  </si>
  <si>
    <t>Borkowski Dorian</t>
  </si>
  <si>
    <t>Mazur Emanuel</t>
  </si>
  <si>
    <t>Szulc Konstanty</t>
  </si>
  <si>
    <t>Makowski Fabian</t>
  </si>
  <si>
    <t>Krawczyk Marysia</t>
  </si>
  <si>
    <t>Cieślak Bogda</t>
  </si>
  <si>
    <t>Kwiatkowski Julia</t>
  </si>
  <si>
    <t>Rutkowski Malwina</t>
  </si>
  <si>
    <t>Rutkowski Damian</t>
  </si>
  <si>
    <t>Szymański Kuba</t>
  </si>
  <si>
    <t>Krajewska Bartłomiej</t>
  </si>
  <si>
    <t>Zalewski Alfred</t>
  </si>
  <si>
    <t>Ostrowski Ksawery</t>
  </si>
  <si>
    <t>Kubiak Oktawian</t>
  </si>
  <si>
    <t>Górski Eugeniusz</t>
  </si>
  <si>
    <t>Sadowska Olaf</t>
  </si>
  <si>
    <t>Szulc Florian</t>
  </si>
  <si>
    <t>Sawicki Remigiusz</t>
  </si>
  <si>
    <t>Sadowska Kacper</t>
  </si>
  <si>
    <t>Stępień Bartosz</t>
  </si>
  <si>
    <t>Tomaszewski Alojzy</t>
  </si>
  <si>
    <t>Sokołowski Eustachy</t>
  </si>
  <si>
    <t>Wysocki Fabian</t>
  </si>
  <si>
    <t>Piotrowski Arkadiusz</t>
  </si>
  <si>
    <t>Mazurek Klaudiusz</t>
  </si>
  <si>
    <t>Sikorska Cezary</t>
  </si>
  <si>
    <t>Maciejewski Artur</t>
  </si>
  <si>
    <t>Ostrowski Kryspin</t>
  </si>
  <si>
    <t>Kalinowski Janusz</t>
  </si>
  <si>
    <t>Wiśniewski Gracjan</t>
  </si>
  <si>
    <t>Szewczyk Mieszko</t>
  </si>
  <si>
    <t>Zieliński Jagoda</t>
  </si>
  <si>
    <t>Zieliński Amadeusz</t>
  </si>
  <si>
    <t>Krajewska Aleksander</t>
  </si>
  <si>
    <t>Wiśniewski Marysia</t>
  </si>
  <si>
    <t>Szymczak Julia</t>
  </si>
  <si>
    <t>Sikorski Aleksander</t>
  </si>
  <si>
    <t>Baran Cezary</t>
  </si>
  <si>
    <t>Zawadzki Amir</t>
  </si>
  <si>
    <t>Tomaszewski Marcin</t>
  </si>
  <si>
    <t>Kucharski Edward</t>
  </si>
  <si>
    <t>Chmielewski Artur</t>
  </si>
  <si>
    <t>Ziółkowska Błażej</t>
  </si>
  <si>
    <t>Kucharski Dobromił</t>
  </si>
  <si>
    <t>Górski Krzysztof</t>
  </si>
  <si>
    <t>Jaworski Daniel</t>
  </si>
  <si>
    <t>Laskowska Alexander</t>
  </si>
  <si>
    <t>Urbańska Ireneusz</t>
  </si>
  <si>
    <t>Cieślak Błażej</t>
  </si>
  <si>
    <t>Włodarczyk Igor</t>
  </si>
  <si>
    <t>Szymański Ryszard</t>
  </si>
  <si>
    <t>Przybylski Mieszko</t>
  </si>
  <si>
    <t>Baran Oktawian</t>
  </si>
  <si>
    <t>Adamska Aleksander</t>
  </si>
  <si>
    <t>Jankowski Dominika</t>
  </si>
  <si>
    <t>Wysocki Zofia</t>
  </si>
  <si>
    <t>Kaczmarczyk Marek</t>
  </si>
  <si>
    <t>Kubiak Adrian</t>
  </si>
  <si>
    <t>Ziółkowska Leszek</t>
  </si>
  <si>
    <t>Kamiński Oskar</t>
  </si>
  <si>
    <t>Sobczak Irena</t>
  </si>
  <si>
    <t>Duda Joanna</t>
  </si>
  <si>
    <t>Marciniak Andżelika</t>
  </si>
  <si>
    <t>Kwiatkowski Gabriela</t>
  </si>
  <si>
    <t>Tomaszewski Amalia</t>
  </si>
  <si>
    <t>Sikorska Bogna</t>
  </si>
  <si>
    <t>Chmielewski Zuzanna</t>
  </si>
  <si>
    <t>Dąbrowski Ireneusz</t>
  </si>
  <si>
    <t>Wróblewski Kuba</t>
  </si>
  <si>
    <t>Zawadzki Anastazy</t>
  </si>
  <si>
    <t>Andrzejewski Miron</t>
  </si>
  <si>
    <t>Wojciechowski Leonardo</t>
  </si>
  <si>
    <t>Dąbrowski Kordian</t>
  </si>
  <si>
    <t>Lis Paulina</t>
  </si>
  <si>
    <t>Wasilewska Malwina</t>
  </si>
  <si>
    <t>Sobczak Jacek</t>
  </si>
  <si>
    <t>Przybylski Juliusz</t>
  </si>
  <si>
    <t>Szczepański Dominik</t>
  </si>
  <si>
    <t>Gajewska Jędrzej</t>
  </si>
  <si>
    <t>Kaczmarczyk Maurycy</t>
  </si>
  <si>
    <t>Kowalczyk Dorian</t>
  </si>
  <si>
    <t>Tomaszewski Aleks</t>
  </si>
  <si>
    <t>Kwiatkowski Paula</t>
  </si>
  <si>
    <t>Chmielewski Nina</t>
  </si>
  <si>
    <t>Duda Urszula</t>
  </si>
  <si>
    <t>Wysocki Judyta</t>
  </si>
  <si>
    <t>Sawicki Alicja</t>
  </si>
  <si>
    <t>Stępień Agata</t>
  </si>
  <si>
    <t>Andrzejewski Eugeniusz</t>
  </si>
  <si>
    <t>Dąbrowski Dobromił</t>
  </si>
  <si>
    <t>Baran Arkadiusz</t>
  </si>
  <si>
    <t>Wojciechowski Kacper</t>
  </si>
  <si>
    <t>Jasiński Filip</t>
  </si>
  <si>
    <t>Górski Miron</t>
  </si>
  <si>
    <t>Szczepański Bogumił</t>
  </si>
  <si>
    <t>Witkowski Diego</t>
  </si>
  <si>
    <t>Rutkowski Halina</t>
  </si>
  <si>
    <t>Zakrzewska Bogda</t>
  </si>
  <si>
    <t>Szczepański Maja</t>
  </si>
  <si>
    <t>Nowak Dominika</t>
  </si>
  <si>
    <t>Kaźmierczak Angelika</t>
  </si>
  <si>
    <t>Kozłowski Natan</t>
  </si>
  <si>
    <t>Jankowski Milan</t>
  </si>
  <si>
    <t>Sokołowski Kryspin</t>
  </si>
  <si>
    <t>Mróz Arkadiusz</t>
  </si>
  <si>
    <t>Szewczyk Jacek</t>
  </si>
  <si>
    <t>Kowalski Hubert</t>
  </si>
  <si>
    <t>Krupa Arkadiusz</t>
  </si>
  <si>
    <t>Wójcik Natan</t>
  </si>
  <si>
    <t>Włodarczyk Idalia</t>
  </si>
  <si>
    <t>Jaworski Anita</t>
  </si>
  <si>
    <t>Kołodziej Stanisława</t>
  </si>
  <si>
    <t>Maciejewski Agata</t>
  </si>
  <si>
    <t>Wiśniewski Aleksandra</t>
  </si>
  <si>
    <t>Zalewski Olga</t>
  </si>
  <si>
    <t>Lis Leonardo</t>
  </si>
  <si>
    <t>Kucharski Aleksander</t>
  </si>
  <si>
    <t>Witkowski Maciej</t>
  </si>
  <si>
    <t>Maciejewski Kamil</t>
  </si>
  <si>
    <t>Ostrowski Pamela</t>
  </si>
  <si>
    <t>Kaźmierczak Iga</t>
  </si>
  <si>
    <t>Kamiński Edward</t>
  </si>
  <si>
    <t>Krupa Fryderyk</t>
  </si>
  <si>
    <t>Adamska Albert</t>
  </si>
  <si>
    <t>Sikorska Hubert</t>
  </si>
  <si>
    <t>Kwiatkowski Jakub</t>
  </si>
  <si>
    <t>Piotrowski Aleksandra</t>
  </si>
  <si>
    <t>Brzeziński Wiktoria</t>
  </si>
  <si>
    <t>Baranowski Aisha</t>
  </si>
  <si>
    <t>Adamska Barbara</t>
  </si>
  <si>
    <t>Wójcik Kamila</t>
  </si>
  <si>
    <t>Gajewski Marian</t>
  </si>
  <si>
    <t>Andrzejewski Łukasz</t>
  </si>
  <si>
    <t>Szczepański Nina</t>
  </si>
  <si>
    <t>Sadowska Alicja</t>
  </si>
  <si>
    <t>Kowalski Małgorzata</t>
  </si>
  <si>
    <t>Jasiński Marek</t>
  </si>
  <si>
    <t>Urbański Remigiusz</t>
  </si>
  <si>
    <t>Kowalski Olgierd</t>
  </si>
  <si>
    <t>Szczepański Jarosław</t>
  </si>
  <si>
    <t>Piotrowski Dariusz</t>
  </si>
  <si>
    <t>Nowak Jan</t>
  </si>
  <si>
    <t>Walczak Andrzej</t>
  </si>
  <si>
    <t>Zieliński Kordian</t>
  </si>
  <si>
    <t>Adamska Maurycy</t>
  </si>
  <si>
    <t>Kozłowski Czesław</t>
  </si>
  <si>
    <t>Lis Marcel</t>
  </si>
  <si>
    <t>Gajewska Łucja</t>
  </si>
  <si>
    <t>Jakubowski Eliza</t>
  </si>
  <si>
    <t>Bąk Marlena</t>
  </si>
  <si>
    <t>Krupa Malwina</t>
  </si>
  <si>
    <t>Górski Florentyna</t>
  </si>
  <si>
    <t>Woźniak Łukasz</t>
  </si>
  <si>
    <t>Górski Antoni</t>
  </si>
  <si>
    <t>Kamiński Bogumił</t>
  </si>
  <si>
    <t>Przybylski Marlena</t>
  </si>
  <si>
    <t>Szymczak Bartłomiej</t>
  </si>
  <si>
    <t>Kaczmarczyk Dobromił</t>
  </si>
  <si>
    <t>Cieślak Grzegorz</t>
  </si>
  <si>
    <t>Jankowski Marcel</t>
  </si>
  <si>
    <t>Wójcik Remigiusz</t>
  </si>
  <si>
    <t>Kaźmierczak Eryk</t>
  </si>
  <si>
    <t>Mazur Czesława</t>
  </si>
  <si>
    <t>Wojciechowski Magdalena</t>
  </si>
  <si>
    <t>Górecki Anastazja</t>
  </si>
  <si>
    <t>Wiśniewski Klaudia</t>
  </si>
  <si>
    <t>Krajewska Oliwia</t>
  </si>
  <si>
    <t>Przybylski Damian</t>
  </si>
  <si>
    <t>Kamiński Korneliusz</t>
  </si>
  <si>
    <t>Kowalczyk Allan</t>
  </si>
  <si>
    <t>Pawlak Igor</t>
  </si>
  <si>
    <t>Sawicki Ada</t>
  </si>
  <si>
    <t>Krajewska Łucja</t>
  </si>
  <si>
    <t>Szulc Dominika</t>
  </si>
  <si>
    <t>Marciniak Florentyna</t>
  </si>
  <si>
    <t>Kołodziej Elżbieta</t>
  </si>
  <si>
    <t>Lis Bartłomiej</t>
  </si>
  <si>
    <t>Ostrowski Julian</t>
  </si>
  <si>
    <t>Jankowski Martin</t>
  </si>
  <si>
    <t>Górski Dobromił</t>
  </si>
  <si>
    <t>Laskowska Ola</t>
  </si>
  <si>
    <t>Jankowski Jolanta</t>
  </si>
  <si>
    <t>Makowski Jolanta</t>
  </si>
  <si>
    <t>Kaczmarczyk Fryderyk</t>
  </si>
  <si>
    <t>Szulc Miron</t>
  </si>
  <si>
    <t>Malinowski Jakub</t>
  </si>
  <si>
    <t>Błaszczyk Nina</t>
  </si>
  <si>
    <t>Szymański Elena</t>
  </si>
  <si>
    <t>Sokołowski Roman</t>
  </si>
  <si>
    <t>Kozłowski Grzegorz</t>
  </si>
  <si>
    <t>Adamska Hubert</t>
  </si>
  <si>
    <t>Kołodziej Damian</t>
  </si>
  <si>
    <t>Górski Alan</t>
  </si>
  <si>
    <t>Czerwiński Gustaw</t>
  </si>
  <si>
    <t>Szczepański Arkadiusz</t>
  </si>
  <si>
    <t>Czarnecki Konrad</t>
  </si>
  <si>
    <t>Zakrzewska Aleksy</t>
  </si>
  <si>
    <t>Kwiatkowski Bolesław</t>
  </si>
  <si>
    <t>Lis Jakub</t>
  </si>
  <si>
    <t>Szewczyk Adam</t>
  </si>
  <si>
    <t>Wojciechowski Janusz</t>
  </si>
  <si>
    <t>Krajewska Monika</t>
  </si>
  <si>
    <t>Krajewska Izyda</t>
  </si>
  <si>
    <t>Jakubowski Amanda</t>
  </si>
  <si>
    <t>Bąk Adela</t>
  </si>
  <si>
    <t>Krajewska Klara</t>
  </si>
  <si>
    <t>Baranowski Konstanty</t>
  </si>
  <si>
    <t>Urbański Ireneusz</t>
  </si>
  <si>
    <t>Sobczak Miłosz</t>
  </si>
  <si>
    <t>Kwiatkowski Ksawery</t>
  </si>
  <si>
    <t>Malinowski Marcin</t>
  </si>
  <si>
    <t>Kozłowski Józef</t>
  </si>
  <si>
    <t>Wróblewski Przemysław</t>
  </si>
  <si>
    <t>Jankowski Karol</t>
  </si>
  <si>
    <t>Przybylski Agnieszka</t>
  </si>
  <si>
    <t>Wysocki Klementyna</t>
  </si>
  <si>
    <t>Ziółkowska Oliwia</t>
  </si>
  <si>
    <t>Mróz Patryk</t>
  </si>
  <si>
    <t>Wojciechowski Kuba</t>
  </si>
  <si>
    <t>Maciejewski Gracjan</t>
  </si>
  <si>
    <t>Piotrowski Franciszek</t>
  </si>
  <si>
    <t>Tomaszewski Józef</t>
  </si>
  <si>
    <t>Cieślak Anatolia</t>
  </si>
  <si>
    <t>Mazurek Izyda</t>
  </si>
  <si>
    <t>Szewczyk Konstancja</t>
  </si>
  <si>
    <t>Lewandowski Teresa</t>
  </si>
  <si>
    <t>Kucharski Alojzy</t>
  </si>
  <si>
    <t>Kowalski Jan</t>
  </si>
  <si>
    <t>Bąk Czesław</t>
  </si>
  <si>
    <t>Rutkowski Alojzy</t>
  </si>
  <si>
    <t>Makowski Edward</t>
  </si>
  <si>
    <t>Piotrowski Olaf</t>
  </si>
  <si>
    <t>Górecki Amadeusz</t>
  </si>
  <si>
    <t>Michalak Allan</t>
  </si>
  <si>
    <t>Nowak Aleksy</t>
  </si>
  <si>
    <t>Ziółkowska Remigiusz</t>
  </si>
  <si>
    <t>Gajewska Bogna</t>
  </si>
  <si>
    <t>Włodarczyk Wiktoria</t>
  </si>
  <si>
    <t>Sobczak Urszula</t>
  </si>
  <si>
    <t>Baran Klara</t>
  </si>
  <si>
    <t>Wiśniewski Aneta</t>
  </si>
  <si>
    <t>Zalewski Martin</t>
  </si>
  <si>
    <t>Wójcik Artur</t>
  </si>
  <si>
    <t>Błaszczyk Aleksander</t>
  </si>
  <si>
    <t>Przybylski Bogusława</t>
  </si>
  <si>
    <t>Tomaszewski Lara</t>
  </si>
  <si>
    <t>Czerwiński Alicja</t>
  </si>
  <si>
    <t>Nowak Jakub</t>
  </si>
  <si>
    <t>Wysocki Grzegorz</t>
  </si>
  <si>
    <t>Dąbrowski Gabriel</t>
  </si>
  <si>
    <t>Kalinowski Norbert</t>
  </si>
  <si>
    <t>Zalewski Alan</t>
  </si>
  <si>
    <t>Kozłowski Borys</t>
  </si>
  <si>
    <t>Piotrowski Dawid</t>
  </si>
  <si>
    <t>Zakrzewska Aleksander</t>
  </si>
  <si>
    <t>Urbańska Gniewomir</t>
  </si>
  <si>
    <t>Wysocki Korneliusz</t>
  </si>
  <si>
    <t>Zalewski Alojzy</t>
  </si>
  <si>
    <t>Urbańska Ernest</t>
  </si>
  <si>
    <t>Kowalczyk Zofia</t>
  </si>
  <si>
    <t>Jasiński Weronika</t>
  </si>
  <si>
    <t>Baran Klaudia</t>
  </si>
  <si>
    <t>Borkowski Olga</t>
  </si>
  <si>
    <t>Górecki Regina</t>
  </si>
  <si>
    <t>Szczepański Nikola</t>
  </si>
  <si>
    <t>Kowalczyk Aneta</t>
  </si>
  <si>
    <t>Szewczyk Roksana</t>
  </si>
  <si>
    <t>Maciejewski Jarosław</t>
  </si>
  <si>
    <t>Ziółkowska Oktawian</t>
  </si>
  <si>
    <t>Szewczyk Bartosz</t>
  </si>
  <si>
    <t>Stępień Olga</t>
  </si>
  <si>
    <t>Sikora Sylwia</t>
  </si>
  <si>
    <t>Sokołowski Halina</t>
  </si>
  <si>
    <t>Zalewski Adam</t>
  </si>
  <si>
    <t>Sokołowski Marcel</t>
  </si>
  <si>
    <t>Szczepański Klaudiusz</t>
  </si>
  <si>
    <t>Ostrowski Cezary</t>
  </si>
  <si>
    <t>Ziółkowska Gustaw</t>
  </si>
  <si>
    <t>Bąk Kornel</t>
  </si>
  <si>
    <t>Sawicki Roman</t>
  </si>
  <si>
    <t>Kowalczyk Adam</t>
  </si>
  <si>
    <t>Kaźmierczak Alek</t>
  </si>
  <si>
    <t>Kaźmierczak Mieszko</t>
  </si>
  <si>
    <t>Duda Miron</t>
  </si>
  <si>
    <t>Jasiński Eustachy</t>
  </si>
  <si>
    <t>Jakubowski Fryderyk</t>
  </si>
  <si>
    <t>Czarnecki Błażej</t>
  </si>
  <si>
    <t>Kaczmarczyk Rafał</t>
  </si>
  <si>
    <t>Andrzejewski Radosław</t>
  </si>
  <si>
    <t>Jakubowski Norbert</t>
  </si>
  <si>
    <t>Głowacka Heronim</t>
  </si>
  <si>
    <t>Makowski Konrad</t>
  </si>
  <si>
    <t>Mróz Czesław</t>
  </si>
  <si>
    <t>Tomaszewski Dorian</t>
  </si>
  <si>
    <t>Mazur Roman</t>
  </si>
  <si>
    <t>Kaczmarczyk Konstanty</t>
  </si>
  <si>
    <t>Piotrowski Heronim</t>
  </si>
  <si>
    <t>Krajewska Jędrzej</t>
  </si>
  <si>
    <t>Wysocki Karol</t>
  </si>
  <si>
    <t>Kucharski Stefania</t>
  </si>
  <si>
    <t>Jakubowski Klara</t>
  </si>
  <si>
    <t>Kaźmierczak Diana</t>
  </si>
  <si>
    <t>Kowalczyk Wiktoria</t>
  </si>
  <si>
    <t>Wróblewski Olimpia</t>
  </si>
  <si>
    <t>Jakubowski Ada</t>
  </si>
  <si>
    <t>Lewandowski Luiza</t>
  </si>
  <si>
    <t>Baran Oksana</t>
  </si>
  <si>
    <t>Baran Aneta</t>
  </si>
  <si>
    <t>Włodarczyk Alana</t>
  </si>
  <si>
    <t>Baran Bogda</t>
  </si>
  <si>
    <t>Walczak Jadwiga</t>
  </si>
  <si>
    <t>Szczepański Amanda</t>
  </si>
  <si>
    <t>Szulc Florentyna</t>
  </si>
  <si>
    <t>Przybylski Ludwik</t>
  </si>
  <si>
    <t>Szymański Ignacy</t>
  </si>
  <si>
    <t>Baranowski Dominik</t>
  </si>
  <si>
    <t>Błaszczyk Honorata</t>
  </si>
  <si>
    <t>Kubiak Matylda</t>
  </si>
  <si>
    <t>Stępień Luiza</t>
  </si>
  <si>
    <t>Adamska Stefania</t>
  </si>
  <si>
    <t>Baran Marta</t>
  </si>
  <si>
    <t>Kołodziej Bianka</t>
  </si>
  <si>
    <t>Krawczyk Mieszko</t>
  </si>
  <si>
    <t>Piotrowski Albert</t>
  </si>
  <si>
    <t>Wysocki Oktawian</t>
  </si>
  <si>
    <t>Adamska Paweł</t>
  </si>
  <si>
    <t>Mazur Aleksander</t>
  </si>
  <si>
    <t>Rutkowski Natan</t>
  </si>
  <si>
    <t>Woźniak Roman</t>
  </si>
  <si>
    <t>Kamiński Jerzy</t>
  </si>
  <si>
    <t>Pawlak Aureliusz</t>
  </si>
  <si>
    <t>Makowski Eustachy</t>
  </si>
  <si>
    <t>Baranowski Marian</t>
  </si>
  <si>
    <t>Kubiak Alexander</t>
  </si>
  <si>
    <t>Zieliński Aleksy</t>
  </si>
  <si>
    <t>Krajewska Ryszard</t>
  </si>
  <si>
    <t>Kaźmierczak Maksymilian</t>
  </si>
  <si>
    <t>Górski Marek</t>
  </si>
  <si>
    <t>Mazurek Jan</t>
  </si>
  <si>
    <t>Szymański Leonardo</t>
  </si>
  <si>
    <t>Chmielewski Alojzy</t>
  </si>
  <si>
    <t>Baranowski Mateusz</t>
  </si>
  <si>
    <t>Kozłowski Kamil</t>
  </si>
  <si>
    <t>Zakrzewska Amadeusz</t>
  </si>
  <si>
    <t>Czarnecki Kamil</t>
  </si>
  <si>
    <t>Wróblewski Ignacy</t>
  </si>
  <si>
    <t>Lewandowski Rafał</t>
  </si>
  <si>
    <t>Sikorska Ludwik</t>
  </si>
  <si>
    <t>Maciejewski Paweł</t>
  </si>
  <si>
    <t>Kowalczyk Łukasz</t>
  </si>
  <si>
    <t>Wysocki Kuba</t>
  </si>
  <si>
    <t>Sadowska Bartłomiej</t>
  </si>
  <si>
    <t>Sawicki Heronim</t>
  </si>
  <si>
    <t>Szymczak Ludwik</t>
  </si>
  <si>
    <t>Cieślak Franciszek</t>
  </si>
  <si>
    <t>Baranowski Bogumił</t>
  </si>
  <si>
    <t>Czerwiński Adriana</t>
  </si>
  <si>
    <t>Pietrzak Judyta</t>
  </si>
  <si>
    <t>Marciniak Marcela</t>
  </si>
  <si>
    <t>Ostrowski Ewelina</t>
  </si>
  <si>
    <t>Kucharski Beata</t>
  </si>
  <si>
    <t>Nowak Berenika</t>
  </si>
  <si>
    <t>Krajewska Liliana</t>
  </si>
  <si>
    <t>Baran Bernadetta</t>
  </si>
  <si>
    <t>Szulc Julianna</t>
  </si>
  <si>
    <t>Szczepański Julianna</t>
  </si>
  <si>
    <t>Gajewska Ida</t>
  </si>
  <si>
    <t>Jakubowski Judyta</t>
  </si>
  <si>
    <t>Andrzejewski Marcela</t>
  </si>
  <si>
    <t>Mazurek Magda</t>
  </si>
  <si>
    <t>Gajewska Jowita</t>
  </si>
  <si>
    <t>Lewandowski Katarzyna</t>
  </si>
  <si>
    <t>Kaczmarczyk Alisa</t>
  </si>
  <si>
    <t>Błaszczyk Ilona</t>
  </si>
  <si>
    <t>Jakubowski Gabriela</t>
  </si>
  <si>
    <t>Wojciechowski Klaudia</t>
  </si>
  <si>
    <t>Czarnecki Bianka</t>
  </si>
  <si>
    <t>Kubiak Amanda</t>
  </si>
  <si>
    <t>Kaźmierczak Anastazja</t>
  </si>
  <si>
    <t>Malinowski Jolanta</t>
  </si>
  <si>
    <t>Sobczak Lila</t>
  </si>
  <si>
    <t>Górecki Weronika</t>
  </si>
  <si>
    <t>Michalak Mirosława</t>
  </si>
  <si>
    <t>Sawicki Franciszka</t>
  </si>
  <si>
    <t>Kaźmierczak Stefania</t>
  </si>
  <si>
    <t>Krajewska Berenika</t>
  </si>
  <si>
    <t>Sawicki Sylwia</t>
  </si>
  <si>
    <t>Krajewska Irena</t>
  </si>
  <si>
    <t>Bąk Dominika</t>
  </si>
  <si>
    <t>Szulc Arleta</t>
  </si>
  <si>
    <t>Nowak Barbara</t>
  </si>
  <si>
    <t>Kalinowski Elżbieta</t>
  </si>
  <si>
    <t>Górecki Marcelina</t>
  </si>
  <si>
    <t>Krawczyk Ludwik</t>
  </si>
  <si>
    <t>Wysocki Alan</t>
  </si>
  <si>
    <t>Zalewski Aleksy</t>
  </si>
  <si>
    <t>Jankowski Ernest</t>
  </si>
  <si>
    <t>Brzeziński Konstanty</t>
  </si>
  <si>
    <t>Kalinowski Filip</t>
  </si>
  <si>
    <t>Szulc Emil</t>
  </si>
  <si>
    <t>Sikorska Karolina</t>
  </si>
  <si>
    <t>Zakrzewska Magdalena</t>
  </si>
  <si>
    <t>Dąbrowski Natalia</t>
  </si>
  <si>
    <t>Adamska Oliwia</t>
  </si>
  <si>
    <t>Zieliński Andżelika</t>
  </si>
  <si>
    <t>Kozłowski Balbina</t>
  </si>
  <si>
    <t>Czarnecki Ewelina</t>
  </si>
  <si>
    <t>Maciejewski Ida</t>
  </si>
  <si>
    <t>Wiśniewski Ewelina</t>
  </si>
  <si>
    <t>Przybylski Klaudia</t>
  </si>
  <si>
    <t>Jakubowski Natan</t>
  </si>
  <si>
    <t>Wójcik Franciszek</t>
  </si>
  <si>
    <t>Głowacka Eustachy</t>
  </si>
  <si>
    <t>Duda Bruno</t>
  </si>
  <si>
    <t>Wójcik Antoni</t>
  </si>
  <si>
    <t>Sobczak Bogumił</t>
  </si>
  <si>
    <t>Dąbrowski Franciszek</t>
  </si>
  <si>
    <t>Jasiński Karol</t>
  </si>
  <si>
    <t>Brzeziński Jan</t>
  </si>
  <si>
    <t>Kucharski Dariusz</t>
  </si>
  <si>
    <t>Borkowski Bruno</t>
  </si>
  <si>
    <t>Urbańska Małgorzata</t>
  </si>
  <si>
    <t>Maciejewski Faustyna</t>
  </si>
  <si>
    <t>Głowacka Elwira</t>
  </si>
  <si>
    <t>Kołodziej Edyta</t>
  </si>
  <si>
    <t>Rutkowski Milena</t>
  </si>
  <si>
    <t>Baran Asia</t>
  </si>
  <si>
    <t>Duda Maria</t>
  </si>
  <si>
    <t>Brzeziński Wioletta</t>
  </si>
  <si>
    <t>Sadowska Anatolia</t>
  </si>
  <si>
    <t>Piotrowski Beata</t>
  </si>
  <si>
    <t>Kowalski Maksymilian</t>
  </si>
  <si>
    <t>Jankowski Łukasz</t>
  </si>
  <si>
    <t>Marciniak Korneliusz</t>
  </si>
  <si>
    <t>Włodarczyk Jerzy</t>
  </si>
  <si>
    <t>Lewandowski Eustachy</t>
  </si>
  <si>
    <t>Kucharski Mirosław</t>
  </si>
  <si>
    <t>Szymczak Krystian</t>
  </si>
  <si>
    <t>Mróz Aisha</t>
  </si>
  <si>
    <t>Malinowski Edyta</t>
  </si>
  <si>
    <t>Górski Eliza</t>
  </si>
  <si>
    <t>Kamiński Adrianna</t>
  </si>
  <si>
    <t>Dąbrowski Andrea</t>
  </si>
  <si>
    <t>Przybylski Józefa</t>
  </si>
  <si>
    <t>Laskowska Klaudia</t>
  </si>
  <si>
    <t>Czerwiński Wiktoria</t>
  </si>
  <si>
    <t>Maciejewski Marysia</t>
  </si>
  <si>
    <t>Tomaszewski Andżelika</t>
  </si>
  <si>
    <t>Ziółkowska Diana</t>
  </si>
  <si>
    <t>Nowak Felicja</t>
  </si>
  <si>
    <t>Kubiak Daniela</t>
  </si>
  <si>
    <t>Chmielewski Alina</t>
  </si>
  <si>
    <t>Wróblewski Lila</t>
  </si>
  <si>
    <t>Laskowska Alana</t>
  </si>
  <si>
    <t>Czerwiński Stefania</t>
  </si>
  <si>
    <t>Kozłowski Otylia</t>
  </si>
  <si>
    <t>Walczak Diana</t>
  </si>
  <si>
    <t>Kowalski Berenika</t>
  </si>
  <si>
    <t>Mazurek Faustyna</t>
  </si>
  <si>
    <t>Kucharski Angelika</t>
  </si>
  <si>
    <t>Kaczmarczyk Żaneta</t>
  </si>
  <si>
    <t>Pietrzak Diego</t>
  </si>
  <si>
    <t>Górski Leszek</t>
  </si>
  <si>
    <t>Wróblewski Eustachy</t>
  </si>
  <si>
    <t>Zawadzki Kordian</t>
  </si>
  <si>
    <t>Malinowski Dariusz</t>
  </si>
  <si>
    <t>Czerwiński Kamil</t>
  </si>
  <si>
    <t>Krajewska Alojzy</t>
  </si>
  <si>
    <t>Zalewski Natan</t>
  </si>
  <si>
    <t>Kaczmarczyk Alek</t>
  </si>
  <si>
    <t>Kwiatkowski Adam</t>
  </si>
  <si>
    <t>Michalak Eryk</t>
  </si>
  <si>
    <t>Bąk Marcel</t>
  </si>
  <si>
    <t>Kozłowski Izyda</t>
  </si>
  <si>
    <t>Baranowski Wioletta</t>
  </si>
  <si>
    <t>Laskowska Ewa</t>
  </si>
  <si>
    <t>Adamska Dorota</t>
  </si>
  <si>
    <t>Stępień Irena</t>
  </si>
  <si>
    <t>Sadowska Aleksandra</t>
  </si>
  <si>
    <t>Górski Adrianna</t>
  </si>
  <si>
    <t>Tomaszewski Alice</t>
  </si>
  <si>
    <t>Walczak Ewelina</t>
  </si>
  <si>
    <t>Wojciechowski Ewelina</t>
  </si>
  <si>
    <t>Wójcik Stefania</t>
  </si>
  <si>
    <t>Baranowski Klementyna</t>
  </si>
  <si>
    <t>Kaźmierczak Klara</t>
  </si>
  <si>
    <t>Lewandowski Klaudia</t>
  </si>
  <si>
    <t>Piotrowski Denis</t>
  </si>
  <si>
    <t>Wysocki Dorian</t>
  </si>
  <si>
    <t>Kaźmierczak Dawid</t>
  </si>
  <si>
    <t>Mazurek Patryk</t>
  </si>
  <si>
    <t>Michalak Dobromił</t>
  </si>
  <si>
    <t>Walczak Bronisław</t>
  </si>
  <si>
    <t>Andrzejewski Józef</t>
  </si>
  <si>
    <t>Gajewska Kuba</t>
  </si>
  <si>
    <t>Pietrzak Ludwik</t>
  </si>
  <si>
    <t>Baranowski Juliusz</t>
  </si>
  <si>
    <t>Kaczmarczyk Remigiusz</t>
  </si>
  <si>
    <t>Szymczak Adrianna</t>
  </si>
  <si>
    <t>Chmielewski Wanda</t>
  </si>
  <si>
    <t>Przybylski Joanna</t>
  </si>
  <si>
    <t>Ostrowski Natalia</t>
  </si>
  <si>
    <t>Sawicki Edyta</t>
  </si>
  <si>
    <t>Sikorska Nina</t>
  </si>
  <si>
    <t>Kubiak Krystyna</t>
  </si>
  <si>
    <t>Kucharski Klementyna</t>
  </si>
  <si>
    <t>Witkowski Natan</t>
  </si>
  <si>
    <t>Kaczmarczyk Aleksander</t>
  </si>
  <si>
    <t>Tomaszewski Mateusz</t>
  </si>
  <si>
    <t>Zawadzki Olaf</t>
  </si>
  <si>
    <t>Ostrowski Dominik</t>
  </si>
  <si>
    <t>Baranowski Karol</t>
  </si>
  <si>
    <t>Gajewska Konrad</t>
  </si>
  <si>
    <t>Kubiak Marcin</t>
  </si>
  <si>
    <t>Jasiński Błażej</t>
  </si>
  <si>
    <t>Krupa Robert</t>
  </si>
  <si>
    <t>Kaźmierczak Heronim</t>
  </si>
  <si>
    <t>Kamiński Konrad</t>
  </si>
  <si>
    <t>Wiśniewski Honorata</t>
  </si>
  <si>
    <t>Wójcik Urszula</t>
  </si>
  <si>
    <t>Sokołowski Aleksandra</t>
  </si>
  <si>
    <t>Zalewski Zuza</t>
  </si>
  <si>
    <t>Wasilewska Florentyna</t>
  </si>
  <si>
    <t>Szymczak Daria</t>
  </si>
  <si>
    <t>Sadowska Anita</t>
  </si>
  <si>
    <t>Ostrowski Ludwik</t>
  </si>
  <si>
    <t>Tomaszewski Mariusz</t>
  </si>
  <si>
    <t>Zawadzki Miłosz</t>
  </si>
  <si>
    <t>Baran Olaf</t>
  </si>
  <si>
    <t>Sobczak Bruno</t>
  </si>
  <si>
    <t>Wasilewska Adam</t>
  </si>
  <si>
    <t>Szczepański Emilia</t>
  </si>
  <si>
    <t>Dąbrowski Blanka</t>
  </si>
  <si>
    <t>Laskowska Bogumiła</t>
  </si>
  <si>
    <t>Pietrzak Izabela</t>
  </si>
  <si>
    <t>Zalewski Alice</t>
  </si>
  <si>
    <t>Kucharski Jan</t>
  </si>
  <si>
    <t>Szymczak Alojzy</t>
  </si>
  <si>
    <t>Kalinowski Mariusz</t>
  </si>
  <si>
    <t>Jaworski Miron</t>
  </si>
  <si>
    <t>Krajewska Krystian</t>
  </si>
  <si>
    <t>Zakrzewska Hubert</t>
  </si>
  <si>
    <t>Sikora Marta</t>
  </si>
  <si>
    <t>Bąk Asia</t>
  </si>
  <si>
    <t>Kowalczyk Helena</t>
  </si>
  <si>
    <t>Urbańska Bogumił</t>
  </si>
  <si>
    <t>Górski Bartłomiej</t>
  </si>
  <si>
    <t>Baran Ksawery</t>
  </si>
  <si>
    <t>Sawicki Joanna</t>
  </si>
  <si>
    <t>Sokołowski Dominik</t>
  </si>
  <si>
    <t>Górski Denis</t>
  </si>
  <si>
    <t>Sikorska Martin</t>
  </si>
  <si>
    <t>Makowski Kajetan</t>
  </si>
  <si>
    <t>Wasilewska Maksymilian</t>
  </si>
  <si>
    <t>Nowak Michał</t>
  </si>
  <si>
    <t>Woźniak Cezary</t>
  </si>
  <si>
    <t>Wysocki Andrea</t>
  </si>
  <si>
    <t>Włodarczyk Wanda</t>
  </si>
  <si>
    <t>Laskowska Olimpia</t>
  </si>
  <si>
    <t>Adamska Bianka</t>
  </si>
  <si>
    <t>Szulc Wioletta</t>
  </si>
  <si>
    <t>Kowalski Olimpia</t>
  </si>
  <si>
    <t>Kowalski Artur</t>
  </si>
  <si>
    <t>Przybylski Remigiusz</t>
  </si>
  <si>
    <t>Nowak Gniewomir</t>
  </si>
  <si>
    <t>Wysocki Bianka</t>
  </si>
  <si>
    <t>Wróblewski Henryk</t>
  </si>
  <si>
    <t>Kubiak Kajetan</t>
  </si>
  <si>
    <t>Górecki Olgierd</t>
  </si>
  <si>
    <t>Dąbrowski Jacek</t>
  </si>
  <si>
    <t>Krajewska Marcel</t>
  </si>
  <si>
    <t>Sokołowski Julian</t>
  </si>
  <si>
    <t>Krawczyk Oskar</t>
  </si>
  <si>
    <t>Chmielewski Michał</t>
  </si>
  <si>
    <t>Jasiński Eugeniusz</t>
  </si>
  <si>
    <t>Nowak Weronika</t>
  </si>
  <si>
    <t>Sadowska Luiza</t>
  </si>
  <si>
    <t>Ostrowski Kaja</t>
  </si>
  <si>
    <t>Krupa Oksana</t>
  </si>
  <si>
    <t>Kucharski Nina</t>
  </si>
  <si>
    <t>Ostrowski Arleta</t>
  </si>
  <si>
    <t>Urbańska Adriana</t>
  </si>
  <si>
    <t>Szymczak Paula</t>
  </si>
  <si>
    <t>Adamski Diego</t>
  </si>
  <si>
    <t>Czerwiński Bartosz</t>
  </si>
  <si>
    <t>Ostrowski Milan</t>
  </si>
  <si>
    <t>Kwiatkowski Krystian</t>
  </si>
  <si>
    <t>Kwiatkowski Kacper</t>
  </si>
  <si>
    <t>Brzeziński Czesław</t>
  </si>
  <si>
    <t>Szulc Igor</t>
  </si>
  <si>
    <t>Krupa Kornelia</t>
  </si>
  <si>
    <t>Baranowski Paulina</t>
  </si>
  <si>
    <t>Ostrowski Alice</t>
  </si>
  <si>
    <t>Wróblewski Bogda</t>
  </si>
  <si>
    <t>Pietrzak Oliwia</t>
  </si>
  <si>
    <t>Zieliński Marta</t>
  </si>
  <si>
    <t>Mazurek Maciej</t>
  </si>
  <si>
    <t>Duda Borys</t>
  </si>
  <si>
    <t>Urbańska Marek</t>
  </si>
  <si>
    <t>Przybylski Allan</t>
  </si>
  <si>
    <t>Cieślak Ireneusz</t>
  </si>
  <si>
    <t>Kaczmarczyk Agata</t>
  </si>
  <si>
    <t>Sadowska Konstancja</t>
  </si>
  <si>
    <t>Przybylski Zofia</t>
  </si>
  <si>
    <t>Ostrowski Alfred</t>
  </si>
  <si>
    <t>Andrzejewski Kordian</t>
  </si>
  <si>
    <t>Krawczyk Leszek</t>
  </si>
  <si>
    <t>Kubiak Ludwik</t>
  </si>
  <si>
    <t>Lis Adela</t>
  </si>
  <si>
    <t>Wróblewski Kamila</t>
  </si>
  <si>
    <t>Przybylski Dariusz</t>
  </si>
  <si>
    <t>Szczepański Oktawian</t>
  </si>
  <si>
    <t>Kozłowski Alfred</t>
  </si>
  <si>
    <t>Zieliński Ewa</t>
  </si>
  <si>
    <t>Kamiński Milena</t>
  </si>
  <si>
    <t>Kozłowski Roksana</t>
  </si>
  <si>
    <t>Baranowska Marcelina</t>
  </si>
  <si>
    <t>Mróz Klaudiusz</t>
  </si>
  <si>
    <t>Kowalski Olaf</t>
  </si>
  <si>
    <t>Czarnecki Agata</t>
  </si>
  <si>
    <t>Mróz Krzysztof</t>
  </si>
  <si>
    <t>Kalinowski Klaudiusz</t>
  </si>
  <si>
    <t>Jaworski Henryk</t>
  </si>
  <si>
    <t>Sikora Bartosz</t>
  </si>
  <si>
    <t>Bąk Martin</t>
  </si>
  <si>
    <t>Laskowska Mieszko</t>
  </si>
  <si>
    <t>Mróz Maurycy</t>
  </si>
  <si>
    <t>Bąk Dobromił</t>
  </si>
  <si>
    <t>Krawczyk Allan</t>
  </si>
  <si>
    <t>Błaszczyk Kacper</t>
  </si>
  <si>
    <t>Lis Norbert</t>
  </si>
  <si>
    <t>Zawadzki Gustaw</t>
  </si>
  <si>
    <t>Wójcik Marian</t>
  </si>
  <si>
    <t>Andrzejewski Eryk</t>
  </si>
  <si>
    <t>Walczak Norbert</t>
  </si>
  <si>
    <t>Kowalczyk Oskar</t>
  </si>
  <si>
    <t>Kubiak Rafał</t>
  </si>
  <si>
    <t>Szewczyk Ludwik</t>
  </si>
  <si>
    <t>Mazur Robert</t>
  </si>
  <si>
    <t>Krupa Norbert</t>
  </si>
  <si>
    <t>Krajewska Kewin</t>
  </si>
  <si>
    <t>Jakubowski Dobromił</t>
  </si>
  <si>
    <t>Nowak Roman</t>
  </si>
  <si>
    <t>Krajewska Leonardo</t>
  </si>
  <si>
    <t>Stępień Janusz</t>
  </si>
  <si>
    <t>Wysocki Filip</t>
  </si>
  <si>
    <t>Brzeziński Henryk</t>
  </si>
  <si>
    <t>Kubiak Ksawery</t>
  </si>
  <si>
    <t>Andrzejewski Henryk</t>
  </si>
  <si>
    <t>Ziółkowska Ireneusz</t>
  </si>
  <si>
    <t>Sadowska Gustaw</t>
  </si>
  <si>
    <t>Michalak Milan</t>
  </si>
  <si>
    <t>Sawicki Ksawery</t>
  </si>
  <si>
    <t>Włodarczyk Ludwik</t>
  </si>
  <si>
    <t>Dąbrowski Dawid</t>
  </si>
  <si>
    <t>Zakrzewska Bolesław</t>
  </si>
  <si>
    <t>Kamiński Arkadiusz</t>
  </si>
  <si>
    <t>Zieliński Korneliusz</t>
  </si>
  <si>
    <t>Andrzejewski Alan</t>
  </si>
  <si>
    <t>Michalak Aleks</t>
  </si>
  <si>
    <t>Zalewski Kornel</t>
  </si>
  <si>
    <t>Wysocki Ignacy</t>
  </si>
  <si>
    <t>Zieliński Bruno</t>
  </si>
  <si>
    <t>Mazur Maurycy</t>
  </si>
  <si>
    <t>Wójcik Mariusz</t>
  </si>
  <si>
    <t>Cieślak Jarosław</t>
  </si>
  <si>
    <t>Kwiatkowski Fabian</t>
  </si>
  <si>
    <t>Dąbrowski Rafał</t>
  </si>
  <si>
    <t>Lis Miron</t>
  </si>
  <si>
    <t>Cieślak Gabriel</t>
  </si>
  <si>
    <t>Sadowska Karol</t>
  </si>
  <si>
    <t>Przybylski Aleks</t>
  </si>
  <si>
    <t>Nowak Alex</t>
  </si>
  <si>
    <t>Czarnecki Adam</t>
  </si>
  <si>
    <t>Zakrzewska Bartłomiej</t>
  </si>
  <si>
    <t>Walczak Krzysztof</t>
  </si>
  <si>
    <t>Włodarczyk Alek</t>
  </si>
  <si>
    <t>Nowak Alfred</t>
  </si>
  <si>
    <t>Chmielewski Allan</t>
  </si>
  <si>
    <t>Borkowski Bartłomiej</t>
  </si>
  <si>
    <t>Baran Oskar</t>
  </si>
  <si>
    <t>Nowak Konstanty</t>
  </si>
  <si>
    <t>Kowalski Daniel</t>
  </si>
  <si>
    <t>Kaźmierczak Ignacy</t>
  </si>
  <si>
    <t>Kubiak Fabian</t>
  </si>
  <si>
    <t>Pawlak Cyprian</t>
  </si>
  <si>
    <t>Kołodziej Antoni</t>
  </si>
  <si>
    <t>Szymczak Ernest</t>
  </si>
  <si>
    <t>Sobczak Gustaw</t>
  </si>
  <si>
    <t>Rutkowski Marian</t>
  </si>
  <si>
    <t>Witkowski Jakub</t>
  </si>
  <si>
    <t>Baranowski Cyprian</t>
  </si>
  <si>
    <t>Witkowski Dobromił</t>
  </si>
  <si>
    <t>Maciejewski Franciszek</t>
  </si>
  <si>
    <t>Bąk Albert</t>
  </si>
  <si>
    <t>Duda Allan</t>
  </si>
  <si>
    <t>Zieliński Fabian</t>
  </si>
  <si>
    <t>Sadowska Oktawian</t>
  </si>
  <si>
    <t>Sawicki Miłosz</t>
  </si>
  <si>
    <t>Wojciechowski Eryk</t>
  </si>
  <si>
    <t>Górecki Florian</t>
  </si>
  <si>
    <t>Baranowski Czesław</t>
  </si>
  <si>
    <t>Krupa Maurycy</t>
  </si>
  <si>
    <t>Kubiak Bronisław</t>
  </si>
  <si>
    <t>Jakubowski Denis</t>
  </si>
  <si>
    <t>Kaczmarczyk Leonardo</t>
  </si>
  <si>
    <t>Michalak Denis</t>
  </si>
  <si>
    <t>Przybylski Gniewomir</t>
  </si>
  <si>
    <t>Kołodziej Marcel</t>
  </si>
  <si>
    <t>Jankowski Dariusz</t>
  </si>
  <si>
    <t>Sikora Gracjan</t>
  </si>
  <si>
    <t>Jasiński Jan</t>
  </si>
  <si>
    <t>Gajewska Czesław</t>
  </si>
  <si>
    <t>Kamiński Fryderyk</t>
  </si>
  <si>
    <t>Szulc Julian</t>
  </si>
  <si>
    <t>Maciejewski Florian</t>
  </si>
  <si>
    <t>Stępień Przemysław</t>
  </si>
  <si>
    <t>Andrzejewski Aleksy</t>
  </si>
  <si>
    <t>Lewandowski Allan</t>
  </si>
  <si>
    <t>Duda Aleks</t>
  </si>
  <si>
    <t>Głowacka Karol</t>
  </si>
  <si>
    <t>Szulc Fabian</t>
  </si>
  <si>
    <t>Kalinowski Igor</t>
  </si>
  <si>
    <t>Sobczak Miron</t>
  </si>
  <si>
    <t>Rutkowski Rafał</t>
  </si>
  <si>
    <t>Gajewska Daniel</t>
  </si>
  <si>
    <t>Kowalczyk Antoni</t>
  </si>
  <si>
    <t>Kaczmarczyk Roman</t>
  </si>
  <si>
    <t>Włodarczyk Ryszard</t>
  </si>
  <si>
    <t>Wysocki Maciej</t>
  </si>
  <si>
    <t>Tomaszewski Gabriel</t>
  </si>
  <si>
    <t>Zawadzki Gniewomir</t>
  </si>
  <si>
    <t>Urbańska Maksymilian</t>
  </si>
  <si>
    <t>Jasiński Diego</t>
  </si>
  <si>
    <t>Krawczyk Remigiusz</t>
  </si>
  <si>
    <t>Sokołowski Ireneusz</t>
  </si>
  <si>
    <t>Kołodziej Krzysztof</t>
  </si>
  <si>
    <t>Szulc Mateusz</t>
  </si>
  <si>
    <t>Makowski Mateusz</t>
  </si>
  <si>
    <t>Włodarczyk Maurycy</t>
  </si>
  <si>
    <t>Szewczyk Emanuel</t>
  </si>
  <si>
    <t>Maciejewski Mateusz</t>
  </si>
  <si>
    <t>Walczak Aleksander</t>
  </si>
  <si>
    <t>Wojciechowski Dominik</t>
  </si>
  <si>
    <t>Zalewski Przemysław</t>
  </si>
  <si>
    <t>Krajewska Miron</t>
  </si>
  <si>
    <t>Włodarczyk Dobromił</t>
  </si>
  <si>
    <t>Rutkowski Bruno</t>
  </si>
  <si>
    <t>Kubiak Eustachy</t>
  </si>
  <si>
    <t>Sikorska Alek</t>
  </si>
  <si>
    <t>Ostrowski Alexander</t>
  </si>
  <si>
    <t>Malinowski Józef</t>
  </si>
  <si>
    <t>Tomaszewski Edward</t>
  </si>
  <si>
    <t>Krajewska Mateusz</t>
  </si>
  <si>
    <t>Wróblewski Mikołaj</t>
  </si>
  <si>
    <t>Duda Adrian</t>
  </si>
  <si>
    <t>Kołodziej Roman</t>
  </si>
  <si>
    <t>Kalinowski Damian</t>
  </si>
  <si>
    <t>Szczepański Heronim</t>
  </si>
  <si>
    <t>Baranowski Jan</t>
  </si>
  <si>
    <t>Włodarczyk Albert</t>
  </si>
  <si>
    <t>Szczepański Albert</t>
  </si>
  <si>
    <t>Kowalczyk Dawid</t>
  </si>
  <si>
    <t>Przybylski Kajetan</t>
  </si>
  <si>
    <t>Kaźmierczak Mikołaj</t>
  </si>
  <si>
    <t>Krupa Patryk</t>
  </si>
  <si>
    <t>Baranowski Patryk</t>
  </si>
  <si>
    <t>Duda Dobromił</t>
  </si>
  <si>
    <t>Sadowska Damian</t>
  </si>
  <si>
    <t>Kowalczyk Marcel</t>
  </si>
  <si>
    <t>Kaczmarczyk Kewin</t>
  </si>
  <si>
    <t>Kowalski Mateusz</t>
  </si>
  <si>
    <t>Szymański Martin</t>
  </si>
  <si>
    <t>Zakrzewska Leonardo</t>
  </si>
  <si>
    <t>Jankowski Klaudiusz</t>
  </si>
  <si>
    <t>Szczepański Kuba</t>
  </si>
  <si>
    <t>Sadowska Oskar</t>
  </si>
  <si>
    <t>Kaźmierczak Kacper</t>
  </si>
  <si>
    <t>Woźniak Martin</t>
  </si>
  <si>
    <t>Kamiński Marcin</t>
  </si>
  <si>
    <t>Wójcik Gniewomir</t>
  </si>
  <si>
    <t>Adamska Ignacy</t>
  </si>
  <si>
    <t>Kucharski Roman</t>
  </si>
  <si>
    <t>Kołodziej Kamil</t>
  </si>
  <si>
    <t>Brzeziński Emanuel</t>
  </si>
  <si>
    <t>Adamska Alexander</t>
  </si>
  <si>
    <t>Kucharski Kornel</t>
  </si>
  <si>
    <t>Górski Bartosz</t>
  </si>
  <si>
    <t>Krawczyk Antoni</t>
  </si>
  <si>
    <t>Makowski Maksymilian</t>
  </si>
  <si>
    <t>Jakubowski Alan</t>
  </si>
  <si>
    <t>Ostrowski Miron</t>
  </si>
  <si>
    <t>Mazurek Ireneusz</t>
  </si>
  <si>
    <t>Makowski Igor</t>
  </si>
  <si>
    <t>Kaczmarczyk Heronim</t>
  </si>
  <si>
    <t>Górecki Olaf</t>
  </si>
  <si>
    <t>Głowacka Jarosław</t>
  </si>
  <si>
    <t>Cieślak Albert</t>
  </si>
  <si>
    <t>Ostrowski Filip</t>
  </si>
  <si>
    <t>Przybylski Antoni</t>
  </si>
  <si>
    <t>Rutkowski Andrzej</t>
  </si>
  <si>
    <t>Szewczyk Bolesław</t>
  </si>
  <si>
    <t>Lewandowski Alexander</t>
  </si>
  <si>
    <t>Górski Roman</t>
  </si>
  <si>
    <t>Pietrzak Bartosz</t>
  </si>
  <si>
    <t>Ostrowski Albert</t>
  </si>
  <si>
    <t>Zieliński Damian</t>
  </si>
  <si>
    <t>Nowak Kuba</t>
  </si>
  <si>
    <t>Kołodziej Mikołaj</t>
  </si>
  <si>
    <t>Mazur Milan</t>
  </si>
  <si>
    <t>Kucharski Emanuel</t>
  </si>
  <si>
    <t>Czarnecki Roman</t>
  </si>
  <si>
    <t>Górski Jerzy</t>
  </si>
  <si>
    <t>Cieślak Bogumił</t>
  </si>
  <si>
    <t>Sikora Jakub</t>
  </si>
  <si>
    <t>Dąbrowski Konrad</t>
  </si>
  <si>
    <t>Kalinowski Bartosz</t>
  </si>
  <si>
    <t>Włodarczyk Ksawery</t>
  </si>
  <si>
    <t>Szewczyk Edward</t>
  </si>
  <si>
    <t>Jasiński Fryderyk</t>
  </si>
  <si>
    <t>Sadowska Emil</t>
  </si>
  <si>
    <t>Mróz Olgierd</t>
  </si>
  <si>
    <t>Lewandowski Michał</t>
  </si>
  <si>
    <t>Jaworski Bronisław</t>
  </si>
  <si>
    <t>Sadowska Konstanty</t>
  </si>
  <si>
    <t>Duda Denis</t>
  </si>
  <si>
    <t>Kalinowski Alan</t>
  </si>
  <si>
    <t>Malinowski Alan</t>
  </si>
  <si>
    <t>Kalinowski Jarosław</t>
  </si>
  <si>
    <t>Andrzejewski Bronisław</t>
  </si>
  <si>
    <t>Krawczyk Korneliusz</t>
  </si>
  <si>
    <t>Baran Mirosław</t>
  </si>
  <si>
    <t>Górecki Fabian</t>
  </si>
  <si>
    <t>Mróz Eustachy</t>
  </si>
  <si>
    <t>Czerwiński Eryk</t>
  </si>
  <si>
    <t>Gajewska Piotr</t>
  </si>
  <si>
    <t>Jakubowski Paweł</t>
  </si>
  <si>
    <t>Urbańska Mieszko</t>
  </si>
  <si>
    <t>Jakubowski Allan</t>
  </si>
  <si>
    <t>Jaworski Bolesław</t>
  </si>
  <si>
    <t>Kwiatkowski Hubert</t>
  </si>
  <si>
    <t>Wiśniewski Dobromił</t>
  </si>
  <si>
    <t>Szulc Kuba</t>
  </si>
  <si>
    <t>Rutkowski Olaf</t>
  </si>
  <si>
    <t>Zawadzki Cyprian</t>
  </si>
  <si>
    <t>Pawlak Dominik</t>
  </si>
  <si>
    <t>Wójcik Aleksander</t>
  </si>
  <si>
    <t>Krawczyk Konrad</t>
  </si>
  <si>
    <t>Zakrzewska Grzegorz</t>
  </si>
  <si>
    <t>Maciejewski Łukasz</t>
  </si>
  <si>
    <t>Szymczak Borys</t>
  </si>
  <si>
    <t>Krawczyk Arkadiusz</t>
  </si>
  <si>
    <t>Kubiak Remigiusz</t>
  </si>
  <si>
    <t>Sikorska Olgierd</t>
  </si>
  <si>
    <t>Sobczak Marian</t>
  </si>
  <si>
    <t>Włodarczyk Mirosław</t>
  </si>
  <si>
    <t>Kołodziej Kewin</t>
  </si>
  <si>
    <t>Adamska Janusz</t>
  </si>
  <si>
    <t>Nowak Martin</t>
  </si>
  <si>
    <t>Mazurek Mirosław</t>
  </si>
  <si>
    <t>Wysocki Dawid</t>
  </si>
  <si>
    <t>Laskowska Miłosz</t>
  </si>
  <si>
    <t>Wójcik Anastazy</t>
  </si>
  <si>
    <t>Gajewska Dawid</t>
  </si>
  <si>
    <t>Nowak Natan</t>
  </si>
  <si>
    <t>Baranowski Krystian</t>
  </si>
  <si>
    <t>Borkowski Kamil</t>
  </si>
  <si>
    <t>Szewczyk Miłosz</t>
  </si>
  <si>
    <t>Malinowski Krzysztof</t>
  </si>
  <si>
    <t>Wasilewska Michał</t>
  </si>
  <si>
    <t>Kołodziej Patryk</t>
  </si>
  <si>
    <t>Tomaszewski Olgierd</t>
  </si>
  <si>
    <t>Zakrzewska Adrian</t>
  </si>
  <si>
    <t>Sawicki Natan</t>
  </si>
  <si>
    <t>Nowak Ireneusz</t>
  </si>
  <si>
    <t>Czarnecki Eustachy</t>
  </si>
  <si>
    <t>Czerwiński Emil</t>
  </si>
  <si>
    <t>Rutkowski Łukasz</t>
  </si>
  <si>
    <t>Sadowska Milan</t>
  </si>
  <si>
    <t>Kucharski Radosław</t>
  </si>
  <si>
    <t>Andrzejewski Przemysław</t>
  </si>
  <si>
    <t>Pietrzak Janusz</t>
  </si>
  <si>
    <t>Bąk Klaudiusz</t>
  </si>
  <si>
    <t>Lis Gniewomir</t>
  </si>
  <si>
    <t>Urbańska Diego</t>
  </si>
  <si>
    <t>Maciejewski Ksawery</t>
  </si>
  <si>
    <t>Michalak Borys</t>
  </si>
  <si>
    <t>Tomaszewski Olaf</t>
  </si>
  <si>
    <t>Jasiński Dorian</t>
  </si>
  <si>
    <t>Borkowski Eryk</t>
  </si>
  <si>
    <t>Czerwiński Mariusz</t>
  </si>
  <si>
    <t>Kamiński Bartłomiej</t>
  </si>
  <si>
    <t>Szulc Gracjan</t>
  </si>
  <si>
    <t>Wiśniewski Robert</t>
  </si>
  <si>
    <t>Stępień Alex</t>
  </si>
  <si>
    <t>Andrzejewski Maksymilian</t>
  </si>
  <si>
    <t>Dąbrowski Albert</t>
  </si>
  <si>
    <t>Zieliński Piotr</t>
  </si>
  <si>
    <t>Mróz Aleksander</t>
  </si>
  <si>
    <t>Ziółkowska Maurycy</t>
  </si>
  <si>
    <t>Piotrowski Mirosław</t>
  </si>
  <si>
    <t>Marciniak Marian</t>
  </si>
  <si>
    <t>Wróblewski Artur</t>
  </si>
  <si>
    <t>Górecki Gracjan</t>
  </si>
  <si>
    <t>Gajewska Leszek</t>
  </si>
  <si>
    <t>Rutkowski Jarosław</t>
  </si>
  <si>
    <t>Pietrzak Radosław</t>
  </si>
  <si>
    <t>Wróblewski Emanuel</t>
  </si>
  <si>
    <t>Kowalski Korneliusz</t>
  </si>
  <si>
    <t>Sokołowski Allan</t>
  </si>
  <si>
    <t>Piotrowski Emanuel</t>
  </si>
  <si>
    <t>Wysocki Kewin</t>
  </si>
  <si>
    <t>Maciejewski Ryszard</t>
  </si>
  <si>
    <t>Jaworski Antoni</t>
  </si>
  <si>
    <t>Stępień Korneliusz</t>
  </si>
  <si>
    <t>Chmielewski Borys</t>
  </si>
  <si>
    <t>Szulc Dobromił</t>
  </si>
  <si>
    <t>Włodarczyk Ernest</t>
  </si>
  <si>
    <t>Kozłowski Bruno</t>
  </si>
  <si>
    <t>Zieliński Maciej</t>
  </si>
  <si>
    <t>Marciniak Florian</t>
  </si>
  <si>
    <t>Szymczak Damian</t>
  </si>
  <si>
    <t>Wysocki Radosław</t>
  </si>
  <si>
    <t>Szymczak Robert</t>
  </si>
  <si>
    <t>Górecki Lucjan</t>
  </si>
  <si>
    <t>Gajewska Alojzy</t>
  </si>
  <si>
    <t>Jaworski Bartosz</t>
  </si>
  <si>
    <t>Ostrowski Eryk</t>
  </si>
  <si>
    <t>Laskowska Kuba</t>
  </si>
  <si>
    <t>Maciejewski Kornel</t>
  </si>
  <si>
    <t>Adamska Natan</t>
  </si>
  <si>
    <t>Górski Ludwik</t>
  </si>
  <si>
    <t>Ostrowski Leszek</t>
  </si>
  <si>
    <t>Kubiak Marek</t>
  </si>
  <si>
    <t>Adamska Aureliusz</t>
  </si>
  <si>
    <t>Sobczak Dariusz</t>
  </si>
  <si>
    <t>Dąbrowski Klaudiusz</t>
  </si>
  <si>
    <t>Maciejewski Julian</t>
  </si>
  <si>
    <t>Nowak Fabian</t>
  </si>
  <si>
    <t>Kozłowski Julian</t>
  </si>
  <si>
    <t>Jakubowski Florian</t>
  </si>
  <si>
    <t>Górecki Mateusz</t>
  </si>
  <si>
    <t>Kamiński Joachim</t>
  </si>
  <si>
    <t>Kołodziej Radosław</t>
  </si>
  <si>
    <t>Cieślak Kajetan</t>
  </si>
  <si>
    <t>Krajewska Łukasz</t>
  </si>
  <si>
    <t>Kamiński Gracjan</t>
  </si>
  <si>
    <t>Woźniak Olaf</t>
  </si>
  <si>
    <t>Witkowski Aleksander</t>
  </si>
  <si>
    <t>Cieślak Jędrzej</t>
  </si>
  <si>
    <t>Kowalski Marcin</t>
  </si>
  <si>
    <t>Wysocki Dobromił</t>
  </si>
  <si>
    <t>Sokołowski Jakub</t>
  </si>
  <si>
    <t>Szymański Dorian</t>
  </si>
  <si>
    <t>Pietrzak Oskar</t>
  </si>
  <si>
    <t>Kołodziej Ryszard</t>
  </si>
  <si>
    <t>Sokołowski Fabian</t>
  </si>
  <si>
    <t>Głowacka Gniewomir</t>
  </si>
  <si>
    <t>Lis Mirosław</t>
  </si>
  <si>
    <t>Kowalczyk Dariusz</t>
  </si>
  <si>
    <t>Jakubowski Gniewomir</t>
  </si>
  <si>
    <t>Makowski Damian</t>
  </si>
  <si>
    <t>Kamiński Leszek</t>
  </si>
  <si>
    <t>Jankowski Leonardo</t>
  </si>
  <si>
    <t>Sadowska Robert</t>
  </si>
  <si>
    <t>Wojciechowski Cyprian</t>
  </si>
  <si>
    <t>Ziółkowska Dobromił</t>
  </si>
  <si>
    <t>Laskowska Maciej</t>
  </si>
  <si>
    <t>Szewczyk Natan</t>
  </si>
  <si>
    <t>Jakubowski Cyprian</t>
  </si>
  <si>
    <t>Piotrowski Mikołaj</t>
  </si>
  <si>
    <t>Sokołowski Przemysław</t>
  </si>
  <si>
    <t>Kowalczyk Rafał</t>
  </si>
  <si>
    <t>Pietrzak Artur</t>
  </si>
  <si>
    <t>Kucharski Emil</t>
  </si>
  <si>
    <t>Michalak Emanuel</t>
  </si>
  <si>
    <t>Czarnecki Klaudiusz</t>
  </si>
  <si>
    <t>Zawadzki Bogumił</t>
  </si>
  <si>
    <t>Krajewska Ludwik</t>
  </si>
  <si>
    <t>Borkowski Konrad</t>
  </si>
  <si>
    <t>Przybylski Eugeniusz</t>
  </si>
  <si>
    <t>Czerwiński Kazimierz</t>
  </si>
  <si>
    <t>Szymański Przemysław</t>
  </si>
  <si>
    <t>Kucharski Czesław</t>
  </si>
  <si>
    <t>Pietrzak Julian</t>
  </si>
  <si>
    <t>Górecki Klaudiusz</t>
  </si>
  <si>
    <t>Kaźmierczak Kornel</t>
  </si>
  <si>
    <t>Rutkowski Jacek</t>
  </si>
  <si>
    <t>Czerwiński Mieszko</t>
  </si>
  <si>
    <t>Jankowski Błażej</t>
  </si>
  <si>
    <t>Głowacka Roman</t>
  </si>
  <si>
    <t>Bąk Arkadiusz</t>
  </si>
  <si>
    <t>Andrzejewski Kewin</t>
  </si>
  <si>
    <t>Krawczyk Borys</t>
  </si>
  <si>
    <t>Piotrowski Edward</t>
  </si>
  <si>
    <t>Szewczyk Dariusz</t>
  </si>
  <si>
    <t>Kubiak Alex</t>
  </si>
  <si>
    <t>Sawicki Jakub</t>
  </si>
  <si>
    <t>Sadowska Kazimierz</t>
  </si>
  <si>
    <t>Bąk Łukasz</t>
  </si>
  <si>
    <t>Zakrzewska Oktawian</t>
  </si>
  <si>
    <t>Brzeziński Jacek</t>
  </si>
  <si>
    <t>Kowalski Alex</t>
  </si>
  <si>
    <t>Rutkowski Igor</t>
  </si>
  <si>
    <t>Kaźmierczak Dariusz</t>
  </si>
  <si>
    <t>Ostrowski Kuba</t>
  </si>
  <si>
    <t>Sokołowski Diego</t>
  </si>
  <si>
    <t>Włodarczyk Allan</t>
  </si>
  <si>
    <t>Mazur Konrad</t>
  </si>
  <si>
    <t>Wróblewski Anastazy</t>
  </si>
  <si>
    <t>Mróz Karol</t>
  </si>
  <si>
    <t>Sikorska Andrzej</t>
  </si>
  <si>
    <t>Kaźmierczak Alexander</t>
  </si>
  <si>
    <t>Sadowska Alojzy</t>
  </si>
  <si>
    <t>Kowalczyk Radosław</t>
  </si>
  <si>
    <t>Kalinowski Czesław</t>
  </si>
  <si>
    <t>Szewczyk Arkadiusz</t>
  </si>
  <si>
    <t>Lewandowski Diego</t>
  </si>
  <si>
    <t>Malinowski Ksawery</t>
  </si>
  <si>
    <t>Kołodziej Edward</t>
  </si>
  <si>
    <t>Dąbrowski Kryspin</t>
  </si>
  <si>
    <t>Zakrzewska Cyprian</t>
  </si>
  <si>
    <t>Szymański Marek</t>
  </si>
  <si>
    <t>Dąbrowski Alek</t>
  </si>
  <si>
    <t>Borkowski Milan</t>
  </si>
  <si>
    <t>Kalinowski Dawid</t>
  </si>
  <si>
    <t>Ostrowski Norbert</t>
  </si>
  <si>
    <t>Gajewska Remigiusz</t>
  </si>
  <si>
    <t>Witkowski Gracjan</t>
  </si>
  <si>
    <t>Woźniak Igor</t>
  </si>
  <si>
    <t>Krawczyk Alek</t>
  </si>
  <si>
    <t>Walczak Marcin</t>
  </si>
  <si>
    <t>Pietrzak Ariel</t>
  </si>
  <si>
    <t>Gajewska Cezary</t>
  </si>
  <si>
    <t>Błaszczyk Gustaw</t>
  </si>
  <si>
    <t>Szulc Marek</t>
  </si>
  <si>
    <t>Sobczak Ernest</t>
  </si>
  <si>
    <t>Jasiński Ksawery</t>
  </si>
  <si>
    <t>Wójcik Joachim</t>
  </si>
  <si>
    <t>Kamiński Mieszko</t>
  </si>
  <si>
    <t>Stępień Borys</t>
  </si>
  <si>
    <t>Krajewska Heronim</t>
  </si>
  <si>
    <t>Marciniak Olgierd</t>
  </si>
  <si>
    <t>Duda Jan</t>
  </si>
  <si>
    <t>Szczepański Lucjan</t>
  </si>
  <si>
    <t>Kowalski Ernest</t>
  </si>
  <si>
    <t>Bąk Marek</t>
  </si>
  <si>
    <t>Baranowski Leszek</t>
  </si>
  <si>
    <t>Sikorska Mateusz</t>
  </si>
  <si>
    <t>Woźniak Gniewomir</t>
  </si>
  <si>
    <t>Szczepański Maksymilian</t>
  </si>
  <si>
    <t>Marciniak Ariel</t>
  </si>
  <si>
    <t>Gajewska Antoni</t>
  </si>
  <si>
    <t>Kwiatkowski Juliusz</t>
  </si>
  <si>
    <t>Andrzejewski Gabriel</t>
  </si>
  <si>
    <t>Mazur Czesław</t>
  </si>
  <si>
    <t>Adamska Anastazy</t>
  </si>
  <si>
    <t>Wójcik Miłosz</t>
  </si>
  <si>
    <t>Tomaszewski Mieszko</t>
  </si>
  <si>
    <t>Gajewska Ireneusz</t>
  </si>
  <si>
    <t>Nowak Emil</t>
  </si>
  <si>
    <t>Kubiak Marcel</t>
  </si>
  <si>
    <t>Jaworski Alex</t>
  </si>
  <si>
    <t>Górecki Natan</t>
  </si>
  <si>
    <t>Kubiak Krystian</t>
  </si>
  <si>
    <t>Mazurek Jacek</t>
  </si>
  <si>
    <t>Urbańska Karol</t>
  </si>
  <si>
    <t>Borkowski Gabriel</t>
  </si>
  <si>
    <t>Gajewska Emil</t>
  </si>
  <si>
    <t>Michalak Konrad</t>
  </si>
  <si>
    <t>Gajewska Robert</t>
  </si>
  <si>
    <t>Mazurek Artur</t>
  </si>
  <si>
    <t>Borkowski Oskar</t>
  </si>
  <si>
    <t>Wasilewska Bartosz</t>
  </si>
  <si>
    <t>Kołodziej Milan</t>
  </si>
  <si>
    <t>Brzeziński Amir</t>
  </si>
  <si>
    <t>Sawicki Bronisław</t>
  </si>
  <si>
    <t>Kubiak Juliusz</t>
  </si>
  <si>
    <t>Szewczyk Fabian</t>
  </si>
  <si>
    <t>Kowalski Bolesław</t>
  </si>
  <si>
    <t>Kamiński Jarosław</t>
  </si>
  <si>
    <t>Błaszczyk Henryk</t>
  </si>
  <si>
    <t>Brzeziński Przemysław</t>
  </si>
  <si>
    <t>Dąbrowski Anatol</t>
  </si>
  <si>
    <t>Sikorska Mieszko</t>
  </si>
  <si>
    <t>Krawczyk Leonardo</t>
  </si>
  <si>
    <t>Chmielewski Marcin</t>
  </si>
  <si>
    <t>Mazur Błażej</t>
  </si>
  <si>
    <t>Kaczmarczyk Eugeniusz</t>
  </si>
  <si>
    <t>Sokołowski Lucjan</t>
  </si>
  <si>
    <t>Ostrowski Oskar</t>
  </si>
  <si>
    <t>Czarnecki Milan</t>
  </si>
  <si>
    <t>Cieślak Allan</t>
  </si>
  <si>
    <t>Ostrowski Hubert</t>
  </si>
  <si>
    <t>Górski Bruno</t>
  </si>
  <si>
    <t>Mazurek Gabriel</t>
  </si>
  <si>
    <t>Czerwiński Błażej</t>
  </si>
  <si>
    <t>Zakrzewska Radosław</t>
  </si>
  <si>
    <t>Baran Aleksander</t>
  </si>
  <si>
    <t>Krajewska Ksawery</t>
  </si>
  <si>
    <t>Adamska Franciszek</t>
  </si>
  <si>
    <t>Szczepański Kewin</t>
  </si>
  <si>
    <t>Wróblewski Maciej</t>
  </si>
  <si>
    <t>Kwiatkowski Jacek</t>
  </si>
  <si>
    <t>Makowski Antoni</t>
  </si>
  <si>
    <t>Adamska Bronisław</t>
  </si>
  <si>
    <t>Woźniak Andrzej</t>
  </si>
  <si>
    <t>Szulc Kornel</t>
  </si>
  <si>
    <t>Brzeziński Filip</t>
  </si>
  <si>
    <t>Makowski Miron</t>
  </si>
  <si>
    <t>Jakubowski Albert</t>
  </si>
  <si>
    <t>Szewczyk Konstanty</t>
  </si>
  <si>
    <t>Pietrzak Paweł</t>
  </si>
  <si>
    <t>Krupa Błażej</t>
  </si>
  <si>
    <t>Mazurek Bruno</t>
  </si>
  <si>
    <t>Marciniak Michał</t>
  </si>
  <si>
    <t>Ostrowski Radosław</t>
  </si>
  <si>
    <t>Mazurek Antoni</t>
  </si>
  <si>
    <t>Sawicki Bogumił</t>
  </si>
  <si>
    <t>Woźniak Bartosz</t>
  </si>
  <si>
    <t>Ziółkowska Kornel</t>
  </si>
  <si>
    <t>Szczepański Allan</t>
  </si>
  <si>
    <t>Szczepański Leonardo</t>
  </si>
  <si>
    <t>Gajewska Emanuel</t>
  </si>
  <si>
    <t>Górecki Jan</t>
  </si>
  <si>
    <t>Sikorska Alexander</t>
  </si>
  <si>
    <t>Kowalski Alek</t>
  </si>
  <si>
    <t>Wojciechowski Kordian</t>
  </si>
  <si>
    <t>Wiśniewski Norbert</t>
  </si>
  <si>
    <t>Kołodziej Bogumił</t>
  </si>
  <si>
    <t>Zalewski Kewin</t>
  </si>
  <si>
    <t>Sikora Miłosz</t>
  </si>
  <si>
    <t>Szulc Łukasz</t>
  </si>
  <si>
    <t>Czarnecki Ksawery</t>
  </si>
  <si>
    <t>Szulc Jakub</t>
  </si>
  <si>
    <t>Bąk Błażej</t>
  </si>
  <si>
    <t>Pawlak Konrad</t>
  </si>
  <si>
    <t>Piotrowski Eustachy</t>
  </si>
  <si>
    <t>Krupa Oktawian</t>
  </si>
  <si>
    <t>Jasiński Alfred</t>
  </si>
  <si>
    <t>Urbańska Emil</t>
  </si>
  <si>
    <t>Kołodziej Janusz</t>
  </si>
  <si>
    <t>Rutkowski Alex</t>
  </si>
  <si>
    <t>Zieliński Konstanty</t>
  </si>
  <si>
    <t>Ostrowski Marek</t>
  </si>
  <si>
    <t>Pietrzak Antoni</t>
  </si>
  <si>
    <t>Brzeziński Jarosław</t>
  </si>
  <si>
    <t>Malinowski Ernest</t>
  </si>
  <si>
    <t>Borkowski Olaf</t>
  </si>
  <si>
    <t>Woźniak Eustachy</t>
  </si>
  <si>
    <t>Wojciechowski Dorian</t>
  </si>
  <si>
    <t>Walczak Mieszko</t>
  </si>
  <si>
    <t>Stępień Dawid</t>
  </si>
  <si>
    <t>Włodarczyk Piotr</t>
  </si>
  <si>
    <t>Zawadzki Jarosław</t>
  </si>
  <si>
    <t>Woźniak Arkadiusz</t>
  </si>
  <si>
    <t>Głowacka Konstanty</t>
  </si>
  <si>
    <t>Wójcik Dobromił</t>
  </si>
  <si>
    <t>Brzeziński Mirosław</t>
  </si>
  <si>
    <t>Makowski Arkadiusz</t>
  </si>
  <si>
    <t>Walczak Dobromił</t>
  </si>
  <si>
    <t>Kołodziej Marian</t>
  </si>
  <si>
    <t>Maciejewski Kazimierz</t>
  </si>
  <si>
    <t>Bąk Florian</t>
  </si>
  <si>
    <t>Kozłowski Ireneusz</t>
  </si>
  <si>
    <t>Laskowska Andrzej</t>
  </si>
  <si>
    <t>Jasiński Arkadiusz</t>
  </si>
  <si>
    <t>Wysocki Konrad</t>
  </si>
  <si>
    <t>Błaszczyk Eugeniusz</t>
  </si>
  <si>
    <t>Wiśniewski Bartosz</t>
  </si>
  <si>
    <t>Krajewska Dorian</t>
  </si>
  <si>
    <t>Michalak Aureliusz</t>
  </si>
  <si>
    <t>Sikorska Alan</t>
  </si>
  <si>
    <t>Mazur Bartosz</t>
  </si>
  <si>
    <t>Zieliński Kewin</t>
  </si>
  <si>
    <t>Górecki Damian</t>
  </si>
  <si>
    <t>Czarnecki Dobromił</t>
  </si>
  <si>
    <t>Witkowski Antoni</t>
  </si>
  <si>
    <t>Przybylski Daniel</t>
  </si>
  <si>
    <t>Wasilewska Eugeniusz</t>
  </si>
  <si>
    <t>Górski Dorian</t>
  </si>
  <si>
    <t>Ostrowski Kordian</t>
  </si>
  <si>
    <t>Andrzejewski Bogumił</t>
  </si>
  <si>
    <t>Krajewska Alek</t>
  </si>
  <si>
    <t>Stępień Kajetan</t>
  </si>
  <si>
    <t>Walczak Daniel</t>
  </si>
  <si>
    <t>Kamiński Eryk</t>
  </si>
  <si>
    <t>Szymczak Julian</t>
  </si>
  <si>
    <t>Szewczyk Grzegorz</t>
  </si>
  <si>
    <t>Głowacka Diego</t>
  </si>
  <si>
    <t>Mazur Jarosław</t>
  </si>
  <si>
    <t>Piotrowski Juliusz</t>
  </si>
  <si>
    <t>Krajewska Ireneusz</t>
  </si>
  <si>
    <t>Przybylski Bolesław</t>
  </si>
  <si>
    <t>Kwiatkowski Antoni</t>
  </si>
  <si>
    <t>Rutkowski Allan</t>
  </si>
  <si>
    <t>Urbańska Przemysław</t>
  </si>
  <si>
    <t>Laskowska Korneliusz</t>
  </si>
  <si>
    <t>Kołodziej Aureliusz</t>
  </si>
  <si>
    <t>Górecki Emanuel</t>
  </si>
  <si>
    <t>Kowalczyk Jerzy</t>
  </si>
  <si>
    <t>Głowacka Eryk</t>
  </si>
  <si>
    <t>Pawlak Jakub</t>
  </si>
  <si>
    <t>Cieślak Marcin</t>
  </si>
  <si>
    <t>Cieślak Bartosz</t>
  </si>
  <si>
    <t>Sawicki Aleksy</t>
  </si>
  <si>
    <t>Czarnecki Miron</t>
  </si>
  <si>
    <t>Ostrowski Ariel</t>
  </si>
  <si>
    <t>Zawadzki Filip</t>
  </si>
  <si>
    <t>Wysocki Mikołaj</t>
  </si>
  <si>
    <t>Pawlak Hubert</t>
  </si>
  <si>
    <t>Szymański Arkadiusz</t>
  </si>
  <si>
    <t>Cieślak Henryk</t>
  </si>
  <si>
    <t>Kowalczyk Aleks</t>
  </si>
  <si>
    <t>Głowacka Kuba</t>
  </si>
  <si>
    <t>Duda Ireneusz</t>
  </si>
  <si>
    <t>Sawicki Olaf</t>
  </si>
  <si>
    <t>Błaszczyk Arkadiusz</t>
  </si>
  <si>
    <t>Cieślak Cezary</t>
  </si>
  <si>
    <t>Mazurek Piotr</t>
  </si>
  <si>
    <t>Jankowski Miron</t>
  </si>
  <si>
    <t>Głowacka Ludwik</t>
  </si>
  <si>
    <t>Lis Jan</t>
  </si>
  <si>
    <t>Szulc Oktawian</t>
  </si>
  <si>
    <t>Kalinowski Patryk</t>
  </si>
  <si>
    <t>Sobczak Damian</t>
  </si>
  <si>
    <t>Kowalski Janusz</t>
  </si>
  <si>
    <t>Wójcik Kacper</t>
  </si>
  <si>
    <t>Kozłowski Mariusz</t>
  </si>
  <si>
    <t>Jankowski Alek</t>
  </si>
  <si>
    <t>Sobczak Henryk</t>
  </si>
  <si>
    <t>Pawlak Krzysztof</t>
  </si>
  <si>
    <t>Szczepański Mieszko</t>
  </si>
  <si>
    <t>Sikora Alan</t>
  </si>
  <si>
    <t>Borkowski Anastazy</t>
  </si>
  <si>
    <t>Mazurek Alan</t>
  </si>
  <si>
    <t>Krajewska Adrian</t>
  </si>
  <si>
    <t>Cieślak Julian</t>
  </si>
  <si>
    <t>Kowalczyk Mirosław</t>
  </si>
  <si>
    <t>Kołodziej Ignacy</t>
  </si>
  <si>
    <t>Adamska Kordian</t>
  </si>
  <si>
    <t>Tomaszewski Oktawian</t>
  </si>
  <si>
    <t>Andrzejewski Joachim</t>
  </si>
  <si>
    <t>Szymczak Jakub</t>
  </si>
  <si>
    <t>Zakrzewska Maksymilian</t>
  </si>
  <si>
    <t>Andrzejewski Michał</t>
  </si>
  <si>
    <t>Kołodziej Anastazy</t>
  </si>
  <si>
    <t>Witkowski Jerzy</t>
  </si>
  <si>
    <t>Szewczyk Ksawery</t>
  </si>
  <si>
    <t>Tomaszewski Anastazy</t>
  </si>
  <si>
    <t>Chmielewski Fryderyk</t>
  </si>
  <si>
    <t>Mazurek Krzysztof</t>
  </si>
  <si>
    <t>Kubiak Alfred</t>
  </si>
  <si>
    <t>Mróz Juliusz</t>
  </si>
  <si>
    <t>Mróz Franciszek</t>
  </si>
  <si>
    <t>Dąbrowski Hubert</t>
  </si>
  <si>
    <t>Rutkowski Karol</t>
  </si>
  <si>
    <t>Nowak Grzegorz</t>
  </si>
  <si>
    <t>Jakubowski Oskar</t>
  </si>
  <si>
    <t>Kubiak Przemysław</t>
  </si>
  <si>
    <t>Baranowski Hubert</t>
  </si>
  <si>
    <t>Piotrowski Amadeusz</t>
  </si>
  <si>
    <t>Głowacka Igor</t>
  </si>
  <si>
    <t>Szymański Oktawian</t>
  </si>
  <si>
    <t>Zakrzewska Janusz</t>
  </si>
  <si>
    <t>Głowacka Alexander</t>
  </si>
  <si>
    <t>Lis Alek</t>
  </si>
  <si>
    <t>Sokołowski Janusz</t>
  </si>
  <si>
    <t>Sokołowski Ignacy</t>
  </si>
  <si>
    <t>Górski Robert</t>
  </si>
  <si>
    <t>Tomaszewski Radosław</t>
  </si>
  <si>
    <t>Pawlak Marek</t>
  </si>
  <si>
    <t>Sokołowski Miron</t>
  </si>
  <si>
    <t>Przybylski Hubert</t>
  </si>
  <si>
    <t>Głowacka Arkadiusz</t>
  </si>
  <si>
    <t>Baran Bolesław</t>
  </si>
  <si>
    <t>Adamska Jacek</t>
  </si>
  <si>
    <t>Jankowski Borys</t>
  </si>
  <si>
    <t>Kaczmarczyk Aureliusz</t>
  </si>
  <si>
    <t>Głowacka Alex</t>
  </si>
  <si>
    <t>Nowak Józef</t>
  </si>
  <si>
    <t>Zieliński Adrian</t>
  </si>
  <si>
    <t>Witkowski Aureliusz</t>
  </si>
  <si>
    <t>Sokołowski Czesław</t>
  </si>
  <si>
    <t>Walczak Olaf</t>
  </si>
  <si>
    <t>Duda Janusz</t>
  </si>
  <si>
    <t>Kaczmarczyk Dawid</t>
  </si>
  <si>
    <t>Sawicki Mieszko</t>
  </si>
  <si>
    <t>Witkowski Martin</t>
  </si>
  <si>
    <t>Kwiatkowski Alexander</t>
  </si>
  <si>
    <t>Witkowski Łukasz</t>
  </si>
  <si>
    <t>Kubiak Damian</t>
  </si>
  <si>
    <t>Sadowska Grzegorz</t>
  </si>
  <si>
    <t>Kaczmarczyk Oskar</t>
  </si>
  <si>
    <t>Pietrzak Karol</t>
  </si>
  <si>
    <t>Jankowski Kajetan</t>
  </si>
  <si>
    <t>Kozłowski Jerzy</t>
  </si>
  <si>
    <t>Mróz Józef</t>
  </si>
  <si>
    <t>Wróblewski Martin</t>
  </si>
  <si>
    <t>Nowak Dariusz</t>
  </si>
  <si>
    <t>Sikora Aleksander</t>
  </si>
  <si>
    <t>Adamska Amir</t>
  </si>
  <si>
    <t>Głowacka Emanuel</t>
  </si>
  <si>
    <t>Tomaszewski Emil</t>
  </si>
  <si>
    <t>Adamska Anatol</t>
  </si>
  <si>
    <t>Nowak Rafał</t>
  </si>
  <si>
    <t>Malinowski Jan</t>
  </si>
  <si>
    <t>Krupa Alek</t>
  </si>
  <si>
    <t>Malinowski Mieszko</t>
  </si>
  <si>
    <t>Adamska Emanuel</t>
  </si>
  <si>
    <t>Jankowski Heronim</t>
  </si>
  <si>
    <t>Szymański Czesław</t>
  </si>
  <si>
    <t>Głowacka Martin</t>
  </si>
  <si>
    <t>Brzeziński Natan</t>
  </si>
  <si>
    <t>Wojciechowski Dobromił</t>
  </si>
  <si>
    <t>Nowak Remigiusz</t>
  </si>
  <si>
    <t>Wasilewska Janusz</t>
  </si>
  <si>
    <t>Kowalczyk Hubert</t>
  </si>
  <si>
    <t>Nowak Allan</t>
  </si>
  <si>
    <t>Piotrowski Marcel</t>
  </si>
  <si>
    <t>Wasilewska Eustachy</t>
  </si>
  <si>
    <t>Szymczak Emil</t>
  </si>
  <si>
    <t>Andrzejewski Martin</t>
  </si>
  <si>
    <t>Woźniak Emanuel</t>
  </si>
  <si>
    <t>Zieliński Eustachy</t>
  </si>
  <si>
    <t>Lewandowski Mieszko</t>
  </si>
  <si>
    <t>Nowak Eugeniusz</t>
  </si>
  <si>
    <t>Kamiński Milan</t>
  </si>
  <si>
    <t>Jankowski Jan</t>
  </si>
  <si>
    <t>Walczak Amadeusz</t>
  </si>
  <si>
    <t>Czarnecki Eugeniusz</t>
  </si>
  <si>
    <t>Szymański Eugeniusz</t>
  </si>
  <si>
    <t>Brzeziński Aleks</t>
  </si>
  <si>
    <t>Walczak Konrad</t>
  </si>
  <si>
    <t>Wiśniewski Dominik</t>
  </si>
  <si>
    <t>Pawlak Daniel</t>
  </si>
  <si>
    <t>Przybylski Jerzy</t>
  </si>
  <si>
    <t>Wasilewska Heronim</t>
  </si>
  <si>
    <t>Baranowski Kryspin</t>
  </si>
  <si>
    <t>Kaczmarczyk Ryszard</t>
  </si>
  <si>
    <t>Kucharski Heronim</t>
  </si>
  <si>
    <t>Kozłowski Leonardo</t>
  </si>
  <si>
    <t>Jankowski Olgierd</t>
  </si>
  <si>
    <t>Bąk Bruno</t>
  </si>
  <si>
    <t>Woźniak Ignacy</t>
  </si>
  <si>
    <t>Adamska Konstanty</t>
  </si>
  <si>
    <t>Krajewska Leszek</t>
  </si>
  <si>
    <t>Jaworski Jakub</t>
  </si>
  <si>
    <t>Kamiński Florian</t>
  </si>
  <si>
    <t>Sadowska Ryszard</t>
  </si>
  <si>
    <t>Dąbrowski Amir</t>
  </si>
  <si>
    <t>Krawczyk Michał</t>
  </si>
  <si>
    <t>Szczepański Bronisław</t>
  </si>
  <si>
    <t>Krawczyk Fabian</t>
  </si>
  <si>
    <t>Krupa Eustachy</t>
  </si>
  <si>
    <t>Andrzejewski Leszek</t>
  </si>
  <si>
    <t>Gajewska Radosław</t>
  </si>
  <si>
    <t>Wysocki Allan</t>
  </si>
  <si>
    <t>Zakrzewska Kazimierz</t>
  </si>
  <si>
    <t>Wójcik Heronim</t>
  </si>
  <si>
    <t>Ziółkowska Radosław</t>
  </si>
  <si>
    <t>Wróblewski Marcel</t>
  </si>
  <si>
    <t>Kaczmarczyk Juliusz</t>
  </si>
  <si>
    <t>Przybylski Krystian</t>
  </si>
  <si>
    <t>Mróz Michał</t>
  </si>
  <si>
    <t>Krajewska Kuba</t>
  </si>
  <si>
    <t>Kubiak Martin</t>
  </si>
  <si>
    <t>Górecki Miron</t>
  </si>
  <si>
    <t>Dąbrowski Ludwik</t>
  </si>
  <si>
    <t>Stępień Anastazy</t>
  </si>
  <si>
    <t>Lewandowski Aleksander</t>
  </si>
  <si>
    <t>Błaszczyk Bartłomiej</t>
  </si>
  <si>
    <t>Jakubowski Hubert</t>
  </si>
  <si>
    <t>Baran Alojzy</t>
  </si>
  <si>
    <t>Szulc Michał</t>
  </si>
  <si>
    <t>Kaczmarczyk Bartłomiej</t>
  </si>
  <si>
    <t>Zakrzewska Jacek</t>
  </si>
  <si>
    <t>Borkowski Błażej</t>
  </si>
  <si>
    <t>Zalewski Michał</t>
  </si>
  <si>
    <t>Sawicki Dorian</t>
  </si>
  <si>
    <t>Szczepański Olgierd</t>
  </si>
  <si>
    <t>Górski Kuba</t>
  </si>
  <si>
    <t>Piotrowski Martin</t>
  </si>
  <si>
    <t>Kalinowski Bruno</t>
  </si>
  <si>
    <t>Kwiatkowski Janusz</t>
  </si>
  <si>
    <t>Brzeziński Mieszko</t>
  </si>
  <si>
    <t>Sikora Piotr</t>
  </si>
  <si>
    <t>Wróblewski Kordian</t>
  </si>
  <si>
    <t>Kaźmierczak Alan</t>
  </si>
  <si>
    <t>Sikora Paweł</t>
  </si>
  <si>
    <t>Kaczmarczyk Artur</t>
  </si>
  <si>
    <t>Stępień Aleksy</t>
  </si>
  <si>
    <t>Adamska Norbert</t>
  </si>
  <si>
    <t>Malinowski Aleksander</t>
  </si>
  <si>
    <t>Włodarczyk Diego</t>
  </si>
  <si>
    <t>Bąk Aleks</t>
  </si>
  <si>
    <t>Walczak Alan</t>
  </si>
  <si>
    <t>Urbańska Konrad</t>
  </si>
  <si>
    <t>Głowacka Alfred</t>
  </si>
  <si>
    <t>Włodarczyk Ignacy</t>
  </si>
  <si>
    <t>Górecki Marian</t>
  </si>
  <si>
    <t>Andrzejewski Bolesław</t>
  </si>
  <si>
    <t>Walczak Allan</t>
  </si>
  <si>
    <t>Głowacka Rafał</t>
  </si>
  <si>
    <t>Wojciechowski Aleks</t>
  </si>
  <si>
    <t>Walczak Alexander</t>
  </si>
  <si>
    <t>Jaworski Maciej</t>
  </si>
  <si>
    <t>Sikorska Emanuel</t>
  </si>
  <si>
    <t>Czerwiński Bronisław</t>
  </si>
  <si>
    <t>Jaworski Eryk</t>
  </si>
  <si>
    <t>Pawlak Gracjan</t>
  </si>
  <si>
    <t>Górecki Borys</t>
  </si>
  <si>
    <t>KCC</t>
  </si>
  <si>
    <t>KCE</t>
  </si>
  <si>
    <t>PKA</t>
  </si>
  <si>
    <t>POB</t>
  </si>
  <si>
    <t>PPO</t>
  </si>
  <si>
    <t>POP</t>
  </si>
  <si>
    <t>PKA - 1</t>
  </si>
  <si>
    <t>PKA - 2</t>
  </si>
  <si>
    <t>ZSM-1</t>
  </si>
  <si>
    <t>ZSM-2</t>
  </si>
  <si>
    <t>ZSM-4</t>
  </si>
  <si>
    <t>ZSM-7</t>
  </si>
  <si>
    <t>POB - 2</t>
  </si>
  <si>
    <t>PON</t>
  </si>
  <si>
    <t>Rodzaj nieobecności</t>
  </si>
  <si>
    <t>Nieobecność od dnia</t>
  </si>
  <si>
    <t>Nieobecność do dnia</t>
  </si>
  <si>
    <t>Nieobecności pracowników</t>
  </si>
  <si>
    <t>Tabela źródłowa</t>
  </si>
  <si>
    <t>opieka nad chorym dzieckiem</t>
  </si>
  <si>
    <t>nieobecność chorobowa</t>
  </si>
  <si>
    <t>urlop wychowawczy</t>
  </si>
  <si>
    <t>zasiłek macierzyński</t>
  </si>
  <si>
    <t>Liczba dni roboczych absencji z tytułu urlopu bezpłatnego, wychowawczego, choroby, opieki nad chorym, pobierania zasiłków, świadczeń rehabilitacyjnych</t>
  </si>
  <si>
    <t>Liczba dni kalendarzowych w kwartale</t>
  </si>
  <si>
    <t>Liczba dni roboczych w kwartale</t>
  </si>
  <si>
    <t>Dni świąteczne w kwartale</t>
  </si>
  <si>
    <t>Ostatni dzień w kwartale</t>
  </si>
  <si>
    <t>Pierwszy dzień w kwartałe</t>
  </si>
  <si>
    <t>Lis Wiesław</t>
  </si>
  <si>
    <t>Ostrowski Joachim</t>
  </si>
  <si>
    <t xml:space="preserve">Uprawnienie do nagrody
50% obecności </t>
  </si>
  <si>
    <t>50% obecności</t>
  </si>
  <si>
    <t>jednostka organizacyjna</t>
  </si>
  <si>
    <t>II KWARTAŁ 2023 R.</t>
  </si>
  <si>
    <t>DM</t>
  </si>
  <si>
    <t>DF</t>
  </si>
  <si>
    <t>DS.</t>
  </si>
  <si>
    <t>DLiA</t>
  </si>
  <si>
    <t>DP</t>
  </si>
  <si>
    <t>WYSZUKIWARKA</t>
  </si>
  <si>
    <t>stanowiska pozostałe</t>
  </si>
  <si>
    <t>WNIOSEK O NAGRODĘ</t>
  </si>
  <si>
    <t>uzasadnienie spełnienia wybranych kryteriów poprzez przedstawienie osiągnięć, w tym wskazanie zrealizowanych zadań i podjętych działań</t>
  </si>
  <si>
    <t>kwota nagrody proponowana przez bezpośredniego przełożonego</t>
  </si>
  <si>
    <t>Kryterium2</t>
  </si>
  <si>
    <t>Kryterium3</t>
  </si>
  <si>
    <t>Kryterium4</t>
  </si>
  <si>
    <t>nagroda przyznana zgodnie z decyzją Dyrektora  (kwota w zł)</t>
  </si>
  <si>
    <t>Średnia kwota nagrody</t>
  </si>
  <si>
    <t>Kryterium1</t>
  </si>
  <si>
    <t>WNIOSEK O NAGRODĘ - TABELA ZBIORCZA</t>
  </si>
  <si>
    <t>LISTY PŁAC</t>
  </si>
  <si>
    <t>Średnia</t>
  </si>
  <si>
    <t>Mediana</t>
  </si>
  <si>
    <t>Błąd standardowy</t>
  </si>
  <si>
    <t>Tryb</t>
  </si>
  <si>
    <t>Wariancja próbki</t>
  </si>
  <si>
    <t>Kurtoza</t>
  </si>
  <si>
    <t>Skośność</t>
  </si>
  <si>
    <t>Zakres</t>
  </si>
  <si>
    <t>Minimum</t>
  </si>
  <si>
    <t>Maksimum</t>
  </si>
  <si>
    <t>Licznik</t>
  </si>
  <si>
    <t xml:space="preserve">Liczba dni roboczych absencji </t>
  </si>
  <si>
    <t>Kwota nagrody</t>
  </si>
  <si>
    <t>Liczba pracowników</t>
  </si>
  <si>
    <t>Komórki org.</t>
  </si>
  <si>
    <t>Jednostka org.</t>
  </si>
  <si>
    <t>STATYSTYKI ZWIĄZANE Z PRZYZNANYMI NAGRODAMI</t>
  </si>
  <si>
    <t>Odch. stand.</t>
  </si>
  <si>
    <t>Planowany  fundusz nagród</t>
  </si>
  <si>
    <t>UPRAWNIONY</t>
  </si>
  <si>
    <t>przeciętna kwota nagrody</t>
  </si>
  <si>
    <t>Dane pomocnicze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</si>
</sst>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,##0.00\ &quot;zł&quot;"/>
    <numFmt numFmtId="165" formatCode="#,##0.0\ &quot;zł&quot;"/>
  </numFmts>
  <fonts count="26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0"/>
      <color rgb="FF000000"/>
      <name val="Arial Unicode MS"/>
    </font>
    <font>
      <sz val="1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sz val="22"/>
      <color theme="1"/>
      <name val="Calibri"/>
      <family val="2"/>
      <charset val="238"/>
      <scheme val="minor"/>
    </font>
    <font>
      <b/>
      <sz val="24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2"/>
      <name val="Calibri"/>
      <family val="2"/>
      <charset val="238"/>
      <scheme val="minor"/>
    </font>
    <font>
      <i/>
      <sz val="10"/>
      <color theme="1"/>
      <name val="Calibri"/>
      <family val="2"/>
      <charset val="238"/>
      <scheme val="minor"/>
    </font>
    <font>
      <i/>
      <sz val="1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4"/>
      <color theme="0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  <font>
      <b/>
      <sz val="11"/>
      <color rgb="FF333F4F"/>
      <name val="Calibri"/>
      <family val="2"/>
      <charset val="238"/>
      <scheme val="minor"/>
    </font>
    <font>
      <b/>
      <sz val="14"/>
      <color rgb="FF000000"/>
      <name val="Calibri"/>
      <family val="2"/>
      <charset val="238"/>
    </font>
    <font>
      <b/>
      <sz val="20"/>
      <name val="Calibri"/>
      <family val="2"/>
      <charset val="238"/>
      <scheme val="minor"/>
    </font>
    <font>
      <b/>
      <i/>
      <sz val="11"/>
      <color theme="1"/>
      <name val="Calibri"/>
      <family val="2"/>
      <charset val="238"/>
      <scheme val="minor"/>
    </font>
    <font>
      <sz val="11"/>
      <color theme="0" tint="-0.14999847407452621"/>
      <name val="Calibri"/>
      <family val="2"/>
      <charset val="238"/>
      <scheme val="minor"/>
    </font>
    <font>
      <b/>
      <sz val="16"/>
      <color theme="2" tint="-9.9978637043366805E-2"/>
      <name val="Calibri"/>
      <family val="2"/>
      <charset val="238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33F4F"/>
        <bgColor indexed="64"/>
      </patternFill>
    </fill>
    <fill>
      <patternFill patternType="solid">
        <fgColor theme="0"/>
        <bgColor theme="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theme="4" tint="0.79998168889431442"/>
      </patternFill>
    </fill>
    <fill>
      <patternFill patternType="solid">
        <fgColor theme="2" tint="-9.9978637043366805E-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98">
    <xf numFmtId="0" fontId="0" fillId="0" borderId="0" xfId="0"/>
    <xf numFmtId="0" fontId="3" fillId="2" borderId="0" xfId="0" applyFont="1" applyFill="1" applyAlignment="1">
      <alignment horizontal="center" vertical="center" wrapText="1"/>
    </xf>
    <xf numFmtId="0" fontId="0" fillId="3" borderId="1" xfId="0" applyFill="1" applyBorder="1"/>
    <xf numFmtId="0" fontId="0" fillId="3" borderId="2" xfId="0" applyFill="1" applyBorder="1"/>
    <xf numFmtId="0" fontId="4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164" fontId="8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Continuous" vertical="center"/>
    </xf>
    <xf numFmtId="0" fontId="10" fillId="0" borderId="0" xfId="0" applyFont="1" applyAlignment="1">
      <alignment horizontal="centerContinuous" vertical="center"/>
    </xf>
    <xf numFmtId="0" fontId="0" fillId="2" borderId="0" xfId="0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64" fontId="9" fillId="2" borderId="0" xfId="0" applyNumberFormat="1" applyFont="1" applyFill="1" applyAlignment="1">
      <alignment horizontal="center" vertical="center" wrapText="1"/>
    </xf>
    <xf numFmtId="0" fontId="0" fillId="0" borderId="0" xfId="0" applyAlignment="1">
      <alignment horizontal="centerContinuous" vertical="center" wrapText="1"/>
    </xf>
    <xf numFmtId="164" fontId="9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7" fillId="0" borderId="7" xfId="0" applyFont="1" applyBorder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 wrapText="1"/>
    </xf>
    <xf numFmtId="0" fontId="8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  <xf numFmtId="0" fontId="13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164" fontId="0" fillId="0" borderId="22" xfId="0" applyNumberFormat="1" applyBorder="1" applyAlignment="1">
      <alignment horizontal="center" vertical="center"/>
    </xf>
    <xf numFmtId="0" fontId="0" fillId="0" borderId="23" xfId="0" applyBorder="1" applyAlignment="1">
      <alignment vertical="center" wrapText="1"/>
    </xf>
    <xf numFmtId="164" fontId="0" fillId="0" borderId="2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 wrapText="1"/>
    </xf>
    <xf numFmtId="0" fontId="0" fillId="0" borderId="1" xfId="0" applyBorder="1" applyAlignment="1">
      <alignment horizontal="right" vertical="center"/>
    </xf>
    <xf numFmtId="0" fontId="0" fillId="0" borderId="2" xfId="0" applyBorder="1" applyAlignment="1">
      <alignment horizontal="right" vertical="center" wrapText="1"/>
    </xf>
    <xf numFmtId="0" fontId="0" fillId="0" borderId="2" xfId="0" applyBorder="1" applyAlignment="1">
      <alignment horizontal="right" vertical="center"/>
    </xf>
    <xf numFmtId="164" fontId="1" fillId="2" borderId="1" xfId="0" applyNumberFormat="1" applyFont="1" applyFill="1" applyBorder="1" applyAlignment="1">
      <alignment horizontal="center" vertical="center"/>
    </xf>
    <xf numFmtId="164" fontId="1" fillId="2" borderId="2" xfId="0" applyNumberFormat="1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left" vertical="center"/>
    </xf>
    <xf numFmtId="0" fontId="1" fillId="4" borderId="9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 wrapText="1"/>
    </xf>
    <xf numFmtId="0" fontId="1" fillId="4" borderId="10" xfId="0" applyFont="1" applyFill="1" applyBorder="1" applyAlignment="1">
      <alignment horizontal="center" vertical="center"/>
    </xf>
    <xf numFmtId="0" fontId="8" fillId="4" borderId="24" xfId="0" applyFont="1" applyFill="1" applyBorder="1" applyAlignment="1">
      <alignment horizontal="left" vertical="center"/>
    </xf>
    <xf numFmtId="0" fontId="8" fillId="4" borderId="25" xfId="0" applyFont="1" applyFill="1" applyBorder="1" applyAlignment="1">
      <alignment horizontal="right" vertical="center"/>
    </xf>
    <xf numFmtId="2" fontId="8" fillId="4" borderId="25" xfId="0" applyNumberFormat="1" applyFont="1" applyFill="1" applyBorder="1" applyAlignment="1">
      <alignment horizontal="right" vertical="center"/>
    </xf>
    <xf numFmtId="164" fontId="8" fillId="4" borderId="25" xfId="0" applyNumberFormat="1" applyFont="1" applyFill="1" applyBorder="1" applyAlignment="1">
      <alignment horizontal="center" vertical="center"/>
    </xf>
    <xf numFmtId="0" fontId="0" fillId="2" borderId="0" xfId="0" applyFill="1"/>
    <xf numFmtId="0" fontId="0" fillId="2" borderId="1" xfId="0" applyFill="1" applyBorder="1"/>
    <xf numFmtId="0" fontId="6" fillId="0" borderId="0" xfId="0" applyFont="1" applyAlignment="1">
      <alignment horizontal="center" vertical="center"/>
    </xf>
    <xf numFmtId="0" fontId="8" fillId="2" borderId="0" xfId="0" applyFont="1" applyFill="1" applyAlignment="1">
      <alignment horizontal="right" vertical="center"/>
    </xf>
    <xf numFmtId="2" fontId="8" fillId="2" borderId="0" xfId="0" applyNumberFormat="1" applyFont="1" applyFill="1" applyAlignment="1">
      <alignment horizontal="right" vertical="center"/>
    </xf>
    <xf numFmtId="164" fontId="8" fillId="2" borderId="0" xfId="0" applyNumberFormat="1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2" fontId="7" fillId="2" borderId="0" xfId="0" applyNumberFormat="1" applyFont="1" applyFill="1" applyAlignment="1">
      <alignment horizontal="right" vertical="center"/>
    </xf>
    <xf numFmtId="164" fontId="0" fillId="0" borderId="1" xfId="0" applyNumberFormat="1" applyBorder="1" applyAlignment="1">
      <alignment horizontal="right" vertical="center"/>
    </xf>
    <xf numFmtId="164" fontId="0" fillId="0" borderId="2" xfId="0" applyNumberFormat="1" applyBorder="1" applyAlignment="1">
      <alignment horizontal="right" vertical="center"/>
    </xf>
    <xf numFmtId="0" fontId="8" fillId="5" borderId="25" xfId="0" applyFont="1" applyFill="1" applyBorder="1" applyAlignment="1">
      <alignment horizontal="right" vertical="center"/>
    </xf>
    <xf numFmtId="2" fontId="8" fillId="5" borderId="25" xfId="0" applyNumberFormat="1" applyFont="1" applyFill="1" applyBorder="1" applyAlignment="1">
      <alignment horizontal="right" vertical="center"/>
    </xf>
    <xf numFmtId="164" fontId="8" fillId="5" borderId="25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15" fillId="0" borderId="0" xfId="0" applyFont="1" applyAlignment="1">
      <alignment vertical="center"/>
    </xf>
    <xf numFmtId="0" fontId="8" fillId="5" borderId="24" xfId="0" applyFont="1" applyFill="1" applyBorder="1" applyAlignment="1">
      <alignment horizontal="left" vertical="center" wrapText="1"/>
    </xf>
    <xf numFmtId="0" fontId="0" fillId="0" borderId="1" xfId="0" applyBorder="1"/>
    <xf numFmtId="0" fontId="16" fillId="0" borderId="0" xfId="0" applyFont="1"/>
    <xf numFmtId="0" fontId="1" fillId="0" borderId="0" xfId="0" applyFont="1" applyAlignment="1">
      <alignment vertical="center"/>
    </xf>
    <xf numFmtId="0" fontId="1" fillId="0" borderId="1" xfId="0" applyFont="1" applyBorder="1"/>
    <xf numFmtId="0" fontId="1" fillId="0" borderId="0" xfId="0" applyFont="1"/>
    <xf numFmtId="164" fontId="1" fillId="0" borderId="1" xfId="0" applyNumberFormat="1" applyFont="1" applyBorder="1"/>
    <xf numFmtId="164" fontId="0" fillId="0" borderId="1" xfId="0" applyNumberFormat="1" applyBorder="1"/>
    <xf numFmtId="0" fontId="4" fillId="2" borderId="3" xfId="0" applyFont="1" applyFill="1" applyBorder="1" applyAlignment="1">
      <alignment horizontal="center" vertical="center" wrapText="1"/>
    </xf>
    <xf numFmtId="0" fontId="9" fillId="2" borderId="0" xfId="0" applyFont="1" applyFill="1" applyAlignment="1" applyProtection="1">
      <alignment horizontal="center"/>
      <protection locked="0"/>
    </xf>
    <xf numFmtId="0" fontId="3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0" fontId="4" fillId="2" borderId="6" xfId="0" applyFont="1" applyFill="1" applyBorder="1" applyAlignment="1">
      <alignment horizontal="center" vertical="center" wrapText="1"/>
    </xf>
    <xf numFmtId="14" fontId="0" fillId="2" borderId="1" xfId="0" applyNumberFormat="1" applyFill="1" applyBorder="1"/>
    <xf numFmtId="0" fontId="0" fillId="2" borderId="4" xfId="0" applyFill="1" applyBorder="1"/>
    <xf numFmtId="0" fontId="0" fillId="2" borderId="2" xfId="0" applyFill="1" applyBorder="1"/>
    <xf numFmtId="14" fontId="0" fillId="2" borderId="2" xfId="0" applyNumberFormat="1" applyFill="1" applyBorder="1"/>
    <xf numFmtId="0" fontId="0" fillId="2" borderId="5" xfId="0" applyFill="1" applyBorder="1"/>
    <xf numFmtId="14" fontId="0" fillId="0" borderId="1" xfId="0" applyNumberFormat="1" applyBorder="1"/>
    <xf numFmtId="0" fontId="1" fillId="0" borderId="1" xfId="0" applyFont="1" applyBorder="1" applyAlignment="1">
      <alignment wrapText="1"/>
    </xf>
    <xf numFmtId="0" fontId="0" fillId="0" borderId="0" xfId="0" applyAlignment="1">
      <alignment horizontal="center"/>
    </xf>
    <xf numFmtId="0" fontId="6" fillId="0" borderId="14" xfId="0" applyFont="1" applyBorder="1" applyAlignment="1">
      <alignment horizontal="center" vertical="center"/>
    </xf>
    <xf numFmtId="0" fontId="5" fillId="6" borderId="14" xfId="0" applyFont="1" applyFill="1" applyBorder="1"/>
    <xf numFmtId="0" fontId="1" fillId="6" borderId="15" xfId="0" applyFont="1" applyFill="1" applyBorder="1" applyAlignment="1">
      <alignment horizontal="center" vertical="center"/>
    </xf>
    <xf numFmtId="0" fontId="5" fillId="6" borderId="15" xfId="0" applyFont="1" applyFill="1" applyBorder="1"/>
    <xf numFmtId="0" fontId="1" fillId="6" borderId="15" xfId="0" applyFont="1" applyFill="1" applyBorder="1" applyAlignment="1">
      <alignment horizontal="left" vertical="center"/>
    </xf>
    <xf numFmtId="0" fontId="5" fillId="6" borderId="17" xfId="0" applyFont="1" applyFill="1" applyBorder="1" applyAlignment="1">
      <alignment horizontal="center"/>
    </xf>
    <xf numFmtId="0" fontId="6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/>
    </xf>
    <xf numFmtId="0" fontId="1" fillId="6" borderId="0" xfId="0" applyFont="1" applyFill="1"/>
    <xf numFmtId="0" fontId="6" fillId="6" borderId="17" xfId="0" applyFont="1" applyFill="1" applyBorder="1" applyAlignment="1">
      <alignment horizontal="center" vertical="center"/>
    </xf>
    <xf numFmtId="0" fontId="0" fillId="6" borderId="0" xfId="0" applyFill="1"/>
    <xf numFmtId="0" fontId="0" fillId="6" borderId="17" xfId="0" applyFill="1" applyBorder="1"/>
    <xf numFmtId="0" fontId="6" fillId="6" borderId="19" xfId="0" applyFont="1" applyFill="1" applyBorder="1" applyAlignment="1">
      <alignment horizontal="center" vertical="center"/>
    </xf>
    <xf numFmtId="0" fontId="6" fillId="6" borderId="20" xfId="0" applyFont="1" applyFill="1" applyBorder="1" applyAlignment="1">
      <alignment horizontal="center" vertical="center"/>
    </xf>
    <xf numFmtId="0" fontId="11" fillId="2" borderId="26" xfId="0" applyFont="1" applyFill="1" applyBorder="1" applyAlignment="1">
      <alignment horizontal="center" vertical="center"/>
    </xf>
    <xf numFmtId="0" fontId="17" fillId="6" borderId="15" xfId="0" applyFont="1" applyFill="1" applyBorder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20" fillId="6" borderId="17" xfId="0" applyFont="1" applyFill="1" applyBorder="1"/>
    <xf numFmtId="0" fontId="20" fillId="6" borderId="0" xfId="0" applyFont="1" applyFill="1"/>
    <xf numFmtId="0" fontId="19" fillId="2" borderId="0" xfId="0" applyFont="1" applyFill="1" applyAlignment="1" applyProtection="1">
      <alignment horizontal="centerContinuous"/>
      <protection locked="0"/>
    </xf>
    <xf numFmtId="0" fontId="18" fillId="6" borderId="0" xfId="0" applyFont="1" applyFill="1" applyAlignment="1" applyProtection="1">
      <alignment horizontal="centerContinuous" vertical="center"/>
      <protection locked="0"/>
    </xf>
    <xf numFmtId="0" fontId="19" fillId="2" borderId="26" xfId="0" applyFont="1" applyFill="1" applyBorder="1" applyAlignment="1">
      <alignment horizontal="center" vertical="center" wrapText="1"/>
    </xf>
    <xf numFmtId="0" fontId="0" fillId="3" borderId="0" xfId="0" applyFill="1"/>
    <xf numFmtId="0" fontId="2" fillId="3" borderId="0" xfId="0" applyFont="1" applyFill="1" applyAlignment="1">
      <alignment horizontal="right" vertical="center"/>
    </xf>
    <xf numFmtId="0" fontId="0" fillId="3" borderId="0" xfId="0" applyFill="1" applyAlignment="1">
      <alignment horizontal="right"/>
    </xf>
    <xf numFmtId="0" fontId="3" fillId="2" borderId="24" xfId="0" applyFont="1" applyFill="1" applyBorder="1" applyAlignment="1">
      <alignment horizontal="center" vertical="center" wrapText="1"/>
    </xf>
    <xf numFmtId="0" fontId="3" fillId="2" borderId="25" xfId="0" applyFont="1" applyFill="1" applyBorder="1" applyAlignment="1">
      <alignment horizontal="center" vertical="center" wrapText="1"/>
    </xf>
    <xf numFmtId="0" fontId="4" fillId="2" borderId="25" xfId="0" applyFont="1" applyFill="1" applyBorder="1" applyAlignment="1">
      <alignment horizontal="center" vertical="center" wrapText="1"/>
    </xf>
    <xf numFmtId="0" fontId="3" fillId="2" borderId="27" xfId="0" applyFont="1" applyFill="1" applyBorder="1" applyAlignment="1">
      <alignment horizontal="center" vertical="center" wrapText="1"/>
    </xf>
    <xf numFmtId="0" fontId="4" fillId="9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164" fontId="0" fillId="3" borderId="0" xfId="0" applyNumberFormat="1" applyFill="1"/>
    <xf numFmtId="0" fontId="0" fillId="3" borderId="28" xfId="0" applyFill="1" applyBorder="1"/>
    <xf numFmtId="164" fontId="0" fillId="3" borderId="28" xfId="0" applyNumberFormat="1" applyFill="1" applyBorder="1"/>
    <xf numFmtId="0" fontId="0" fillId="3" borderId="7" xfId="0" applyFill="1" applyBorder="1"/>
    <xf numFmtId="0" fontId="0" fillId="3" borderId="6" xfId="0" applyFill="1" applyBorder="1"/>
    <xf numFmtId="0" fontId="4" fillId="2" borderId="29" xfId="0" applyFont="1" applyFill="1" applyBorder="1" applyAlignment="1">
      <alignment horizontal="center" vertical="center" wrapText="1"/>
    </xf>
    <xf numFmtId="0" fontId="4" fillId="9" borderId="29" xfId="0" applyFont="1" applyFill="1" applyBorder="1" applyAlignment="1">
      <alignment horizontal="center" vertical="center" wrapText="1"/>
    </xf>
    <xf numFmtId="0" fontId="22" fillId="2" borderId="0" xfId="0" applyFont="1" applyFill="1" applyAlignment="1" applyProtection="1">
      <alignment horizontal="centerContinuous"/>
      <protection locked="0"/>
    </xf>
    <xf numFmtId="0" fontId="0" fillId="0" borderId="20" xfId="0" applyBorder="1"/>
    <xf numFmtId="0" fontId="6" fillId="0" borderId="30" xfId="0" applyFont="1" applyBorder="1" applyAlignment="1">
      <alignment horizontal="centerContinuous"/>
    </xf>
    <xf numFmtId="165" fontId="0" fillId="0" borderId="0" xfId="0" applyNumberFormat="1"/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20" xfId="0" applyFont="1" applyBorder="1"/>
    <xf numFmtId="164" fontId="0" fillId="0" borderId="0" xfId="0" applyNumberFormat="1"/>
    <xf numFmtId="2" fontId="0" fillId="0" borderId="0" xfId="0" applyNumberFormat="1"/>
    <xf numFmtId="0" fontId="23" fillId="0" borderId="30" xfId="0" applyFont="1" applyBorder="1" applyAlignment="1">
      <alignment horizontal="centerContinuous" wrapText="1"/>
    </xf>
    <xf numFmtId="0" fontId="23" fillId="0" borderId="30" xfId="0" applyFont="1" applyBorder="1" applyAlignment="1">
      <alignment horizontal="centerContinuous"/>
    </xf>
    <xf numFmtId="0" fontId="0" fillId="2" borderId="20" xfId="0" applyFill="1" applyBorder="1" applyAlignment="1">
      <alignment horizontal="center" vertical="center"/>
    </xf>
    <xf numFmtId="0" fontId="8" fillId="0" borderId="20" xfId="0" applyFont="1" applyBorder="1" applyAlignment="1">
      <alignment vertical="center" wrapText="1"/>
    </xf>
    <xf numFmtId="0" fontId="1" fillId="10" borderId="14" xfId="0" applyFont="1" applyFill="1" applyBorder="1" applyAlignment="1">
      <alignment horizontal="center" vertical="center" wrapText="1"/>
    </xf>
    <xf numFmtId="0" fontId="1" fillId="10" borderId="15" xfId="0" applyFont="1" applyFill="1" applyBorder="1" applyAlignment="1">
      <alignment horizontal="center" vertical="center" wrapText="1"/>
    </xf>
    <xf numFmtId="0" fontId="1" fillId="10" borderId="16" xfId="0" applyFont="1" applyFill="1" applyBorder="1" applyAlignment="1">
      <alignment horizontal="center" vertical="center" wrapText="1"/>
    </xf>
    <xf numFmtId="0" fontId="1" fillId="10" borderId="17" xfId="0" applyFont="1" applyFill="1" applyBorder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1" fillId="10" borderId="18" xfId="0" applyFont="1" applyFill="1" applyBorder="1" applyAlignment="1">
      <alignment horizontal="center" vertical="center" wrapText="1"/>
    </xf>
    <xf numFmtId="0" fontId="1" fillId="10" borderId="19" xfId="0" applyFont="1" applyFill="1" applyBorder="1" applyAlignment="1">
      <alignment horizontal="center" vertical="center" wrapText="1"/>
    </xf>
    <xf numFmtId="0" fontId="1" fillId="10" borderId="20" xfId="0" applyFont="1" applyFill="1" applyBorder="1" applyAlignment="1">
      <alignment horizontal="center" vertical="center" wrapText="1"/>
    </xf>
    <xf numFmtId="0" fontId="0" fillId="10" borderId="20" xfId="0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5" xfId="0" applyFill="1" applyBorder="1" applyAlignment="1">
      <alignment horizontal="center" vertical="center"/>
    </xf>
    <xf numFmtId="0" fontId="0" fillId="10" borderId="16" xfId="0" applyFill="1" applyBorder="1" applyAlignment="1">
      <alignment horizontal="center" vertical="center"/>
    </xf>
    <xf numFmtId="0" fontId="0" fillId="10" borderId="17" xfId="0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0" borderId="18" xfId="0" applyFill="1" applyBorder="1" applyAlignment="1">
      <alignment horizontal="center" vertical="center"/>
    </xf>
    <xf numFmtId="0" fontId="0" fillId="10" borderId="19" xfId="0" applyFill="1" applyBorder="1" applyAlignment="1">
      <alignment horizontal="center" vertical="center"/>
    </xf>
    <xf numFmtId="0" fontId="0" fillId="10" borderId="21" xfId="0" applyFill="1" applyBorder="1" applyAlignment="1">
      <alignment horizontal="center" vertical="center"/>
    </xf>
    <xf numFmtId="0" fontId="0" fillId="11" borderId="11" xfId="0" applyFill="1" applyBorder="1"/>
    <xf numFmtId="0" fontId="0" fillId="11" borderId="12" xfId="0" applyFill="1" applyBorder="1"/>
    <xf numFmtId="0" fontId="0" fillId="12" borderId="12" xfId="0" applyFill="1" applyBorder="1"/>
    <xf numFmtId="164" fontId="9" fillId="12" borderId="12" xfId="0" applyNumberFormat="1" applyFont="1" applyFill="1" applyBorder="1"/>
    <xf numFmtId="0" fontId="16" fillId="11" borderId="11" xfId="0" applyFont="1" applyFill="1" applyBorder="1"/>
    <xf numFmtId="0" fontId="9" fillId="12" borderId="12" xfId="0" applyFont="1" applyFill="1" applyBorder="1"/>
    <xf numFmtId="164" fontId="0" fillId="11" borderId="12" xfId="0" applyNumberFormat="1" applyFill="1" applyBorder="1"/>
    <xf numFmtId="0" fontId="3" fillId="2" borderId="31" xfId="0" applyFont="1" applyFill="1" applyBorder="1" applyAlignment="1">
      <alignment horizontal="center" vertical="center" wrapText="1"/>
    </xf>
    <xf numFmtId="0" fontId="4" fillId="2" borderId="31" xfId="0" applyFont="1" applyFill="1" applyBorder="1" applyAlignment="1">
      <alignment horizontal="center" vertical="center" wrapText="1"/>
    </xf>
    <xf numFmtId="0" fontId="0" fillId="3" borderId="32" xfId="0" applyFill="1" applyBorder="1"/>
    <xf numFmtId="0" fontId="1" fillId="6" borderId="0" xfId="0" applyFont="1" applyFill="1" applyAlignment="1">
      <alignment horizontal="left" vertical="center"/>
    </xf>
    <xf numFmtId="0" fontId="0" fillId="3" borderId="33" xfId="0" applyFill="1" applyBorder="1"/>
    <xf numFmtId="0" fontId="2" fillId="3" borderId="28" xfId="0" applyFont="1" applyFill="1" applyBorder="1" applyAlignment="1">
      <alignment horizontal="right" vertical="center"/>
    </xf>
    <xf numFmtId="0" fontId="0" fillId="3" borderId="28" xfId="0" applyFill="1" applyBorder="1" applyAlignment="1">
      <alignment horizontal="right"/>
    </xf>
    <xf numFmtId="0" fontId="4" fillId="9" borderId="7" xfId="0" applyFont="1" applyFill="1" applyBorder="1" applyAlignment="1">
      <alignment horizontal="center" vertical="center" wrapText="1"/>
    </xf>
    <xf numFmtId="0" fontId="24" fillId="11" borderId="11" xfId="0" applyFont="1" applyFill="1" applyBorder="1"/>
    <xf numFmtId="0" fontId="24" fillId="11" borderId="12" xfId="0" applyFont="1" applyFill="1" applyBorder="1"/>
    <xf numFmtId="0" fontId="24" fillId="12" borderId="12" xfId="0" applyFont="1" applyFill="1" applyBorder="1"/>
    <xf numFmtId="0" fontId="1" fillId="0" borderId="0" xfId="0" applyFont="1" applyAlignment="1">
      <alignment horizontal="centerContinuous"/>
    </xf>
    <xf numFmtId="0" fontId="4" fillId="2" borderId="0" xfId="0" applyFont="1" applyFill="1" applyAlignment="1">
      <alignment horizontal="center" vertical="center" wrapText="1"/>
    </xf>
    <xf numFmtId="0" fontId="0" fillId="2" borderId="0" xfId="0" applyFill="1" applyProtection="1">
      <protection locked="0"/>
    </xf>
    <xf numFmtId="0" fontId="0" fillId="0" borderId="0" xfId="0" applyProtection="1">
      <protection locked="0"/>
    </xf>
    <xf numFmtId="0" fontId="0" fillId="3" borderId="0" xfId="0" applyFill="1" applyProtection="1">
      <protection locked="0"/>
    </xf>
    <xf numFmtId="164" fontId="25" fillId="12" borderId="12" xfId="0" applyNumberFormat="1" applyFont="1" applyFill="1" applyBorder="1"/>
    <xf numFmtId="0" fontId="14" fillId="0" borderId="0" xfId="0" applyFont="1" applyAlignment="1">
      <alignment horizontal="center" vertical="center"/>
    </xf>
    <xf numFmtId="0" fontId="6" fillId="0" borderId="17" xfId="0" applyFont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164" fontId="8" fillId="0" borderId="11" xfId="0" applyNumberFormat="1" applyFont="1" applyBorder="1" applyAlignment="1">
      <alignment horizontal="center" vertical="center"/>
    </xf>
    <xf numFmtId="164" fontId="8" fillId="0" borderId="12" xfId="0" applyNumberFormat="1" applyFont="1" applyBorder="1" applyAlignment="1">
      <alignment horizontal="center" vertical="center"/>
    </xf>
    <xf numFmtId="164" fontId="8" fillId="0" borderId="13" xfId="0" applyNumberFormat="1" applyFont="1" applyBorder="1" applyAlignment="1">
      <alignment horizontal="center" vertical="center"/>
    </xf>
    <xf numFmtId="164" fontId="9" fillId="7" borderId="14" xfId="0" applyNumberFormat="1" applyFont="1" applyFill="1" applyBorder="1" applyAlignment="1" applyProtection="1">
      <alignment horizontal="center" vertical="center" wrapText="1"/>
      <protection locked="0"/>
    </xf>
    <xf numFmtId="164" fontId="9" fillId="7" borderId="15" xfId="0" applyNumberFormat="1" applyFont="1" applyFill="1" applyBorder="1" applyAlignment="1" applyProtection="1">
      <alignment horizontal="center" vertical="center" wrapText="1"/>
      <protection locked="0"/>
    </xf>
    <xf numFmtId="164" fontId="9" fillId="7" borderId="16" xfId="0" applyNumberFormat="1" applyFont="1" applyFill="1" applyBorder="1" applyAlignment="1" applyProtection="1">
      <alignment horizontal="center" vertical="center" wrapText="1"/>
      <protection locked="0"/>
    </xf>
    <xf numFmtId="164" fontId="9" fillId="7" borderId="17" xfId="0" applyNumberFormat="1" applyFont="1" applyFill="1" applyBorder="1" applyAlignment="1" applyProtection="1">
      <alignment horizontal="center" vertical="center" wrapText="1"/>
      <protection locked="0"/>
    </xf>
    <xf numFmtId="164" fontId="9" fillId="7" borderId="0" xfId="0" applyNumberFormat="1" applyFont="1" applyFill="1" applyAlignment="1" applyProtection="1">
      <alignment horizontal="center" vertical="center" wrapText="1"/>
      <protection locked="0"/>
    </xf>
    <xf numFmtId="164" fontId="9" fillId="7" borderId="18" xfId="0" applyNumberFormat="1" applyFont="1" applyFill="1" applyBorder="1" applyAlignment="1" applyProtection="1">
      <alignment horizontal="center" vertical="center" wrapText="1"/>
      <protection locked="0"/>
    </xf>
    <xf numFmtId="164" fontId="9" fillId="7" borderId="19" xfId="0" applyNumberFormat="1" applyFont="1" applyFill="1" applyBorder="1" applyAlignment="1" applyProtection="1">
      <alignment horizontal="center" vertical="center" wrapText="1"/>
      <protection locked="0"/>
    </xf>
    <xf numFmtId="164" fontId="9" fillId="7" borderId="20" xfId="0" applyNumberFormat="1" applyFont="1" applyFill="1" applyBorder="1" applyAlignment="1" applyProtection="1">
      <alignment horizontal="center" vertical="center" wrapText="1"/>
      <protection locked="0"/>
    </xf>
    <xf numFmtId="164" fontId="9" fillId="7" borderId="21" xfId="0" applyNumberFormat="1" applyFont="1" applyFill="1" applyBorder="1" applyAlignment="1" applyProtection="1">
      <alignment horizontal="center" vertical="center" wrapText="1"/>
      <protection locked="0"/>
    </xf>
    <xf numFmtId="164" fontId="9" fillId="0" borderId="11" xfId="0" applyNumberFormat="1" applyFont="1" applyBorder="1" applyAlignment="1">
      <alignment horizontal="center" vertical="center" wrapText="1"/>
    </xf>
    <xf numFmtId="164" fontId="9" fillId="0" borderId="12" xfId="0" applyNumberFormat="1" applyFont="1" applyBorder="1" applyAlignment="1">
      <alignment horizontal="center" vertical="center" wrapText="1"/>
    </xf>
    <xf numFmtId="164" fontId="9" fillId="0" borderId="13" xfId="0" applyNumberFormat="1" applyFont="1" applyBorder="1" applyAlignment="1">
      <alignment horizontal="center" vertical="center" wrapText="1"/>
    </xf>
    <xf numFmtId="0" fontId="6" fillId="0" borderId="17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9" fillId="2" borderId="0" xfId="0" applyFont="1" applyFill="1" applyAlignment="1" applyProtection="1">
      <alignment horizontal="center"/>
      <protection locked="0"/>
    </xf>
    <xf numFmtId="0" fontId="0" fillId="0" borderId="0" xfId="0" applyAlignment="1">
      <alignment horizontal="center"/>
    </xf>
  </cellXfs>
  <cellStyles count="1">
    <cellStyle name="Normalny" xfId="0" builtinId="0"/>
  </cellStyles>
  <dxfs count="82">
    <dxf>
      <alignment horizontal="center"/>
    </dxf>
    <dxf>
      <alignment horizontal="center"/>
    </dxf>
    <dxf>
      <alignment vertical="center"/>
    </dxf>
    <dxf>
      <alignment vertical="center"/>
    </dxf>
    <dxf>
      <numFmt numFmtId="165" formatCode="#,##0.0\ &quot;zł&quot;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numFmt numFmtId="164" formatCode="#,##0.00\ &quot;zł&quot;"/>
      <fill>
        <patternFill patternType="solid">
          <fgColor theme="4" tint="0.79998168889431442"/>
          <bgColor theme="0"/>
        </patternFill>
      </fill>
    </dxf>
    <dxf>
      <fill>
        <patternFill patternType="solid">
          <fgColor theme="4" tint="0.79998168889431442"/>
          <bgColor theme="0"/>
        </patternFill>
      </fill>
    </dxf>
    <dxf>
      <fill>
        <patternFill patternType="solid">
          <fgColor theme="4" tint="0.79998168889431442"/>
          <bgColor theme="0"/>
        </patternFill>
      </fill>
    </dxf>
    <dxf>
      <fill>
        <patternFill patternType="solid">
          <fgColor theme="4" tint="0.79998168889431442"/>
          <bgColor theme="0"/>
        </patternFill>
      </fill>
    </dxf>
    <dxf>
      <fill>
        <patternFill patternType="solid">
          <fgColor theme="4" tint="0.79998168889431442"/>
          <bgColor theme="0"/>
        </patternFill>
      </fill>
    </dxf>
    <dxf>
      <fill>
        <patternFill patternType="solid">
          <fgColor theme="4" tint="0.79998168889431442"/>
          <bgColor theme="0"/>
        </patternFill>
      </fill>
      <border diagonalUp="0" diagonalDown="0">
        <left style="thin">
          <color indexed="64"/>
        </left>
        <right/>
        <top/>
        <bottom/>
        <vertical/>
        <horizontal/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&quot;zł&quot;"/>
      <fill>
        <patternFill patternType="solid">
          <fgColor theme="4" tint="0.79998168889431442"/>
          <bgColor theme="0"/>
        </patternFill>
      </fill>
    </dxf>
    <dxf>
      <fill>
        <patternFill patternType="solid">
          <fgColor theme="4" tint="0.79998168889431442"/>
          <bgColor theme="0"/>
        </patternFill>
      </fill>
    </dxf>
    <dxf>
      <fill>
        <patternFill patternType="solid">
          <fgColor theme="4" tint="0.79998168889431442"/>
          <bgColor theme="0"/>
        </patternFill>
      </fill>
    </dxf>
    <dxf>
      <fill>
        <patternFill patternType="solid">
          <fgColor theme="4" tint="0.79998168889431442"/>
          <bgColor theme="0"/>
        </patternFill>
      </fill>
    </dxf>
    <dxf>
      <fill>
        <patternFill patternType="solid">
          <fgColor theme="4" tint="0.79998168889431442"/>
          <bgColor theme="0"/>
        </patternFill>
      </fill>
    </dxf>
    <dxf>
      <fill>
        <patternFill patternType="solid">
          <fgColor theme="4" tint="0.79998168889431442"/>
          <bgColor theme="0"/>
        </patternFill>
      </fill>
      <border diagonalUp="0" diagonalDown="0">
        <left style="thin">
          <color indexed="64"/>
        </left>
        <right/>
        <top/>
        <bottom/>
        <vertical/>
        <horizontal/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fill>
        <patternFill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theme="4" tint="0.79998168889431442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theme="4" tint="0.79998168889431442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theme="4" tint="0.79998168889431442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theme="4" tint="0.79998168889431442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theme="4" tint="0.79998168889431442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theme="4" tint="0.79998168889431442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theme="4" tint="0.79998168889431442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theme="4" tint="0.79998168889431442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theme="4" tint="0.79998168889431442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theme="4" tint="0.79998168889431442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</dxf>
    <dxf>
      <border>
        <bottom style="thin">
          <color indexed="64"/>
        </bottom>
      </border>
    </dxf>
    <dxf>
      <fill>
        <patternFill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theme="4" tint="0.79998168889431442"/>
          <bgColor theme="0"/>
        </patternFill>
      </fill>
    </dxf>
    <dxf>
      <numFmt numFmtId="0" formatCode="General"/>
      <fill>
        <patternFill patternType="solid">
          <fgColor theme="4" tint="0.79998168889431442"/>
          <bgColor theme="0"/>
        </patternFill>
      </fill>
    </dxf>
    <dxf>
      <fill>
        <patternFill patternType="solid">
          <fgColor theme="4" tint="0.79998168889431442"/>
          <bgColor theme="0"/>
        </patternFill>
      </fill>
    </dxf>
    <dxf>
      <numFmt numFmtId="0" formatCode="General"/>
      <fill>
        <patternFill patternType="solid">
          <fgColor theme="4" tint="0.79998168889431442"/>
          <bgColor theme="0"/>
        </patternFill>
      </fill>
    </dxf>
    <dxf>
      <fill>
        <patternFill patternType="solid">
          <fgColor theme="4" tint="0.79998168889431442"/>
          <bgColor theme="0"/>
        </patternFill>
      </fill>
    </dxf>
    <dxf>
      <fill>
        <patternFill patternType="solid">
          <fgColor theme="4" tint="0.79998168889431442"/>
          <bgColor theme="0"/>
        </patternFill>
      </fill>
    </dxf>
    <dxf>
      <fill>
        <patternFill patternType="solid">
          <fgColor theme="4" tint="0.79998168889431442"/>
          <bgColor theme="0"/>
        </patternFill>
      </fill>
    </dxf>
    <dxf>
      <fill>
        <patternFill patternType="solid">
          <fgColor theme="4" tint="0.79998168889431442"/>
          <bgColor theme="0"/>
        </patternFill>
      </fill>
    </dxf>
    <dxf>
      <numFmt numFmtId="164" formatCode="#,##0.00\ &quot;zł&quot;"/>
      <fill>
        <patternFill patternType="solid">
          <fgColor theme="4" tint="0.79998168889431442"/>
          <bgColor theme="0"/>
        </patternFill>
      </fill>
    </dxf>
    <dxf>
      <numFmt numFmtId="164" formatCode="#,##0.00\ &quot;zł&quot;"/>
      <fill>
        <patternFill patternType="solid">
          <fgColor theme="4" tint="0.79998168889431442"/>
          <bgColor theme="0"/>
        </patternFill>
      </fill>
    </dxf>
    <dxf>
      <fill>
        <patternFill patternType="solid">
          <fgColor theme="4" tint="0.79998168889431442"/>
          <bgColor theme="0"/>
        </patternFill>
      </fill>
    </dxf>
    <dxf>
      <fill>
        <patternFill patternType="solid">
          <fgColor theme="4" tint="0.79998168889431442"/>
          <bgColor theme="0"/>
        </patternFill>
      </fill>
    </dxf>
    <dxf>
      <fill>
        <patternFill patternType="solid">
          <fgColor theme="4" tint="0.79998168889431442"/>
          <bgColor theme="0"/>
        </patternFill>
      </fill>
    </dxf>
    <dxf>
      <fill>
        <patternFill patternType="solid">
          <fgColor theme="4" tint="0.79998168889431442"/>
          <bgColor theme="0"/>
        </patternFill>
      </fill>
    </dxf>
    <dxf>
      <fill>
        <patternFill patternType="solid">
          <fgColor theme="4" tint="0.79998168889431442"/>
          <bgColor theme="0"/>
        </patternFill>
      </fill>
    </dxf>
    <dxf>
      <fill>
        <patternFill patternType="solid">
          <fgColor theme="4" tint="0.79998168889431442"/>
          <bgColor theme="0"/>
        </patternFill>
      </fill>
    </dxf>
    <dxf>
      <fill>
        <patternFill patternType="solid">
          <fgColor theme="4" tint="0.79998168889431442"/>
          <bgColor theme="0"/>
        </patternFill>
      </fill>
    </dxf>
    <dxf>
      <fill>
        <patternFill patternType="solid">
          <fgColor theme="4" tint="0.79998168889431442"/>
          <bgColor theme="0"/>
        </patternFill>
      </fill>
    </dxf>
    <dxf>
      <fill>
        <patternFill patternType="solid">
          <fgColor theme="4" tint="0.79998168889431442"/>
          <bgColor theme="0"/>
        </patternFill>
      </fill>
    </dxf>
    <dxf>
      <fill>
        <patternFill patternType="solid">
          <fgColor theme="4" tint="0.79998168889431442"/>
          <bgColor theme="0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bgColor theme="0"/>
        </patternFill>
      </fill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1" defaultTableStyle="TableStyleMedium2" defaultPivotStyle="PivotStyleLight16">
    <tableStyle name="Invisible" pivot="0" table="0" count="0" xr9:uid="{0EA67860-97A6-41B0-8A0A-E1628B29890A}"/>
  </tableStyles>
  <colors>
    <mruColors>
      <color rgb="FF333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[zarządzanie funduszem nagród.xlsm]Tabele pomocnicze!TP1</c:name>
    <c:fmtId val="0"/>
  </c:pivotSource>
  <c:chart>
    <c:title>
      <c:tx>
        <c:strRef>
          <c:f>'Tabele pomocnicze'!$B$23</c:f>
          <c:strCache>
            <c:ptCount val="1"/>
            <c:pt idx="0">
              <c:v>Liczba dni roboczych absencji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'Tabele pomocnicze'!$B$23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1F2-44D3-8AE0-59A7A833ED3B}"/>
              </c:ext>
            </c:extLst>
          </c:dPt>
          <c:dPt>
            <c:idx val="2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ABA-41E7-A687-70D17E70937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'Tabele pomocnicze'!$B$23</c:f>
              <c:strCache>
                <c:ptCount val="5"/>
                <c:pt idx="0">
                  <c:v>DF</c:v>
                </c:pt>
                <c:pt idx="1">
                  <c:v>DLiA</c:v>
                </c:pt>
                <c:pt idx="2">
                  <c:v>DS.</c:v>
                </c:pt>
                <c:pt idx="3">
                  <c:v>DM</c:v>
                </c:pt>
                <c:pt idx="4">
                  <c:v>DP</c:v>
                </c:pt>
              </c:strCache>
            </c:strRef>
          </c:cat>
          <c:val>
            <c:numRef>
              <c:f>'Tabele pomocnicze'!$B$23</c:f>
              <c:numCache>
                <c:formatCode>General</c:formatCode>
                <c:ptCount val="5"/>
                <c:pt idx="0">
                  <c:v>125</c:v>
                </c:pt>
                <c:pt idx="1">
                  <c:v>41</c:v>
                </c:pt>
                <c:pt idx="2">
                  <c:v>21</c:v>
                </c:pt>
                <c:pt idx="3">
                  <c:v>21</c:v>
                </c:pt>
                <c:pt idx="4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F2-44D3-8AE0-59A7A833ED3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4"/>
        <c:axId val="165877808"/>
        <c:axId val="165864368"/>
      </c:barChart>
      <c:catAx>
        <c:axId val="165877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Komórka organizacyjna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5864368"/>
        <c:crosses val="autoZero"/>
        <c:auto val="1"/>
        <c:lblAlgn val="ctr"/>
        <c:lblOffset val="100"/>
        <c:noMultiLvlLbl val="0"/>
      </c:catAx>
      <c:valAx>
        <c:axId val="1658643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Liczba</a:t>
                </a:r>
                <a:r>
                  <a:rPr lang="pl-PL" baseline="0"/>
                  <a:t> dni absencji</a:t>
                </a:r>
                <a:endParaRPr lang="pl-P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5877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[zarządzanie funduszem nagród.xlsm]Tabele pomocnicze!TP2</c:name>
    <c:fmtId val="1"/>
  </c:pivotSource>
  <c:chart>
    <c:title>
      <c:tx>
        <c:strRef>
          <c:f>'Tabele pomocnicze'!$B$40</c:f>
          <c:strCache>
            <c:ptCount val="1"/>
            <c:pt idx="0">
              <c:v>Kwota nagrody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'Tabele pomocnicze'!$B$40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1DC9-45C9-8D06-5D57E1221016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C566-410D-95E8-4EA34A6AA3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'Tabele pomocnicze'!$B$40</c:f>
              <c:strCache>
                <c:ptCount val="15"/>
                <c:pt idx="0">
                  <c:v>106</c:v>
                </c:pt>
                <c:pt idx="1">
                  <c:v>107</c:v>
                </c:pt>
                <c:pt idx="2">
                  <c:v>109</c:v>
                </c:pt>
                <c:pt idx="3">
                  <c:v>112</c:v>
                </c:pt>
                <c:pt idx="4">
                  <c:v>108</c:v>
                </c:pt>
                <c:pt idx="5">
                  <c:v>105</c:v>
                </c:pt>
                <c:pt idx="6">
                  <c:v>113</c:v>
                </c:pt>
                <c:pt idx="7">
                  <c:v>110</c:v>
                </c:pt>
                <c:pt idx="8">
                  <c:v>115</c:v>
                </c:pt>
                <c:pt idx="9">
                  <c:v>103</c:v>
                </c:pt>
                <c:pt idx="10">
                  <c:v>111</c:v>
                </c:pt>
                <c:pt idx="11">
                  <c:v>104</c:v>
                </c:pt>
                <c:pt idx="12">
                  <c:v>114</c:v>
                </c:pt>
                <c:pt idx="13">
                  <c:v>102</c:v>
                </c:pt>
                <c:pt idx="14">
                  <c:v>101</c:v>
                </c:pt>
              </c:strCache>
            </c:strRef>
          </c:cat>
          <c:val>
            <c:numRef>
              <c:f>'Tabele pomocnicze'!$B$40</c:f>
              <c:numCache>
                <c:formatCode>#\ ##0.0\ "zł"</c:formatCode>
                <c:ptCount val="15"/>
                <c:pt idx="0">
                  <c:v>6305.9720208306871</c:v>
                </c:pt>
                <c:pt idx="1">
                  <c:v>7393.2085761463204</c:v>
                </c:pt>
                <c:pt idx="2">
                  <c:v>14568.969841229517</c:v>
                </c:pt>
                <c:pt idx="3">
                  <c:v>15873.653707608275</c:v>
                </c:pt>
                <c:pt idx="4">
                  <c:v>16960.890262923916</c:v>
                </c:pt>
                <c:pt idx="5">
                  <c:v>17613.232196113295</c:v>
                </c:pt>
                <c:pt idx="6">
                  <c:v>25006.440772259612</c:v>
                </c:pt>
                <c:pt idx="7">
                  <c:v>33704.333214784696</c:v>
                </c:pt>
                <c:pt idx="8">
                  <c:v>40227.752546678523</c:v>
                </c:pt>
                <c:pt idx="9">
                  <c:v>46533.72456750922</c:v>
                </c:pt>
                <c:pt idx="10">
                  <c:v>60015.457853423133</c:v>
                </c:pt>
                <c:pt idx="11">
                  <c:v>131555.62319319189</c:v>
                </c:pt>
                <c:pt idx="12">
                  <c:v>205922.60357678184</c:v>
                </c:pt>
                <c:pt idx="13">
                  <c:v>548184.67119013937</c:v>
                </c:pt>
                <c:pt idx="14">
                  <c:v>548619.56581226573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14-4EAC-AFF5-B8DACF3CCA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9"/>
        <c:axId val="838689231"/>
        <c:axId val="838693551"/>
      </c:barChart>
      <c:catAx>
        <c:axId val="83868923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Jednostka organizacyjna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38693551"/>
        <c:crosses val="autoZero"/>
        <c:auto val="1"/>
        <c:lblAlgn val="ctr"/>
        <c:lblOffset val="100"/>
        <c:noMultiLvlLbl val="0"/>
      </c:catAx>
      <c:valAx>
        <c:axId val="838693551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Kwota nagrody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#\ ##0.0\ &quot;zł&quot;" sourceLinked="1"/>
        <c:majorTickMark val="none"/>
        <c:minorTickMark val="none"/>
        <c:tickLblPos val="nextTo"/>
        <c:crossAx val="8386892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[zarządzanie funduszem nagród.xlsm]Tabele pomocnicze!TP3</c:name>
    <c:fmtId val="1"/>
  </c:pivotSource>
  <c:chart>
    <c:title>
      <c:tx>
        <c:strRef>
          <c:f>'Tabele pomocnicze'!$B$59</c:f>
          <c:strCache>
            <c:ptCount val="1"/>
            <c:pt idx="0">
              <c:v>Liczba pracowników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'Tabele pomocnicze'!$B$59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562-4FCB-B214-4CCED07103E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'Tabele pomocnicze'!$B$59</c:f>
              <c:strCache>
                <c:ptCount val="11"/>
                <c:pt idx="0">
                  <c:v>główny księgowy</c:v>
                </c:pt>
                <c:pt idx="1">
                  <c:v>dyrektor </c:v>
                </c:pt>
                <c:pt idx="2">
                  <c:v>zastępca dyrektora </c:v>
                </c:pt>
                <c:pt idx="3">
                  <c:v>zastępca kierownika</c:v>
                </c:pt>
                <c:pt idx="4">
                  <c:v>główny specjalista</c:v>
                </c:pt>
                <c:pt idx="5">
                  <c:v>kierownik</c:v>
                </c:pt>
                <c:pt idx="6">
                  <c:v>główny ekspert</c:v>
                </c:pt>
                <c:pt idx="7">
                  <c:v>ekspert</c:v>
                </c:pt>
                <c:pt idx="8">
                  <c:v>specjalista</c:v>
                </c:pt>
                <c:pt idx="9">
                  <c:v>starszy ekspert</c:v>
                </c:pt>
                <c:pt idx="10">
                  <c:v>stanowiska pozostałe</c:v>
                </c:pt>
              </c:strCache>
            </c:strRef>
          </c:cat>
          <c:val>
            <c:numRef>
              <c:f>'Tabele pomocnicze'!$B$59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4</c:v>
                </c:pt>
                <c:pt idx="3">
                  <c:v>14</c:v>
                </c:pt>
                <c:pt idx="4">
                  <c:v>15</c:v>
                </c:pt>
                <c:pt idx="5">
                  <c:v>38</c:v>
                </c:pt>
                <c:pt idx="6">
                  <c:v>74</c:v>
                </c:pt>
                <c:pt idx="7">
                  <c:v>112</c:v>
                </c:pt>
                <c:pt idx="8">
                  <c:v>183</c:v>
                </c:pt>
                <c:pt idx="9">
                  <c:v>193</c:v>
                </c:pt>
                <c:pt idx="10">
                  <c:v>1024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68-41AC-A1F9-D9342512E07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9"/>
        <c:overlap val="-27"/>
        <c:axId val="838679151"/>
        <c:axId val="838704591"/>
      </c:barChart>
      <c:catAx>
        <c:axId val="83867915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Stanowisko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38704591"/>
        <c:crosses val="autoZero"/>
        <c:auto val="1"/>
        <c:lblAlgn val="ctr"/>
        <c:lblOffset val="100"/>
        <c:noMultiLvlLbl val="0"/>
      </c:catAx>
      <c:valAx>
        <c:axId val="83870459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Liczba pracownikóW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386791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List" dx="26" fmlaLink="$A$7" fmlaRange="'Tabele pomocnicze'!$A$2:$A$16" noThreeD="1" sel="1" val="0"/>
</file>

<file path=xl/ctrlProps/ctrlProp10.xml><?xml version="1.0" encoding="utf-8"?>
<formControlPr xmlns="http://schemas.microsoft.com/office/spreadsheetml/2009/9/main" objectType="List" dx="26" fmlaLink="$C$7" fmlaRange="'Tabele pomocnicze'!$B$2:$B$6" noThreeD="1" sel="1" val="0"/>
</file>

<file path=xl/ctrlProps/ctrlProp11.xml><?xml version="1.0" encoding="utf-8"?>
<formControlPr xmlns="http://schemas.microsoft.com/office/spreadsheetml/2009/9/main" objectType="List" dx="26" fmlaLink="$E$7" fmlaRange="'Tabele pomocnicze'!$C$2:$C$39" noThreeD="1" sel="2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563880</xdr:colOff>
          <xdr:row>4</xdr:row>
          <xdr:rowOff>228600</xdr:rowOff>
        </xdr:from>
        <xdr:to>
          <xdr:col>12</xdr:col>
          <xdr:colOff>777240</xdr:colOff>
          <xdr:row>6</xdr:row>
          <xdr:rowOff>266700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 pisma z raportem dla jednostek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632460</xdr:colOff>
          <xdr:row>9</xdr:row>
          <xdr:rowOff>213360</xdr:rowOff>
        </xdr:from>
        <xdr:to>
          <xdr:col>12</xdr:col>
          <xdr:colOff>838200</xdr:colOff>
          <xdr:row>10</xdr:row>
          <xdr:rowOff>594360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Utwórz tabelę zbiorczą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7</xdr:row>
          <xdr:rowOff>320040</xdr:rowOff>
        </xdr:from>
        <xdr:to>
          <xdr:col>12</xdr:col>
          <xdr:colOff>800100</xdr:colOff>
          <xdr:row>8</xdr:row>
          <xdr:rowOff>693420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 tabele dla jednostek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9</xdr:row>
          <xdr:rowOff>190500</xdr:rowOff>
        </xdr:from>
        <xdr:to>
          <xdr:col>15</xdr:col>
          <xdr:colOff>373380</xdr:colOff>
          <xdr:row>10</xdr:row>
          <xdr:rowOff>571500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Statystyki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175260</xdr:colOff>
          <xdr:row>4</xdr:row>
          <xdr:rowOff>228600</xdr:rowOff>
        </xdr:from>
        <xdr:to>
          <xdr:col>15</xdr:col>
          <xdr:colOff>365760</xdr:colOff>
          <xdr:row>6</xdr:row>
          <xdr:rowOff>251460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 listy płac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160020</xdr:colOff>
          <xdr:row>7</xdr:row>
          <xdr:rowOff>342900</xdr:rowOff>
        </xdr:from>
        <xdr:to>
          <xdr:col>15</xdr:col>
          <xdr:colOff>350520</xdr:colOff>
          <xdr:row>8</xdr:row>
          <xdr:rowOff>723900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Wyszukiwarka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12</xdr:row>
          <xdr:rowOff>304800</xdr:rowOff>
        </xdr:from>
        <xdr:to>
          <xdr:col>12</xdr:col>
          <xdr:colOff>807720</xdr:colOff>
          <xdr:row>14</xdr:row>
          <xdr:rowOff>91440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Dokumentacja użytkownika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167640</xdr:colOff>
          <xdr:row>12</xdr:row>
          <xdr:rowOff>289560</xdr:rowOff>
        </xdr:from>
        <xdr:to>
          <xdr:col>15</xdr:col>
          <xdr:colOff>358140</xdr:colOff>
          <xdr:row>14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Dokumentacja techniczna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762000</xdr:colOff>
      <xdr:row>6</xdr:row>
      <xdr:rowOff>67732</xdr:rowOff>
    </xdr:from>
    <xdr:to>
      <xdr:col>20</xdr:col>
      <xdr:colOff>508000</xdr:colOff>
      <xdr:row>11</xdr:row>
      <xdr:rowOff>296333</xdr:rowOff>
    </xdr:to>
    <xdr:pic>
      <xdr:nvPicPr>
        <xdr:cNvPr id="5" name="Obraz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57533" y="2006599"/>
          <a:ext cx="3107267" cy="33358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1554480</xdr:colOff>
          <xdr:row>7</xdr:row>
          <xdr:rowOff>137160</xdr:rowOff>
        </xdr:from>
        <xdr:to>
          <xdr:col>1</xdr:col>
          <xdr:colOff>1440180</xdr:colOff>
          <xdr:row>14</xdr:row>
          <xdr:rowOff>7620</xdr:rowOff>
        </xdr:to>
        <xdr:sp macro="" textlink="">
          <xdr:nvSpPr>
            <xdr:cNvPr id="2051" name="F_Jednostka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144780</xdr:rowOff>
        </xdr:from>
        <xdr:to>
          <xdr:col>3</xdr:col>
          <xdr:colOff>1653540</xdr:colOff>
          <xdr:row>13</xdr:row>
          <xdr:rowOff>30480</xdr:rowOff>
        </xdr:to>
        <xdr:sp macro="" textlink="">
          <xdr:nvSpPr>
            <xdr:cNvPr id="2052" name="F_Komórka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160020</xdr:colOff>
          <xdr:row>7</xdr:row>
          <xdr:rowOff>129540</xdr:rowOff>
        </xdr:from>
        <xdr:to>
          <xdr:col>5</xdr:col>
          <xdr:colOff>1630680</xdr:colOff>
          <xdr:row>14</xdr:row>
          <xdr:rowOff>0</xdr:rowOff>
        </xdr:to>
        <xdr:sp macro="" textlink="">
          <xdr:nvSpPr>
            <xdr:cNvPr id="2055" name="F_Stanowisko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904380</xdr:colOff>
      <xdr:row>4</xdr:row>
      <xdr:rowOff>236220</xdr:rowOff>
    </xdr:from>
    <xdr:to>
      <xdr:col>8</xdr:col>
      <xdr:colOff>937260</xdr:colOff>
      <xdr:row>13</xdr:row>
      <xdr:rowOff>99060</xdr:rowOff>
    </xdr:to>
    <xdr:pic>
      <xdr:nvPicPr>
        <xdr:cNvPr id="7" name="Obraz 6" descr="Puchar otoczone brokatem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35020" y="1097280"/>
          <a:ext cx="3126600" cy="21107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556580</xdr:colOff>
      <xdr:row>22</xdr:row>
      <xdr:rowOff>56217</xdr:rowOff>
    </xdr:from>
    <xdr:to>
      <xdr:col>6</xdr:col>
      <xdr:colOff>729762</xdr:colOff>
      <xdr:row>29</xdr:row>
      <xdr:rowOff>136947</xdr:rowOff>
    </xdr:to>
    <xdr:graphicFrame macro="">
      <xdr:nvGraphicFramePr>
        <xdr:cNvPr id="2" name="Wykres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453736</xdr:colOff>
      <xdr:row>38</xdr:row>
      <xdr:rowOff>176645</xdr:rowOff>
    </xdr:from>
    <xdr:to>
      <xdr:col>7</xdr:col>
      <xdr:colOff>328246</xdr:colOff>
      <xdr:row>55</xdr:row>
      <xdr:rowOff>117230</xdr:rowOff>
    </xdr:to>
    <xdr:graphicFrame macro="">
      <xdr:nvGraphicFramePr>
        <xdr:cNvPr id="3" name="Wykres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287482</xdr:colOff>
      <xdr:row>57</xdr:row>
      <xdr:rowOff>176645</xdr:rowOff>
    </xdr:from>
    <xdr:to>
      <xdr:col>6</xdr:col>
      <xdr:colOff>516082</xdr:colOff>
      <xdr:row>72</xdr:row>
      <xdr:rowOff>31173</xdr:rowOff>
    </xdr:to>
    <xdr:graphicFrame macro="">
      <xdr:nvGraphicFramePr>
        <xdr:cNvPr id="4" name="Wykres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20780</xdr:colOff>
      <xdr:row>23</xdr:row>
      <xdr:rowOff>124692</xdr:rowOff>
    </xdr:from>
    <xdr:to>
      <xdr:col>14</xdr:col>
      <xdr:colOff>796636</xdr:colOff>
      <xdr:row>36</xdr:row>
      <xdr:rowOff>124692</xdr:rowOff>
    </xdr:to>
    <xdr:pic>
      <xdr:nvPicPr>
        <xdr:cNvPr id="6" name="Obraz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810998" y="1399310"/>
          <a:ext cx="2576947" cy="234141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nna misztal" refreshedDate="45088.611985648145" createdVersion="8" refreshedVersion="8" minRefreshableVersion="3" recordCount="1659" xr:uid="{79C0A91F-CA94-47AA-877D-409BF8FE9B3B}">
  <cacheSource type="worksheet">
    <worksheetSource name="Tabela2"/>
  </cacheSource>
  <cacheFields count="11">
    <cacheField name="Nazwisko i imię pracownika" numFmtId="0">
      <sharedItems/>
    </cacheField>
    <cacheField name="Jednostka organizacyjna" numFmtId="0">
      <sharedItems containsSemiMixedTypes="0" containsString="0" containsNumber="1" containsInteger="1" minValue="101" maxValue="115" count="15">
        <n v="101"/>
        <n v="102"/>
        <n v="103"/>
        <n v="104"/>
        <n v="115"/>
        <n v="114"/>
        <n v="113"/>
        <n v="112"/>
        <n v="111"/>
        <n v="110"/>
        <n v="109"/>
        <n v="108"/>
        <n v="107"/>
        <n v="105"/>
        <n v="106"/>
      </sharedItems>
    </cacheField>
    <cacheField name="Symbol komórki organizacyjnej" numFmtId="0">
      <sharedItems count="5">
        <s v="DM"/>
        <s v="DS."/>
        <s v="DLiA"/>
        <s v="DF"/>
        <s v="DP"/>
      </sharedItems>
    </cacheField>
    <cacheField name="Stanowisko służbowe" numFmtId="0">
      <sharedItems count="11">
        <s v="kierownik"/>
        <s v="stanowiska pozostałe"/>
        <s v="ekspert"/>
        <s v="starszy ekspert"/>
        <s v="główny ekspert"/>
        <s v="główny specjalista"/>
        <s v="specjalista"/>
        <s v="zastępca kierownika"/>
        <s v="główny księgowy"/>
        <s v="dyrektor "/>
        <s v="zastępca dyrektora "/>
      </sharedItems>
    </cacheField>
    <cacheField name="Wymiar etatu" numFmtId="0">
      <sharedItems containsSemiMixedTypes="0" containsString="0" containsNumber="1" minValue="0.5" maxValue="1"/>
    </cacheField>
    <cacheField name="Średnia kwota nagrody" numFmtId="164">
      <sharedItems containsSemiMixedTypes="0" containsString="0" containsNumber="1" minValue="869.78924425250852" maxValue="3044.2623548837801"/>
    </cacheField>
    <cacheField name="Status pracownika" numFmtId="0">
      <sharedItems/>
    </cacheField>
    <cacheField name="Współczynnik dla stanowiska" numFmtId="0">
      <sharedItems containsSemiMixedTypes="0" containsString="0" containsNumber="1" minValue="1" maxValue="3.5"/>
    </cacheField>
    <cacheField name="Liczba dni roboczych absencji z tytułu urlopu bezpłatnego, wychowawczego, choroby, opieki nad chorym, pobierania zasiłków, świadczeń rehabilitacyjnych" numFmtId="0">
      <sharedItems containsSemiMixedTypes="0" containsString="0" containsNumber="1" containsInteger="1" minValue="0" maxValue="61"/>
    </cacheField>
    <cacheField name="Uprawnienie do nagrody_x000a_50% obecności " numFmtId="0">
      <sharedItems/>
    </cacheField>
    <cacheField name="Jednostka organizacyjna2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59">
  <r>
    <s v="Kwiatkowski Martin"/>
    <x v="0"/>
    <x v="0"/>
    <x v="0"/>
    <n v="1"/>
    <n v="2174.4731106312711"/>
    <s v="S6"/>
    <n v="2.5"/>
    <n v="0"/>
    <s v="UPRAWNIONY"/>
    <m/>
  </r>
  <r>
    <s v="Lewandowski Kryspin"/>
    <x v="0"/>
    <x v="0"/>
    <x v="1"/>
    <n v="1"/>
    <n v="869.78924425250852"/>
    <s v="S1"/>
    <n v="1"/>
    <n v="0"/>
    <s v="UPRAWNIONY"/>
    <m/>
  </r>
  <r>
    <s v="Kamiński Fabian"/>
    <x v="0"/>
    <x v="0"/>
    <x v="1"/>
    <n v="1"/>
    <n v="869.78924425250852"/>
    <s v="S1"/>
    <n v="1"/>
    <n v="0"/>
    <s v="UPRAWNIONY"/>
    <m/>
  </r>
  <r>
    <s v="Brzeziński Borys"/>
    <x v="0"/>
    <x v="0"/>
    <x v="1"/>
    <n v="1"/>
    <n v="869.78924425250852"/>
    <s v="S1"/>
    <n v="1"/>
    <n v="0"/>
    <s v="UPRAWNIONY"/>
    <m/>
  </r>
  <r>
    <s v="Maciejewski Leszek"/>
    <x v="0"/>
    <x v="0"/>
    <x v="2"/>
    <n v="1"/>
    <n v="1087.2365553156355"/>
    <s v="S2"/>
    <n v="1.25"/>
    <n v="0"/>
    <s v="UPRAWNIONY"/>
    <m/>
  </r>
  <r>
    <s v="Laskowski Krzysztof"/>
    <x v="0"/>
    <x v="0"/>
    <x v="1"/>
    <n v="1"/>
    <n v="869.78924425250852"/>
    <s v="S1"/>
    <n v="1"/>
    <n v="0"/>
    <s v="UPRAWNIONY"/>
    <m/>
  </r>
  <r>
    <s v="Laskowskia Bronisław"/>
    <x v="0"/>
    <x v="0"/>
    <x v="1"/>
    <n v="1"/>
    <n v="869.78924425250852"/>
    <s v="S1"/>
    <n v="1"/>
    <n v="0"/>
    <s v="UPRAWNIONY"/>
    <m/>
  </r>
  <r>
    <s v="Zieliński Jakub"/>
    <x v="0"/>
    <x v="0"/>
    <x v="3"/>
    <n v="1"/>
    <n v="1304.6838663787628"/>
    <s v="S3"/>
    <n v="1.5"/>
    <n v="0"/>
    <s v="UPRAWNIONY"/>
    <m/>
  </r>
  <r>
    <s v="Andrzejewski Dobromił"/>
    <x v="0"/>
    <x v="1"/>
    <x v="1"/>
    <n v="1"/>
    <n v="869.78924425250852"/>
    <s v="S1"/>
    <n v="1"/>
    <n v="6"/>
    <s v="UPRAWNIONY"/>
    <m/>
  </r>
  <r>
    <s v="Sadowska Kornel"/>
    <x v="0"/>
    <x v="1"/>
    <x v="1"/>
    <n v="1"/>
    <n v="869.78924425250852"/>
    <s v="S1"/>
    <n v="1"/>
    <n v="0"/>
    <s v="UPRAWNIONY"/>
    <m/>
  </r>
  <r>
    <s v="Wróblewski Alfred"/>
    <x v="0"/>
    <x v="1"/>
    <x v="1"/>
    <n v="1"/>
    <n v="869.78924425250852"/>
    <s v="S1"/>
    <n v="1"/>
    <n v="0"/>
    <s v="UPRAWNIONY"/>
    <m/>
  </r>
  <r>
    <s v="Kamiński Anatol"/>
    <x v="0"/>
    <x v="1"/>
    <x v="1"/>
    <n v="1"/>
    <n v="869.78924425250852"/>
    <s v="S1"/>
    <n v="1"/>
    <n v="0"/>
    <s v="UPRAWNIONY"/>
    <m/>
  </r>
  <r>
    <s v="Dąbrowski Edward"/>
    <x v="0"/>
    <x v="1"/>
    <x v="4"/>
    <n v="1"/>
    <n v="1522.13117744189"/>
    <s v="S4"/>
    <n v="1.75"/>
    <n v="0"/>
    <s v="UPRAWNIONY"/>
    <m/>
  </r>
  <r>
    <s v="Górecki Martyna"/>
    <x v="0"/>
    <x v="1"/>
    <x v="1"/>
    <n v="1"/>
    <n v="869.78924425250852"/>
    <s v="S1"/>
    <n v="1"/>
    <n v="0"/>
    <s v="UPRAWNIONY"/>
    <m/>
  </r>
  <r>
    <s v="Mazur Kazimierz"/>
    <x v="0"/>
    <x v="1"/>
    <x v="1"/>
    <n v="1"/>
    <n v="869.78924425250852"/>
    <s v="S1"/>
    <n v="1"/>
    <n v="0"/>
    <s v="UPRAWNIONY"/>
    <m/>
  </r>
  <r>
    <s v="Jakubowski Olaf"/>
    <x v="0"/>
    <x v="1"/>
    <x v="1"/>
    <n v="0.75"/>
    <n v="869.78924425250852"/>
    <s v="S1"/>
    <n v="1"/>
    <n v="0"/>
    <s v="UPRAWNIONY"/>
    <m/>
  </r>
  <r>
    <s v="Witkowski Marek"/>
    <x v="0"/>
    <x v="1"/>
    <x v="1"/>
    <n v="1"/>
    <n v="869.78924425250852"/>
    <s v="S1"/>
    <n v="1"/>
    <n v="0"/>
    <s v="UPRAWNIONY"/>
    <m/>
  </r>
  <r>
    <s v="Zieliński Antoni"/>
    <x v="0"/>
    <x v="1"/>
    <x v="1"/>
    <n v="0.75"/>
    <n v="869.78924425250852"/>
    <s v="S1"/>
    <n v="1"/>
    <n v="0"/>
    <s v="UPRAWNIONY"/>
    <m/>
  </r>
  <r>
    <s v="Sokołowski Kazimierz"/>
    <x v="0"/>
    <x v="1"/>
    <x v="1"/>
    <n v="1"/>
    <n v="869.78924425250852"/>
    <s v="S1"/>
    <n v="1"/>
    <n v="0"/>
    <s v="UPRAWNIONY"/>
    <m/>
  </r>
  <r>
    <s v="Borkowski Ksawery"/>
    <x v="0"/>
    <x v="1"/>
    <x v="1"/>
    <n v="1"/>
    <n v="869.78924425250852"/>
    <s v="S1"/>
    <n v="1"/>
    <n v="0"/>
    <s v="UPRAWNIONY"/>
    <m/>
  </r>
  <r>
    <s v="Wysocki Norbert"/>
    <x v="0"/>
    <x v="1"/>
    <x v="0"/>
    <n v="1"/>
    <n v="2174.4731106312711"/>
    <s v="S6"/>
    <n v="2.5"/>
    <n v="0"/>
    <s v="UPRAWNIONY"/>
    <m/>
  </r>
  <r>
    <s v="Zieliński Czesław"/>
    <x v="0"/>
    <x v="1"/>
    <x v="1"/>
    <n v="1"/>
    <n v="869.78924425250852"/>
    <s v="S1"/>
    <n v="1"/>
    <n v="0"/>
    <s v="UPRAWNIONY"/>
    <m/>
  </r>
  <r>
    <s v="Jasiński Marcin"/>
    <x v="0"/>
    <x v="1"/>
    <x v="1"/>
    <n v="1"/>
    <n v="869.78924425250852"/>
    <s v="S1"/>
    <n v="1"/>
    <n v="0"/>
    <s v="UPRAWNIONY"/>
    <m/>
  </r>
  <r>
    <s v="Szczepański Alexander"/>
    <x v="0"/>
    <x v="1"/>
    <x v="3"/>
    <n v="1"/>
    <n v="1304.6838663787628"/>
    <s v="S3"/>
    <n v="1.5"/>
    <n v="0"/>
    <s v="UPRAWNIONY"/>
    <m/>
  </r>
  <r>
    <s v="Wasilewska Borys"/>
    <x v="0"/>
    <x v="1"/>
    <x v="3"/>
    <n v="1"/>
    <n v="1304.6838663787628"/>
    <s v="S3"/>
    <n v="1.5"/>
    <n v="0"/>
    <s v="UPRAWNIONY"/>
    <m/>
  </r>
  <r>
    <s v="Przybylski Konstanty"/>
    <x v="0"/>
    <x v="0"/>
    <x v="1"/>
    <n v="1"/>
    <n v="869.78924425250852"/>
    <s v="S1"/>
    <n v="1"/>
    <n v="0"/>
    <s v="UPRAWNIONY"/>
    <m/>
  </r>
  <r>
    <s v="Krajewska Olaf"/>
    <x v="0"/>
    <x v="0"/>
    <x v="1"/>
    <n v="1"/>
    <n v="869.78924425250852"/>
    <s v="S1"/>
    <n v="1"/>
    <n v="0"/>
    <s v="UPRAWNIONY"/>
    <m/>
  </r>
  <r>
    <s v="Tomaszewski Cyprian"/>
    <x v="0"/>
    <x v="0"/>
    <x v="1"/>
    <n v="1"/>
    <n v="869.78924425250852"/>
    <s v="S1"/>
    <n v="1"/>
    <n v="0"/>
    <s v="UPRAWNIONY"/>
    <m/>
  </r>
  <r>
    <s v="Kozłowski Bronisław"/>
    <x v="0"/>
    <x v="0"/>
    <x v="0"/>
    <n v="1"/>
    <n v="2174.4731106312711"/>
    <s v="S6"/>
    <n v="2.5"/>
    <n v="0"/>
    <s v="UPRAWNIONY"/>
    <m/>
  </r>
  <r>
    <s v="Pietrzak Angelika"/>
    <x v="0"/>
    <x v="0"/>
    <x v="0"/>
    <n v="1"/>
    <n v="2174.4731106312711"/>
    <s v="S6"/>
    <n v="2.5"/>
    <n v="0"/>
    <s v="UPRAWNIONY"/>
    <m/>
  </r>
  <r>
    <s v="Lis Małgorzata"/>
    <x v="0"/>
    <x v="2"/>
    <x v="2"/>
    <n v="1"/>
    <n v="1087.2365553156355"/>
    <s v="S2"/>
    <n v="1.25"/>
    <n v="0"/>
    <s v="UPRAWNIONY"/>
    <m/>
  </r>
  <r>
    <s v="Wójcik Dawid"/>
    <x v="0"/>
    <x v="2"/>
    <x v="0"/>
    <n v="1"/>
    <n v="2174.4731106312711"/>
    <s v="S6"/>
    <n v="2.5"/>
    <n v="0"/>
    <s v="UPRAWNIONY"/>
    <m/>
  </r>
  <r>
    <s v="Zalewski Antoni"/>
    <x v="0"/>
    <x v="2"/>
    <x v="1"/>
    <n v="1"/>
    <n v="869.78924425250852"/>
    <s v="S1"/>
    <n v="1"/>
    <n v="0"/>
    <s v="UPRAWNIONY"/>
    <m/>
  </r>
  <r>
    <s v="Zawadzki Remigiusz"/>
    <x v="0"/>
    <x v="2"/>
    <x v="1"/>
    <n v="1"/>
    <n v="869.78924425250852"/>
    <s v="S1"/>
    <n v="1"/>
    <n v="0"/>
    <s v="UPRAWNIONY"/>
    <m/>
  </r>
  <r>
    <s v="Borkowski Emanuel"/>
    <x v="0"/>
    <x v="2"/>
    <x v="3"/>
    <n v="1"/>
    <n v="1304.6838663787628"/>
    <s v="S3"/>
    <n v="1.5"/>
    <n v="0"/>
    <s v="UPRAWNIONY"/>
    <m/>
  </r>
  <r>
    <s v="Czarnecki Aleksy"/>
    <x v="0"/>
    <x v="2"/>
    <x v="0"/>
    <n v="1"/>
    <n v="2174.4731106312711"/>
    <s v="S6"/>
    <n v="2.5"/>
    <n v="0"/>
    <s v="UPRAWNIONY"/>
    <m/>
  </r>
  <r>
    <s v="Gajewska Leonardo"/>
    <x v="0"/>
    <x v="1"/>
    <x v="1"/>
    <n v="1"/>
    <n v="869.78924425250852"/>
    <s v="S1"/>
    <n v="1"/>
    <n v="0"/>
    <s v="UPRAWNIONY"/>
    <m/>
  </r>
  <r>
    <s v="Zawadzki Aureliusz"/>
    <x v="0"/>
    <x v="1"/>
    <x v="1"/>
    <n v="1"/>
    <n v="869.78924425250852"/>
    <s v="S1"/>
    <n v="1"/>
    <n v="0"/>
    <s v="UPRAWNIONY"/>
    <m/>
  </r>
  <r>
    <s v="Sikora Ksawery"/>
    <x v="0"/>
    <x v="0"/>
    <x v="0"/>
    <n v="1"/>
    <n v="2174.4731106312711"/>
    <s v="S6"/>
    <n v="2.5"/>
    <n v="0"/>
    <s v="UPRAWNIONY"/>
    <m/>
  </r>
  <r>
    <s v="Krupa Artur"/>
    <x v="0"/>
    <x v="0"/>
    <x v="1"/>
    <n v="1"/>
    <n v="869.78924425250852"/>
    <s v="S1"/>
    <n v="1"/>
    <n v="0"/>
    <s v="UPRAWNIONY"/>
    <m/>
  </r>
  <r>
    <s v="Lis Emil"/>
    <x v="0"/>
    <x v="0"/>
    <x v="1"/>
    <n v="1"/>
    <n v="869.78924425250852"/>
    <s v="S1"/>
    <n v="1"/>
    <n v="0"/>
    <s v="UPRAWNIONY"/>
    <m/>
  </r>
  <r>
    <s v="Pawlak Lucyna"/>
    <x v="0"/>
    <x v="0"/>
    <x v="1"/>
    <n v="1"/>
    <n v="869.78924425250852"/>
    <s v="S1"/>
    <n v="1"/>
    <n v="0"/>
    <s v="UPRAWNIONY"/>
    <m/>
  </r>
  <r>
    <s v="Górski Bolesław"/>
    <x v="0"/>
    <x v="0"/>
    <x v="1"/>
    <n v="1"/>
    <n v="869.78924425250852"/>
    <s v="S1"/>
    <n v="1"/>
    <n v="0"/>
    <s v="UPRAWNIONY"/>
    <m/>
  </r>
  <r>
    <s v="Zakrzewska Alex"/>
    <x v="0"/>
    <x v="3"/>
    <x v="1"/>
    <n v="1"/>
    <n v="869.78924425250852"/>
    <s v="S1"/>
    <n v="1"/>
    <n v="0"/>
    <s v="UPRAWNIONY"/>
    <m/>
  </r>
  <r>
    <s v="Lewandowski Błażej"/>
    <x v="0"/>
    <x v="3"/>
    <x v="3"/>
    <n v="1"/>
    <n v="1304.6838663787628"/>
    <s v="S3"/>
    <n v="1.5"/>
    <n v="0"/>
    <s v="UPRAWNIONY"/>
    <m/>
  </r>
  <r>
    <s v="Szymczak Edward"/>
    <x v="0"/>
    <x v="4"/>
    <x v="3"/>
    <n v="1"/>
    <n v="1304.6838663787628"/>
    <s v="S3"/>
    <n v="1.5"/>
    <n v="0"/>
    <s v="UPRAWNIONY"/>
    <m/>
  </r>
  <r>
    <s v="Dąbrowski Maksymilian"/>
    <x v="0"/>
    <x v="4"/>
    <x v="1"/>
    <n v="1"/>
    <n v="869.78924425250852"/>
    <s v="S1"/>
    <n v="1"/>
    <n v="0"/>
    <s v="UPRAWNIONY"/>
    <m/>
  </r>
  <r>
    <s v="Kubiak Aleksy"/>
    <x v="0"/>
    <x v="4"/>
    <x v="1"/>
    <n v="1"/>
    <n v="869.78924425250852"/>
    <s v="S1"/>
    <n v="1"/>
    <n v="0"/>
    <s v="UPRAWNIONY"/>
    <m/>
  </r>
  <r>
    <s v="Mazur Krystian"/>
    <x v="0"/>
    <x v="4"/>
    <x v="1"/>
    <n v="1"/>
    <n v="869.78924425250852"/>
    <s v="S1"/>
    <n v="1"/>
    <n v="0"/>
    <s v="UPRAWNIONY"/>
    <m/>
  </r>
  <r>
    <s v="Krajewski Artur"/>
    <x v="0"/>
    <x v="4"/>
    <x v="4"/>
    <n v="1"/>
    <n v="1522.13117744189"/>
    <s v="S4"/>
    <n v="1.75"/>
    <n v="0"/>
    <s v="UPRAWNIONY"/>
    <m/>
  </r>
  <r>
    <s v="Zieliński Florian"/>
    <x v="0"/>
    <x v="4"/>
    <x v="1"/>
    <n v="1"/>
    <n v="869.78924425250852"/>
    <s v="S1"/>
    <n v="1"/>
    <n v="0"/>
    <s v="UPRAWNIONY"/>
    <m/>
  </r>
  <r>
    <s v="Górski Kamil"/>
    <x v="0"/>
    <x v="4"/>
    <x v="1"/>
    <n v="1"/>
    <n v="869.78924425250852"/>
    <s v="S1"/>
    <n v="1"/>
    <n v="0"/>
    <s v="UPRAWNIONY"/>
    <m/>
  </r>
  <r>
    <s v="Jakubowski Henryk"/>
    <x v="0"/>
    <x v="3"/>
    <x v="1"/>
    <n v="1"/>
    <n v="869.78924425250852"/>
    <s v="S1"/>
    <n v="1"/>
    <n v="0"/>
    <s v="UPRAWNIONY"/>
    <m/>
  </r>
  <r>
    <s v="Adamski Joachim"/>
    <x v="0"/>
    <x v="3"/>
    <x v="1"/>
    <n v="1"/>
    <n v="869.78924425250852"/>
    <s v="S1"/>
    <n v="1"/>
    <n v="0"/>
    <s v="UPRAWNIONY"/>
    <m/>
  </r>
  <r>
    <s v="Duda Emanuel"/>
    <x v="0"/>
    <x v="3"/>
    <x v="1"/>
    <n v="1"/>
    <n v="869.78924425250852"/>
    <s v="S1"/>
    <n v="1"/>
    <n v="0"/>
    <s v="UPRAWNIONY"/>
    <m/>
  </r>
  <r>
    <s v="Sikora Maksymilian"/>
    <x v="0"/>
    <x v="3"/>
    <x v="1"/>
    <n v="1"/>
    <n v="869.78924425250852"/>
    <s v="S1"/>
    <n v="1"/>
    <n v="0"/>
    <s v="UPRAWNIONY"/>
    <m/>
  </r>
  <r>
    <s v="Borkowski Mieszko"/>
    <x v="0"/>
    <x v="3"/>
    <x v="2"/>
    <n v="1"/>
    <n v="1087.2365553156355"/>
    <s v="S2"/>
    <n v="1.25"/>
    <n v="0"/>
    <s v="UPRAWNIONY"/>
    <m/>
  </r>
  <r>
    <s v="Szulc Jola"/>
    <x v="0"/>
    <x v="1"/>
    <x v="1"/>
    <n v="1"/>
    <n v="869.78924425250852"/>
    <s v="S1"/>
    <n v="1"/>
    <n v="0"/>
    <s v="UPRAWNIONY"/>
    <m/>
  </r>
  <r>
    <s v="Kalinowski Milan"/>
    <x v="0"/>
    <x v="1"/>
    <x v="1"/>
    <n v="1"/>
    <n v="869.78924425250852"/>
    <s v="S1"/>
    <n v="1"/>
    <n v="0"/>
    <s v="UPRAWNIONY"/>
    <m/>
  </r>
  <r>
    <s v="Urbańska Jędrzej"/>
    <x v="0"/>
    <x v="1"/>
    <x v="4"/>
    <n v="1"/>
    <n v="1522.13117744189"/>
    <s v="S4"/>
    <n v="1.75"/>
    <n v="0"/>
    <s v="UPRAWNIONY"/>
    <m/>
  </r>
  <r>
    <s v="Zieliński Aneta"/>
    <x v="0"/>
    <x v="1"/>
    <x v="1"/>
    <n v="1"/>
    <n v="869.78924425250852"/>
    <s v="S1"/>
    <n v="1"/>
    <n v="0"/>
    <s v="UPRAWNIONY"/>
    <m/>
  </r>
  <r>
    <s v="Szulc Maria"/>
    <x v="0"/>
    <x v="1"/>
    <x v="1"/>
    <n v="1"/>
    <n v="869.78924425250852"/>
    <s v="S1"/>
    <n v="1"/>
    <n v="0"/>
    <s v="UPRAWNIONY"/>
    <m/>
  </r>
  <r>
    <s v="Wojciechowski Konstancja"/>
    <x v="0"/>
    <x v="1"/>
    <x v="1"/>
    <n v="0.75"/>
    <n v="869.78924425250852"/>
    <s v="S1"/>
    <n v="1"/>
    <n v="0"/>
    <s v="UPRAWNIONY"/>
    <m/>
  </r>
  <r>
    <s v="Kozłowski Hubert"/>
    <x v="0"/>
    <x v="1"/>
    <x v="2"/>
    <n v="1"/>
    <n v="1087.2365553156355"/>
    <s v="S2"/>
    <n v="1.25"/>
    <n v="0"/>
    <s v="UPRAWNIONY"/>
    <m/>
  </r>
  <r>
    <s v="Michalak Franciszek"/>
    <x v="0"/>
    <x v="2"/>
    <x v="1"/>
    <n v="1"/>
    <n v="869.78924425250852"/>
    <s v="S1"/>
    <n v="1"/>
    <n v="0"/>
    <s v="UPRAWNIONY"/>
    <m/>
  </r>
  <r>
    <s v="Witkowski Alex"/>
    <x v="0"/>
    <x v="2"/>
    <x v="3"/>
    <n v="1"/>
    <n v="1304.6838663787628"/>
    <s v="S3"/>
    <n v="1.5"/>
    <n v="0"/>
    <s v="UPRAWNIONY"/>
    <m/>
  </r>
  <r>
    <s v="Lewandowski Alisa"/>
    <x v="0"/>
    <x v="2"/>
    <x v="0"/>
    <n v="1"/>
    <n v="2174.4731106312711"/>
    <s v="S6"/>
    <n v="2.5"/>
    <n v="0"/>
    <s v="UPRAWNIONY"/>
    <m/>
  </r>
  <r>
    <s v="Kozłowski Jowita"/>
    <x v="0"/>
    <x v="2"/>
    <x v="1"/>
    <n v="1"/>
    <n v="869.78924425250852"/>
    <s v="S1"/>
    <n v="1"/>
    <n v="0"/>
    <s v="UPRAWNIONY"/>
    <m/>
  </r>
  <r>
    <s v="Sadowska Iza"/>
    <x v="0"/>
    <x v="2"/>
    <x v="1"/>
    <n v="1"/>
    <n v="869.78924425250852"/>
    <s v="S1"/>
    <n v="1"/>
    <n v="0"/>
    <s v="UPRAWNIONY"/>
    <m/>
  </r>
  <r>
    <s v="Andrzejewski Lila"/>
    <x v="0"/>
    <x v="2"/>
    <x v="1"/>
    <n v="1"/>
    <n v="869.78924425250852"/>
    <s v="S1"/>
    <n v="1"/>
    <n v="0"/>
    <s v="UPRAWNIONY"/>
    <m/>
  </r>
  <r>
    <s v="Pietrzak Jarosław"/>
    <x v="0"/>
    <x v="2"/>
    <x v="2"/>
    <n v="1"/>
    <n v="1087.2365553156355"/>
    <s v="S2"/>
    <n v="1.25"/>
    <n v="0"/>
    <s v="UPRAWNIONY"/>
    <m/>
  </r>
  <r>
    <s v="Kalinowski Roman"/>
    <x v="0"/>
    <x v="2"/>
    <x v="1"/>
    <n v="1"/>
    <n v="869.78924425250852"/>
    <s v="S1"/>
    <n v="1"/>
    <n v="0"/>
    <s v="UPRAWNIONY"/>
    <m/>
  </r>
  <r>
    <s v="Andrzejewski Florian"/>
    <x v="0"/>
    <x v="2"/>
    <x v="1"/>
    <n v="1"/>
    <n v="869.78924425250852"/>
    <s v="S1"/>
    <n v="1"/>
    <n v="0"/>
    <s v="UPRAWNIONY"/>
    <m/>
  </r>
  <r>
    <s v="Jankowski Elwira"/>
    <x v="0"/>
    <x v="3"/>
    <x v="1"/>
    <n v="1"/>
    <n v="869.78924425250852"/>
    <s v="S1"/>
    <n v="1"/>
    <n v="0"/>
    <s v="UPRAWNIONY"/>
    <m/>
  </r>
  <r>
    <s v="Przybylski Jadwiga"/>
    <x v="0"/>
    <x v="4"/>
    <x v="1"/>
    <n v="1"/>
    <n v="869.78924425250852"/>
    <s v="S1"/>
    <n v="1"/>
    <n v="0"/>
    <s v="UPRAWNIONY"/>
    <m/>
  </r>
  <r>
    <s v="Szymański Aleksandra"/>
    <x v="0"/>
    <x v="1"/>
    <x v="1"/>
    <n v="1"/>
    <n v="869.78924425250852"/>
    <s v="S1"/>
    <n v="1"/>
    <n v="0"/>
    <s v="UPRAWNIONY"/>
    <m/>
  </r>
  <r>
    <s v="Wójcik Eliza"/>
    <x v="0"/>
    <x v="1"/>
    <x v="1"/>
    <n v="1"/>
    <n v="869.78924425250852"/>
    <s v="S1"/>
    <n v="1"/>
    <n v="0"/>
    <s v="UPRAWNIONY"/>
    <m/>
  </r>
  <r>
    <s v="Zakrzewska Milena"/>
    <x v="0"/>
    <x v="1"/>
    <x v="1"/>
    <n v="1"/>
    <n v="869.78924425250852"/>
    <s v="S1"/>
    <n v="1"/>
    <n v="0"/>
    <s v="UPRAWNIONY"/>
    <m/>
  </r>
  <r>
    <s v="Jaworski Otylia"/>
    <x v="0"/>
    <x v="1"/>
    <x v="1"/>
    <n v="1"/>
    <n v="869.78924425250852"/>
    <s v="S1"/>
    <n v="1"/>
    <n v="0"/>
    <s v="UPRAWNIONY"/>
    <m/>
  </r>
  <r>
    <s v="Krupa Denis"/>
    <x v="0"/>
    <x v="1"/>
    <x v="1"/>
    <n v="1"/>
    <n v="869.78924425250852"/>
    <s v="S1"/>
    <n v="1"/>
    <n v="0"/>
    <s v="UPRAWNIONY"/>
    <m/>
  </r>
  <r>
    <s v="Malinowski Luiza"/>
    <x v="0"/>
    <x v="1"/>
    <x v="1"/>
    <n v="1"/>
    <n v="869.78924425250852"/>
    <s v="S1"/>
    <n v="1"/>
    <n v="0"/>
    <s v="UPRAWNIONY"/>
    <m/>
  </r>
  <r>
    <s v="Lis Krystian"/>
    <x v="0"/>
    <x v="1"/>
    <x v="2"/>
    <n v="1"/>
    <n v="1087.2365553156355"/>
    <s v="S2"/>
    <n v="1.25"/>
    <n v="0"/>
    <s v="UPRAWNIONY"/>
    <m/>
  </r>
  <r>
    <s v="Kozłowski Alek"/>
    <x v="0"/>
    <x v="1"/>
    <x v="1"/>
    <n v="1"/>
    <n v="869.78924425250852"/>
    <s v="S1"/>
    <n v="1"/>
    <n v="0"/>
    <s v="UPRAWNIONY"/>
    <m/>
  </r>
  <r>
    <s v="Sikorski Aleksy"/>
    <x v="0"/>
    <x v="1"/>
    <x v="1"/>
    <n v="1"/>
    <n v="869.78924425250852"/>
    <s v="S1"/>
    <n v="1"/>
    <n v="0"/>
    <s v="UPRAWNIONY"/>
    <m/>
  </r>
  <r>
    <s v="Krawczyk Jerzy"/>
    <x v="0"/>
    <x v="1"/>
    <x v="1"/>
    <n v="1"/>
    <n v="869.78924425250852"/>
    <s v="S1"/>
    <n v="1"/>
    <n v="0"/>
    <s v="UPRAWNIONY"/>
    <m/>
  </r>
  <r>
    <s v="Pietrzak Cezary"/>
    <x v="0"/>
    <x v="1"/>
    <x v="3"/>
    <n v="1"/>
    <n v="1304.6838663787628"/>
    <s v="S3"/>
    <n v="1.5"/>
    <n v="0"/>
    <s v="UPRAWNIONY"/>
    <m/>
  </r>
  <r>
    <s v="Sobczak Alfred"/>
    <x v="0"/>
    <x v="1"/>
    <x v="2"/>
    <n v="1"/>
    <n v="1087.2365553156355"/>
    <s v="S2"/>
    <n v="1.25"/>
    <n v="0"/>
    <s v="UPRAWNIONY"/>
    <m/>
  </r>
  <r>
    <s v="Wojciechowski Józef"/>
    <x v="0"/>
    <x v="1"/>
    <x v="1"/>
    <n v="1"/>
    <n v="869.78924425250852"/>
    <s v="S1"/>
    <n v="1"/>
    <n v="0"/>
    <s v="UPRAWNIONY"/>
    <m/>
  </r>
  <r>
    <s v="Wróblewski Antoni"/>
    <x v="0"/>
    <x v="1"/>
    <x v="1"/>
    <n v="1"/>
    <n v="869.78924425250852"/>
    <s v="S1"/>
    <n v="1"/>
    <n v="0"/>
    <s v="UPRAWNIONY"/>
    <m/>
  </r>
  <r>
    <s v="Kwiatkowski Czesław"/>
    <x v="0"/>
    <x v="1"/>
    <x v="1"/>
    <n v="1"/>
    <n v="869.78924425250852"/>
    <s v="S1"/>
    <n v="1"/>
    <n v="0"/>
    <s v="UPRAWNIONY"/>
    <m/>
  </r>
  <r>
    <s v="Andrzejewski Alojzy"/>
    <x v="0"/>
    <x v="1"/>
    <x v="3"/>
    <n v="1"/>
    <n v="1304.6838663787628"/>
    <s v="S3"/>
    <n v="1.5"/>
    <n v="0"/>
    <s v="UPRAWNIONY"/>
    <m/>
  </r>
  <r>
    <s v="Tomaszewski Przemysław"/>
    <x v="0"/>
    <x v="1"/>
    <x v="5"/>
    <n v="1"/>
    <n v="1304.6838663787628"/>
    <s v="S3"/>
    <n v="1.5"/>
    <n v="0"/>
    <s v="UPRAWNIONY"/>
    <m/>
  </r>
  <r>
    <s v="Andrzejewski Alex"/>
    <x v="0"/>
    <x v="1"/>
    <x v="1"/>
    <n v="1"/>
    <n v="869.78924425250852"/>
    <s v="S1"/>
    <n v="1"/>
    <n v="0"/>
    <s v="UPRAWNIONY"/>
    <m/>
  </r>
  <r>
    <s v="Laskowska Antoni"/>
    <x v="0"/>
    <x v="3"/>
    <x v="1"/>
    <n v="1"/>
    <n v="869.78924425250852"/>
    <s v="S1"/>
    <n v="1"/>
    <n v="0"/>
    <s v="UPRAWNIONY"/>
    <m/>
  </r>
  <r>
    <s v="Gajewska Angelika"/>
    <x v="0"/>
    <x v="3"/>
    <x v="1"/>
    <n v="1"/>
    <n v="869.78924425250852"/>
    <s v="S1"/>
    <n v="1"/>
    <n v="0"/>
    <s v="UPRAWNIONY"/>
    <m/>
  </r>
  <r>
    <s v="Szymański Lila"/>
    <x v="0"/>
    <x v="3"/>
    <x v="6"/>
    <n v="1"/>
    <n v="1087.2365553156355"/>
    <s v="S2"/>
    <n v="1.25"/>
    <n v="0"/>
    <s v="UPRAWNIONY"/>
    <m/>
  </r>
  <r>
    <s v="Michalak Cecylia"/>
    <x v="0"/>
    <x v="0"/>
    <x v="1"/>
    <n v="1"/>
    <n v="869.78924425250852"/>
    <s v="S1"/>
    <n v="1"/>
    <n v="0"/>
    <s v="UPRAWNIONY"/>
    <m/>
  </r>
  <r>
    <s v="Zalewski Florentyna"/>
    <x v="0"/>
    <x v="0"/>
    <x v="3"/>
    <n v="1"/>
    <n v="1304.6838663787628"/>
    <s v="S3"/>
    <n v="1.5"/>
    <n v="0"/>
    <s v="UPRAWNIONY"/>
    <m/>
  </r>
  <r>
    <s v="Woźniak Jowita"/>
    <x v="0"/>
    <x v="0"/>
    <x v="1"/>
    <n v="1"/>
    <n v="869.78924425250852"/>
    <s v="S1"/>
    <n v="1"/>
    <n v="0"/>
    <s v="UPRAWNIONY"/>
    <m/>
  </r>
  <r>
    <s v="Mazur Hubert"/>
    <x v="0"/>
    <x v="0"/>
    <x v="1"/>
    <n v="1"/>
    <n v="869.78924425250852"/>
    <s v="S1"/>
    <n v="1"/>
    <n v="0"/>
    <s v="UPRAWNIONY"/>
    <m/>
  </r>
  <r>
    <s v="Kowalski Aleksy"/>
    <x v="0"/>
    <x v="4"/>
    <x v="1"/>
    <n v="1"/>
    <n v="869.78924425250852"/>
    <s v="S1"/>
    <n v="1"/>
    <n v="0"/>
    <s v="UPRAWNIONY"/>
    <m/>
  </r>
  <r>
    <s v="Stępień Marcin"/>
    <x v="0"/>
    <x v="4"/>
    <x v="1"/>
    <n v="1"/>
    <n v="869.78924425250852"/>
    <s v="S1"/>
    <n v="1"/>
    <n v="0"/>
    <s v="UPRAWNIONY"/>
    <m/>
  </r>
  <r>
    <s v="Pawlak Emil"/>
    <x v="0"/>
    <x v="4"/>
    <x v="1"/>
    <n v="1"/>
    <n v="869.78924425250852"/>
    <s v="S1"/>
    <n v="1"/>
    <n v="0"/>
    <s v="UPRAWNIONY"/>
    <m/>
  </r>
  <r>
    <s v="Szewczyk Fryderyk"/>
    <x v="0"/>
    <x v="4"/>
    <x v="1"/>
    <n v="1"/>
    <n v="869.78924425250852"/>
    <s v="S1"/>
    <n v="1"/>
    <n v="0"/>
    <s v="UPRAWNIONY"/>
    <m/>
  </r>
  <r>
    <s v="Baranowski Kazimierz"/>
    <x v="0"/>
    <x v="4"/>
    <x v="1"/>
    <n v="1"/>
    <n v="869.78924425250852"/>
    <s v="S1"/>
    <n v="1"/>
    <n v="0"/>
    <s v="UPRAWNIONY"/>
    <m/>
  </r>
  <r>
    <s v="Szymański Dawid"/>
    <x v="0"/>
    <x v="4"/>
    <x v="1"/>
    <n v="1"/>
    <n v="869.78924425250852"/>
    <s v="S1"/>
    <n v="1"/>
    <n v="0"/>
    <s v="UPRAWNIONY"/>
    <m/>
  </r>
  <r>
    <s v="Brzeziński Kajetan"/>
    <x v="0"/>
    <x v="4"/>
    <x v="1"/>
    <n v="1"/>
    <n v="869.78924425250852"/>
    <s v="S1"/>
    <n v="1"/>
    <n v="0"/>
    <s v="UPRAWNIONY"/>
    <m/>
  </r>
  <r>
    <s v="Borkowski Igor"/>
    <x v="0"/>
    <x v="4"/>
    <x v="1"/>
    <n v="1"/>
    <n v="869.78924425250852"/>
    <s v="S1"/>
    <n v="1"/>
    <n v="0"/>
    <s v="UPRAWNIONY"/>
    <m/>
  </r>
  <r>
    <s v="Mazurek Ludwik"/>
    <x v="0"/>
    <x v="4"/>
    <x v="3"/>
    <n v="1"/>
    <n v="1304.6838663787628"/>
    <s v="S3"/>
    <n v="1.5"/>
    <n v="0"/>
    <s v="UPRAWNIONY"/>
    <m/>
  </r>
  <r>
    <s v="Kowalski Eustachy"/>
    <x v="0"/>
    <x v="4"/>
    <x v="1"/>
    <n v="1"/>
    <n v="869.78924425250852"/>
    <s v="S1"/>
    <n v="1"/>
    <n v="0"/>
    <s v="UPRAWNIONY"/>
    <m/>
  </r>
  <r>
    <s v="Wójcik Anatol"/>
    <x v="0"/>
    <x v="4"/>
    <x v="1"/>
    <n v="1"/>
    <n v="869.78924425250852"/>
    <s v="S1"/>
    <n v="1"/>
    <n v="0"/>
    <s v="UPRAWNIONY"/>
    <m/>
  </r>
  <r>
    <s v="Krupa Marcin"/>
    <x v="0"/>
    <x v="4"/>
    <x v="1"/>
    <n v="1"/>
    <n v="869.78924425250852"/>
    <s v="S1"/>
    <n v="1"/>
    <n v="0"/>
    <s v="UPRAWNIONY"/>
    <m/>
  </r>
  <r>
    <s v="Jasiński Amir"/>
    <x v="0"/>
    <x v="4"/>
    <x v="6"/>
    <n v="1"/>
    <n v="1087.2365553156355"/>
    <s v="S2"/>
    <n v="1.25"/>
    <n v="0"/>
    <s v="UPRAWNIONY"/>
    <m/>
  </r>
  <r>
    <s v="Kowalczyk Aleksy"/>
    <x v="0"/>
    <x v="4"/>
    <x v="1"/>
    <n v="1"/>
    <n v="869.78924425250852"/>
    <s v="S1"/>
    <n v="1"/>
    <n v="0"/>
    <s v="UPRAWNIONY"/>
    <m/>
  </r>
  <r>
    <s v="Wróblewski Bogumił"/>
    <x v="0"/>
    <x v="4"/>
    <x v="1"/>
    <n v="1"/>
    <n v="869.78924425250852"/>
    <s v="S1"/>
    <n v="1"/>
    <n v="0"/>
    <s v="UPRAWNIONY"/>
    <m/>
  </r>
  <r>
    <s v="Krupa Ludwik"/>
    <x v="0"/>
    <x v="4"/>
    <x v="4"/>
    <n v="1"/>
    <n v="1522.13117744189"/>
    <s v="S4"/>
    <n v="1.75"/>
    <n v="0"/>
    <s v="UPRAWNIONY"/>
    <m/>
  </r>
  <r>
    <s v="Wójcik Alfred"/>
    <x v="0"/>
    <x v="4"/>
    <x v="6"/>
    <n v="1"/>
    <n v="1087.2365553156355"/>
    <s v="S2"/>
    <n v="1.25"/>
    <n v="0"/>
    <s v="UPRAWNIONY"/>
    <m/>
  </r>
  <r>
    <s v="Kucharski Fryderyk"/>
    <x v="0"/>
    <x v="4"/>
    <x v="1"/>
    <n v="1"/>
    <n v="869.78924425250852"/>
    <s v="S1"/>
    <n v="1"/>
    <n v="0"/>
    <s v="UPRAWNIONY"/>
    <m/>
  </r>
  <r>
    <s v="Kalinowski Alice"/>
    <x v="0"/>
    <x v="4"/>
    <x v="1"/>
    <n v="1"/>
    <n v="869.78924425250852"/>
    <s v="S1"/>
    <n v="1"/>
    <n v="0"/>
    <s v="UPRAWNIONY"/>
    <m/>
  </r>
  <r>
    <s v="Michalak Florian"/>
    <x v="0"/>
    <x v="4"/>
    <x v="1"/>
    <n v="1"/>
    <n v="869.78924425250852"/>
    <s v="S1"/>
    <n v="1"/>
    <n v="0"/>
    <s v="UPRAWNIONY"/>
    <m/>
  </r>
  <r>
    <s v="Szymański Julian"/>
    <x v="0"/>
    <x v="1"/>
    <x v="1"/>
    <n v="1"/>
    <n v="869.78924425250852"/>
    <s v="S1"/>
    <n v="1"/>
    <n v="0"/>
    <s v="UPRAWNIONY"/>
    <m/>
  </r>
  <r>
    <s v="Lewandowski Bruno"/>
    <x v="0"/>
    <x v="1"/>
    <x v="4"/>
    <n v="1"/>
    <n v="1522.13117744189"/>
    <s v="S4"/>
    <n v="1.75"/>
    <n v="0"/>
    <s v="UPRAWNIONY"/>
    <m/>
  </r>
  <r>
    <s v="Wróblewski Edward"/>
    <x v="0"/>
    <x v="1"/>
    <x v="1"/>
    <n v="1"/>
    <n v="869.78924425250852"/>
    <s v="S1"/>
    <n v="1"/>
    <n v="0"/>
    <s v="UPRAWNIONY"/>
    <m/>
  </r>
  <r>
    <s v="Sokołowski Mirosław"/>
    <x v="0"/>
    <x v="1"/>
    <x v="2"/>
    <n v="1"/>
    <n v="1087.2365553156355"/>
    <s v="S2"/>
    <n v="1.25"/>
    <n v="0"/>
    <s v="UPRAWNIONY"/>
    <m/>
  </r>
  <r>
    <s v="Czarnecki Fabian"/>
    <x v="0"/>
    <x v="1"/>
    <x v="1"/>
    <n v="1"/>
    <n v="869.78924425250852"/>
    <s v="S1"/>
    <n v="1"/>
    <n v="0"/>
    <s v="UPRAWNIONY"/>
    <m/>
  </r>
  <r>
    <s v="Marciniak Bartłomiej"/>
    <x v="0"/>
    <x v="1"/>
    <x v="1"/>
    <n v="1"/>
    <n v="869.78924425250852"/>
    <s v="S1"/>
    <n v="1"/>
    <n v="0"/>
    <s v="UPRAWNIONY"/>
    <m/>
  </r>
  <r>
    <s v="Michalak Kewin"/>
    <x v="0"/>
    <x v="1"/>
    <x v="1"/>
    <n v="1"/>
    <n v="869.78924425250852"/>
    <s v="S1"/>
    <n v="1"/>
    <n v="0"/>
    <s v="UPRAWNIONY"/>
    <m/>
  </r>
  <r>
    <s v="Gajewska Bartosz"/>
    <x v="0"/>
    <x v="1"/>
    <x v="1"/>
    <n v="0.75"/>
    <n v="869.78924425250852"/>
    <s v="S1"/>
    <n v="1"/>
    <n v="0"/>
    <s v="UPRAWNIONY"/>
    <m/>
  </r>
  <r>
    <s v="Jakubowski Aureliusz"/>
    <x v="0"/>
    <x v="1"/>
    <x v="1"/>
    <n v="1"/>
    <n v="869.78924425250852"/>
    <s v="S1"/>
    <n v="1"/>
    <n v="0"/>
    <s v="UPRAWNIONY"/>
    <m/>
  </r>
  <r>
    <s v="Sikora Lucjan"/>
    <x v="0"/>
    <x v="1"/>
    <x v="1"/>
    <n v="1"/>
    <n v="869.78924425250852"/>
    <s v="S1"/>
    <n v="1"/>
    <n v="0"/>
    <s v="UPRAWNIONY"/>
    <m/>
  </r>
  <r>
    <s v="Kowalczyk Dobromił"/>
    <x v="0"/>
    <x v="4"/>
    <x v="3"/>
    <n v="1"/>
    <n v="1304.6838663787628"/>
    <s v="S3"/>
    <n v="1.5"/>
    <n v="0"/>
    <s v="UPRAWNIONY"/>
    <m/>
  </r>
  <r>
    <s v="Mazurek Edward"/>
    <x v="0"/>
    <x v="4"/>
    <x v="2"/>
    <n v="1"/>
    <n v="1087.2365553156355"/>
    <s v="S2"/>
    <n v="1.25"/>
    <n v="0"/>
    <s v="UPRAWNIONY"/>
    <m/>
  </r>
  <r>
    <s v="Zieliński Edward"/>
    <x v="0"/>
    <x v="4"/>
    <x v="1"/>
    <n v="1"/>
    <n v="869.78924425250852"/>
    <s v="S1"/>
    <n v="1"/>
    <n v="0"/>
    <s v="UPRAWNIONY"/>
    <m/>
  </r>
  <r>
    <s v="Kozłowski Marcel"/>
    <x v="0"/>
    <x v="4"/>
    <x v="1"/>
    <n v="1"/>
    <n v="869.78924425250852"/>
    <s v="S1"/>
    <n v="1"/>
    <n v="0"/>
    <s v="UPRAWNIONY"/>
    <m/>
  </r>
  <r>
    <s v="Cieślak Dominik"/>
    <x v="0"/>
    <x v="4"/>
    <x v="1"/>
    <n v="1"/>
    <n v="869.78924425250852"/>
    <s v="S1"/>
    <n v="1"/>
    <n v="0"/>
    <s v="UPRAWNIONY"/>
    <m/>
  </r>
  <r>
    <s v="Ostrowski Adam"/>
    <x v="0"/>
    <x v="4"/>
    <x v="2"/>
    <n v="1"/>
    <n v="1087.2365553156355"/>
    <s v="S2"/>
    <n v="1.25"/>
    <n v="0"/>
    <s v="UPRAWNIONY"/>
    <m/>
  </r>
  <r>
    <s v="Włodarczyk Marcel"/>
    <x v="0"/>
    <x v="4"/>
    <x v="1"/>
    <n v="1"/>
    <n v="869.78924425250852"/>
    <s v="S1"/>
    <n v="1"/>
    <n v="0"/>
    <s v="UPRAWNIONY"/>
    <m/>
  </r>
  <r>
    <s v="Mazurek Alexander"/>
    <x v="0"/>
    <x v="4"/>
    <x v="1"/>
    <n v="1"/>
    <n v="869.78924425250852"/>
    <s v="S1"/>
    <n v="1"/>
    <n v="0"/>
    <s v="UPRAWNIONY"/>
    <m/>
  </r>
  <r>
    <s v="Kozłowski Ksawery"/>
    <x v="0"/>
    <x v="4"/>
    <x v="2"/>
    <n v="1"/>
    <n v="1087.2365553156355"/>
    <s v="S2"/>
    <n v="1.25"/>
    <n v="0"/>
    <s v="UPRAWNIONY"/>
    <m/>
  </r>
  <r>
    <s v="Kowalski Eustachy"/>
    <x v="0"/>
    <x v="4"/>
    <x v="1"/>
    <n v="1"/>
    <n v="869.78924425250852"/>
    <s v="S1"/>
    <n v="1"/>
    <n v="0"/>
    <s v="UPRAWNIONY"/>
    <m/>
  </r>
  <r>
    <s v="Duda Jakub"/>
    <x v="0"/>
    <x v="4"/>
    <x v="4"/>
    <n v="1"/>
    <n v="1522.13117744189"/>
    <s v="S4"/>
    <n v="1.75"/>
    <n v="0"/>
    <s v="UPRAWNIONY"/>
    <m/>
  </r>
  <r>
    <s v="Kowalczyk Anastazy"/>
    <x v="0"/>
    <x v="1"/>
    <x v="1"/>
    <n v="1"/>
    <n v="869.78924425250852"/>
    <s v="S1"/>
    <n v="1"/>
    <n v="0"/>
    <s v="UPRAWNIONY"/>
    <m/>
  </r>
  <r>
    <s v="Zalewski Remigiusz"/>
    <x v="0"/>
    <x v="1"/>
    <x v="6"/>
    <n v="1"/>
    <n v="1087.2365553156355"/>
    <s v="S2"/>
    <n v="1.25"/>
    <n v="0"/>
    <s v="UPRAWNIONY"/>
    <m/>
  </r>
  <r>
    <s v="Chmielewski Diego"/>
    <x v="0"/>
    <x v="1"/>
    <x v="1"/>
    <n v="1"/>
    <n v="869.78924425250852"/>
    <s v="S1"/>
    <n v="1"/>
    <n v="0"/>
    <s v="UPRAWNIONY"/>
    <m/>
  </r>
  <r>
    <s v="Kalinowski Leszek"/>
    <x v="0"/>
    <x v="1"/>
    <x v="1"/>
    <n v="1"/>
    <n v="869.78924425250852"/>
    <s v="S1"/>
    <n v="1"/>
    <n v="0"/>
    <s v="UPRAWNIONY"/>
    <m/>
  </r>
  <r>
    <s v="Borkowski Borys"/>
    <x v="0"/>
    <x v="1"/>
    <x v="6"/>
    <n v="1"/>
    <n v="1087.2365553156355"/>
    <s v="S2"/>
    <n v="1.25"/>
    <n v="0"/>
    <s v="UPRAWNIONY"/>
    <m/>
  </r>
  <r>
    <s v="Tomaszewski Kazimierz"/>
    <x v="0"/>
    <x v="1"/>
    <x v="2"/>
    <n v="1"/>
    <n v="1087.2365553156355"/>
    <s v="S2"/>
    <n v="1.25"/>
    <n v="0"/>
    <s v="UPRAWNIONY"/>
    <m/>
  </r>
  <r>
    <s v="Kołodziej Andżelika"/>
    <x v="0"/>
    <x v="1"/>
    <x v="1"/>
    <n v="1"/>
    <n v="869.78924425250852"/>
    <s v="S1"/>
    <n v="1"/>
    <n v="0"/>
    <s v="UPRAWNIONY"/>
    <m/>
  </r>
  <r>
    <s v="Szczepański Kinga"/>
    <x v="0"/>
    <x v="1"/>
    <x v="1"/>
    <n v="1"/>
    <n v="869.78924425250852"/>
    <s v="S1"/>
    <n v="1"/>
    <n v="0"/>
    <s v="UPRAWNIONY"/>
    <m/>
  </r>
  <r>
    <s v="Sawicki Alisa"/>
    <x v="0"/>
    <x v="1"/>
    <x v="4"/>
    <n v="1"/>
    <n v="1522.13117744189"/>
    <s v="S4"/>
    <n v="1.75"/>
    <n v="0"/>
    <s v="UPRAWNIONY"/>
    <m/>
  </r>
  <r>
    <s v="Ziółkowski Konstanty"/>
    <x v="0"/>
    <x v="1"/>
    <x v="4"/>
    <n v="1"/>
    <n v="1522.13117744189"/>
    <s v="S4"/>
    <n v="1.75"/>
    <n v="0"/>
    <s v="UPRAWNIONY"/>
    <m/>
  </r>
  <r>
    <s v="Kowalski Miłosz"/>
    <x v="0"/>
    <x v="1"/>
    <x v="1"/>
    <n v="1"/>
    <n v="869.78924425250852"/>
    <s v="S1"/>
    <n v="1"/>
    <n v="0"/>
    <s v="UPRAWNIONY"/>
    <m/>
  </r>
  <r>
    <s v="Lewandowski Alfred"/>
    <x v="0"/>
    <x v="1"/>
    <x v="1"/>
    <n v="1"/>
    <n v="869.78924425250852"/>
    <s v="S1"/>
    <n v="1"/>
    <n v="0"/>
    <s v="UPRAWNIONY"/>
    <m/>
  </r>
  <r>
    <s v="Lewandowski Henryk"/>
    <x v="0"/>
    <x v="1"/>
    <x v="1"/>
    <n v="1"/>
    <n v="869.78924425250852"/>
    <s v="S1"/>
    <n v="1"/>
    <n v="0"/>
    <s v="UPRAWNIONY"/>
    <m/>
  </r>
  <r>
    <s v="Laskowska Cezary"/>
    <x v="0"/>
    <x v="1"/>
    <x v="1"/>
    <n v="1"/>
    <n v="869.78924425250852"/>
    <s v="S1"/>
    <n v="1"/>
    <n v="0"/>
    <s v="UPRAWNIONY"/>
    <m/>
  </r>
  <r>
    <s v="Zawadzki Arkadiusz"/>
    <x v="0"/>
    <x v="1"/>
    <x v="6"/>
    <n v="1"/>
    <n v="1087.2365553156355"/>
    <s v="S2"/>
    <n v="1.25"/>
    <n v="0"/>
    <s v="UPRAWNIONY"/>
    <m/>
  </r>
  <r>
    <s v="Kucharski Ariel"/>
    <x v="0"/>
    <x v="1"/>
    <x v="6"/>
    <n v="1"/>
    <n v="1087.2365553156355"/>
    <s v="S2"/>
    <n v="1.25"/>
    <n v="0"/>
    <s v="UPRAWNIONY"/>
    <m/>
  </r>
  <r>
    <s v="Borkowski Dorian"/>
    <x v="0"/>
    <x v="1"/>
    <x v="6"/>
    <n v="1"/>
    <n v="1087.2365553156355"/>
    <s v="S2"/>
    <n v="1.25"/>
    <n v="0"/>
    <s v="UPRAWNIONY"/>
    <m/>
  </r>
  <r>
    <s v="Mazur Emanuel"/>
    <x v="0"/>
    <x v="1"/>
    <x v="3"/>
    <n v="1"/>
    <n v="1304.6838663787628"/>
    <s v="S3"/>
    <n v="1.5"/>
    <n v="0"/>
    <s v="UPRAWNIONY"/>
    <m/>
  </r>
  <r>
    <s v="Szulc Konstanty"/>
    <x v="0"/>
    <x v="3"/>
    <x v="1"/>
    <n v="1"/>
    <n v="869.78924425250852"/>
    <s v="S1"/>
    <n v="1"/>
    <n v="0"/>
    <s v="UPRAWNIONY"/>
    <m/>
  </r>
  <r>
    <s v="Makowski Fabian"/>
    <x v="0"/>
    <x v="3"/>
    <x v="6"/>
    <n v="1"/>
    <n v="1087.2365553156355"/>
    <s v="S2"/>
    <n v="1.25"/>
    <n v="0"/>
    <s v="UPRAWNIONY"/>
    <m/>
  </r>
  <r>
    <s v="Krawczyk Marysia"/>
    <x v="0"/>
    <x v="3"/>
    <x v="1"/>
    <n v="1"/>
    <n v="869.78924425250852"/>
    <s v="S1"/>
    <n v="1"/>
    <n v="0"/>
    <s v="UPRAWNIONY"/>
    <m/>
  </r>
  <r>
    <s v="Cieślak Bogda"/>
    <x v="0"/>
    <x v="3"/>
    <x v="3"/>
    <n v="1"/>
    <n v="1304.6838663787628"/>
    <s v="S3"/>
    <n v="1.5"/>
    <n v="0"/>
    <s v="UPRAWNIONY"/>
    <m/>
  </r>
  <r>
    <s v="Kwiatkowski Julia"/>
    <x v="0"/>
    <x v="0"/>
    <x v="1"/>
    <n v="1"/>
    <n v="869.78924425250852"/>
    <s v="S1"/>
    <n v="1"/>
    <n v="0"/>
    <s v="UPRAWNIONY"/>
    <m/>
  </r>
  <r>
    <s v="Rutkowski Malwina"/>
    <x v="0"/>
    <x v="0"/>
    <x v="1"/>
    <n v="1"/>
    <n v="869.78924425250852"/>
    <s v="S1"/>
    <n v="1"/>
    <n v="0"/>
    <s v="UPRAWNIONY"/>
    <m/>
  </r>
  <r>
    <s v="Rutkowski Damian"/>
    <x v="0"/>
    <x v="0"/>
    <x v="6"/>
    <n v="1"/>
    <n v="1087.2365553156355"/>
    <s v="S2"/>
    <n v="1.25"/>
    <n v="0"/>
    <s v="UPRAWNIONY"/>
    <m/>
  </r>
  <r>
    <s v="Szymański Kuba"/>
    <x v="0"/>
    <x v="0"/>
    <x v="6"/>
    <n v="1"/>
    <n v="1087.2365553156355"/>
    <s v="S2"/>
    <n v="1.25"/>
    <n v="0"/>
    <s v="UPRAWNIONY"/>
    <m/>
  </r>
  <r>
    <s v="Krajewska Bartłomiej"/>
    <x v="0"/>
    <x v="0"/>
    <x v="1"/>
    <n v="1"/>
    <n v="869.78924425250852"/>
    <s v="S1"/>
    <n v="1"/>
    <n v="0"/>
    <s v="UPRAWNIONY"/>
    <m/>
  </r>
  <r>
    <s v="Zalewski Alfred"/>
    <x v="0"/>
    <x v="0"/>
    <x v="1"/>
    <n v="1"/>
    <n v="869.78924425250852"/>
    <s v="S1"/>
    <n v="1"/>
    <n v="0"/>
    <s v="UPRAWNIONY"/>
    <m/>
  </r>
  <r>
    <s v="Ostrowski Ksawery"/>
    <x v="0"/>
    <x v="0"/>
    <x v="1"/>
    <n v="1"/>
    <n v="869.78924425250852"/>
    <s v="S1"/>
    <n v="1"/>
    <n v="0"/>
    <s v="UPRAWNIONY"/>
    <m/>
  </r>
  <r>
    <s v="Kubiak Oktawian"/>
    <x v="0"/>
    <x v="0"/>
    <x v="1"/>
    <n v="1"/>
    <n v="869.78924425250852"/>
    <s v="S1"/>
    <n v="1"/>
    <n v="0"/>
    <s v="UPRAWNIONY"/>
    <m/>
  </r>
  <r>
    <s v="Górski Eugeniusz"/>
    <x v="0"/>
    <x v="0"/>
    <x v="1"/>
    <n v="1"/>
    <n v="869.78924425250852"/>
    <s v="S1"/>
    <n v="1"/>
    <n v="0"/>
    <s v="UPRAWNIONY"/>
    <m/>
  </r>
  <r>
    <s v="Sadowska Olaf"/>
    <x v="0"/>
    <x v="0"/>
    <x v="6"/>
    <n v="1"/>
    <n v="1087.2365553156355"/>
    <s v="S2"/>
    <n v="1.25"/>
    <n v="0"/>
    <s v="UPRAWNIONY"/>
    <m/>
  </r>
  <r>
    <s v="Szulc Florian"/>
    <x v="0"/>
    <x v="0"/>
    <x v="1"/>
    <n v="1"/>
    <n v="869.78924425250852"/>
    <s v="S1"/>
    <n v="1"/>
    <n v="0"/>
    <s v="UPRAWNIONY"/>
    <m/>
  </r>
  <r>
    <s v="Sawicki Remigiusz"/>
    <x v="0"/>
    <x v="1"/>
    <x v="1"/>
    <n v="1"/>
    <n v="869.78924425250852"/>
    <s v="S1"/>
    <n v="1"/>
    <n v="0"/>
    <s v="UPRAWNIONY"/>
    <m/>
  </r>
  <r>
    <s v="Sadowska Kacper"/>
    <x v="0"/>
    <x v="1"/>
    <x v="6"/>
    <n v="1"/>
    <n v="1087.2365553156355"/>
    <s v="S2"/>
    <n v="1.25"/>
    <n v="0"/>
    <s v="UPRAWNIONY"/>
    <m/>
  </r>
  <r>
    <s v="Stępień Bartosz"/>
    <x v="0"/>
    <x v="1"/>
    <x v="1"/>
    <n v="1"/>
    <n v="869.78924425250852"/>
    <s v="S1"/>
    <n v="1"/>
    <n v="0"/>
    <s v="UPRAWNIONY"/>
    <m/>
  </r>
  <r>
    <s v="Tomaszewski Alojzy"/>
    <x v="0"/>
    <x v="1"/>
    <x v="1"/>
    <n v="1"/>
    <n v="869.78924425250852"/>
    <s v="S1"/>
    <n v="1"/>
    <n v="0"/>
    <s v="UPRAWNIONY"/>
    <m/>
  </r>
  <r>
    <s v="Sokołowski Eustachy"/>
    <x v="0"/>
    <x v="1"/>
    <x v="1"/>
    <n v="1"/>
    <n v="869.78924425250852"/>
    <s v="S1"/>
    <n v="1"/>
    <n v="0"/>
    <s v="UPRAWNIONY"/>
    <m/>
  </r>
  <r>
    <s v="Wysocki Fabian"/>
    <x v="0"/>
    <x v="1"/>
    <x v="2"/>
    <n v="1"/>
    <n v="1087.2365553156355"/>
    <s v="S2"/>
    <n v="1.25"/>
    <n v="0"/>
    <s v="UPRAWNIONY"/>
    <m/>
  </r>
  <r>
    <s v="Piotrowski Arkadiusz"/>
    <x v="0"/>
    <x v="1"/>
    <x v="1"/>
    <n v="1"/>
    <n v="869.78924425250852"/>
    <s v="S1"/>
    <n v="1"/>
    <n v="0"/>
    <s v="UPRAWNIONY"/>
    <m/>
  </r>
  <r>
    <s v="Mazurek Klaudiusz"/>
    <x v="0"/>
    <x v="1"/>
    <x v="6"/>
    <n v="1"/>
    <n v="1087.2365553156355"/>
    <s v="S2"/>
    <n v="1.25"/>
    <n v="0"/>
    <s v="UPRAWNIONY"/>
    <m/>
  </r>
  <r>
    <s v="Sikorska Cezary"/>
    <x v="0"/>
    <x v="1"/>
    <x v="1"/>
    <n v="1"/>
    <n v="869.78924425250852"/>
    <s v="S1"/>
    <n v="1"/>
    <n v="0"/>
    <s v="UPRAWNIONY"/>
    <m/>
  </r>
  <r>
    <s v="Maciejewski Artur"/>
    <x v="0"/>
    <x v="1"/>
    <x v="6"/>
    <n v="1"/>
    <n v="1087.2365553156355"/>
    <s v="S2"/>
    <n v="1.25"/>
    <n v="0"/>
    <s v="UPRAWNIONY"/>
    <m/>
  </r>
  <r>
    <s v="Ostrowski Kryspin"/>
    <x v="0"/>
    <x v="1"/>
    <x v="1"/>
    <n v="1"/>
    <n v="869.78924425250852"/>
    <s v="S1"/>
    <n v="1"/>
    <n v="0"/>
    <s v="UPRAWNIONY"/>
    <m/>
  </r>
  <r>
    <s v="Kalinowski Janusz"/>
    <x v="0"/>
    <x v="1"/>
    <x v="1"/>
    <n v="1"/>
    <n v="869.78924425250852"/>
    <s v="S1"/>
    <n v="1"/>
    <n v="0"/>
    <s v="UPRAWNIONY"/>
    <m/>
  </r>
  <r>
    <s v="Wiśniewski Gracjan"/>
    <x v="0"/>
    <x v="1"/>
    <x v="1"/>
    <n v="1"/>
    <n v="869.78924425250852"/>
    <s v="S1"/>
    <n v="1"/>
    <n v="0"/>
    <s v="UPRAWNIONY"/>
    <m/>
  </r>
  <r>
    <s v="Szewczyk Mieszko"/>
    <x v="0"/>
    <x v="1"/>
    <x v="6"/>
    <n v="1"/>
    <n v="1087.2365553156355"/>
    <s v="S2"/>
    <n v="1.25"/>
    <n v="0"/>
    <s v="UPRAWNIONY"/>
    <m/>
  </r>
  <r>
    <s v="Zieliński Jagoda"/>
    <x v="0"/>
    <x v="1"/>
    <x v="1"/>
    <n v="1"/>
    <n v="869.78924425250852"/>
    <s v="S1"/>
    <n v="1"/>
    <n v="0"/>
    <s v="UPRAWNIONY"/>
    <m/>
  </r>
  <r>
    <s v="Zieliński Amadeusz"/>
    <x v="0"/>
    <x v="1"/>
    <x v="3"/>
    <n v="1"/>
    <n v="1304.6838663787628"/>
    <s v="S3"/>
    <n v="1.5"/>
    <n v="0"/>
    <s v="UPRAWNIONY"/>
    <m/>
  </r>
  <r>
    <s v="Krajewska Aleksander"/>
    <x v="0"/>
    <x v="1"/>
    <x v="2"/>
    <n v="1"/>
    <n v="1087.2365553156355"/>
    <s v="S2"/>
    <n v="1.25"/>
    <n v="0"/>
    <s v="UPRAWNIONY"/>
    <m/>
  </r>
  <r>
    <s v="Wiśniewski Marysia"/>
    <x v="0"/>
    <x v="1"/>
    <x v="1"/>
    <n v="1"/>
    <n v="869.78924425250852"/>
    <s v="S1"/>
    <n v="1"/>
    <n v="0"/>
    <s v="UPRAWNIONY"/>
    <m/>
  </r>
  <r>
    <s v="Szymczak Julia"/>
    <x v="0"/>
    <x v="1"/>
    <x v="1"/>
    <n v="1"/>
    <n v="869.78924425250852"/>
    <s v="S1"/>
    <n v="1"/>
    <n v="4"/>
    <s v="UPRAWNIONY"/>
    <m/>
  </r>
  <r>
    <s v="Sikorski Aleksander"/>
    <x v="0"/>
    <x v="1"/>
    <x v="1"/>
    <n v="1"/>
    <n v="869.78924425250852"/>
    <s v="S1"/>
    <n v="1"/>
    <n v="0"/>
    <s v="UPRAWNIONY"/>
    <m/>
  </r>
  <r>
    <s v="Baran Cezary"/>
    <x v="0"/>
    <x v="1"/>
    <x v="1"/>
    <n v="1"/>
    <n v="869.78924425250852"/>
    <s v="S1"/>
    <n v="1"/>
    <n v="0"/>
    <s v="UPRAWNIONY"/>
    <m/>
  </r>
  <r>
    <s v="Zawadzki Amir"/>
    <x v="0"/>
    <x v="1"/>
    <x v="1"/>
    <n v="1"/>
    <n v="869.78924425250852"/>
    <s v="S1"/>
    <n v="1"/>
    <n v="0"/>
    <s v="UPRAWNIONY"/>
    <m/>
  </r>
  <r>
    <s v="Tomaszewski Marcin"/>
    <x v="0"/>
    <x v="1"/>
    <x v="1"/>
    <n v="1"/>
    <n v="869.78924425250852"/>
    <s v="S1"/>
    <n v="1"/>
    <n v="0"/>
    <s v="UPRAWNIONY"/>
    <m/>
  </r>
  <r>
    <s v="Kozłowski Marcel"/>
    <x v="0"/>
    <x v="4"/>
    <x v="1"/>
    <n v="1"/>
    <n v="869.78924425250852"/>
    <s v="S1"/>
    <n v="1"/>
    <n v="0"/>
    <s v="UPRAWNIONY"/>
    <m/>
  </r>
  <r>
    <s v="Kucharski Edward"/>
    <x v="0"/>
    <x v="4"/>
    <x v="1"/>
    <n v="1"/>
    <n v="869.78924425250852"/>
    <s v="S1"/>
    <n v="1"/>
    <n v="0"/>
    <s v="UPRAWNIONY"/>
    <m/>
  </r>
  <r>
    <s v="Chmielewski Artur"/>
    <x v="0"/>
    <x v="4"/>
    <x v="1"/>
    <n v="1"/>
    <n v="869.78924425250852"/>
    <s v="S1"/>
    <n v="1"/>
    <n v="0"/>
    <s v="UPRAWNIONY"/>
    <m/>
  </r>
  <r>
    <s v="Ziółkowska Błażej"/>
    <x v="0"/>
    <x v="4"/>
    <x v="1"/>
    <n v="1"/>
    <n v="869.78924425250852"/>
    <s v="S1"/>
    <n v="1"/>
    <n v="0"/>
    <s v="UPRAWNIONY"/>
    <m/>
  </r>
  <r>
    <s v="Kucharski Dobromił"/>
    <x v="0"/>
    <x v="4"/>
    <x v="1"/>
    <n v="1"/>
    <n v="869.78924425250852"/>
    <s v="S1"/>
    <n v="1"/>
    <n v="0"/>
    <s v="UPRAWNIONY"/>
    <m/>
  </r>
  <r>
    <s v="Górski Krzysztof"/>
    <x v="0"/>
    <x v="4"/>
    <x v="1"/>
    <n v="1"/>
    <n v="869.78924425250852"/>
    <s v="S1"/>
    <n v="1"/>
    <n v="0"/>
    <s v="UPRAWNIONY"/>
    <m/>
  </r>
  <r>
    <s v="Jaworski Daniel"/>
    <x v="0"/>
    <x v="4"/>
    <x v="1"/>
    <n v="1"/>
    <n v="869.78924425250852"/>
    <s v="S1"/>
    <n v="1"/>
    <n v="0"/>
    <s v="UPRAWNIONY"/>
    <m/>
  </r>
  <r>
    <s v="Laskowska Alexander"/>
    <x v="0"/>
    <x v="4"/>
    <x v="1"/>
    <n v="1"/>
    <n v="869.78924425250852"/>
    <s v="S1"/>
    <n v="1"/>
    <n v="0"/>
    <s v="UPRAWNIONY"/>
    <m/>
  </r>
  <r>
    <s v="Urbańska Ireneusz"/>
    <x v="0"/>
    <x v="4"/>
    <x v="1"/>
    <n v="1"/>
    <n v="869.78924425250852"/>
    <s v="S1"/>
    <n v="1"/>
    <n v="0"/>
    <s v="UPRAWNIONY"/>
    <m/>
  </r>
  <r>
    <s v="Cieślak Błażej"/>
    <x v="0"/>
    <x v="4"/>
    <x v="6"/>
    <n v="1"/>
    <n v="1087.2365553156355"/>
    <s v="S2"/>
    <n v="1.25"/>
    <n v="0"/>
    <s v="UPRAWNIONY"/>
    <m/>
  </r>
  <r>
    <s v="Włodarczyk Igor"/>
    <x v="0"/>
    <x v="4"/>
    <x v="1"/>
    <n v="1"/>
    <n v="869.78924425250852"/>
    <s v="S1"/>
    <n v="1"/>
    <n v="0"/>
    <s v="UPRAWNIONY"/>
    <m/>
  </r>
  <r>
    <s v="Szymański Ryszard"/>
    <x v="0"/>
    <x v="4"/>
    <x v="1"/>
    <n v="1"/>
    <n v="869.78924425250852"/>
    <s v="S1"/>
    <n v="1"/>
    <n v="0"/>
    <s v="UPRAWNIONY"/>
    <m/>
  </r>
  <r>
    <s v="Przybylski Mieszko"/>
    <x v="0"/>
    <x v="4"/>
    <x v="3"/>
    <n v="1"/>
    <n v="1304.6838663787628"/>
    <s v="S3"/>
    <n v="1.5"/>
    <n v="0"/>
    <s v="UPRAWNIONY"/>
    <m/>
  </r>
  <r>
    <s v="Baran Oktawian"/>
    <x v="0"/>
    <x v="4"/>
    <x v="1"/>
    <n v="1"/>
    <n v="869.78924425250852"/>
    <s v="S1"/>
    <n v="1"/>
    <n v="0"/>
    <s v="UPRAWNIONY"/>
    <m/>
  </r>
  <r>
    <s v="Adamska Aleksander"/>
    <x v="0"/>
    <x v="4"/>
    <x v="1"/>
    <n v="1"/>
    <n v="869.78924425250852"/>
    <s v="S1"/>
    <n v="1"/>
    <n v="0"/>
    <s v="UPRAWNIONY"/>
    <m/>
  </r>
  <r>
    <s v="Jankowski Dominika"/>
    <x v="0"/>
    <x v="4"/>
    <x v="1"/>
    <n v="1"/>
    <n v="869.78924425250852"/>
    <s v="S1"/>
    <n v="1"/>
    <n v="0"/>
    <s v="UPRAWNIONY"/>
    <m/>
  </r>
  <r>
    <s v="Wysocki Zofia"/>
    <x v="0"/>
    <x v="4"/>
    <x v="1"/>
    <n v="0.75"/>
    <n v="869.78924425250852"/>
    <s v="S1"/>
    <n v="1"/>
    <n v="0"/>
    <s v="UPRAWNIONY"/>
    <m/>
  </r>
  <r>
    <s v="Kaczmarczyk Marek"/>
    <x v="0"/>
    <x v="4"/>
    <x v="7"/>
    <n v="1"/>
    <n v="1739.578488505017"/>
    <s v="S5"/>
    <n v="2"/>
    <n v="0"/>
    <s v="UPRAWNIONY"/>
    <m/>
  </r>
  <r>
    <s v="Kubiak Adrian"/>
    <x v="0"/>
    <x v="4"/>
    <x v="1"/>
    <n v="1"/>
    <n v="869.78924425250852"/>
    <s v="S1"/>
    <n v="1"/>
    <n v="0"/>
    <s v="UPRAWNIONY"/>
    <m/>
  </r>
  <r>
    <s v="Ziółkowska Leszek"/>
    <x v="0"/>
    <x v="4"/>
    <x v="1"/>
    <n v="1"/>
    <n v="869.78924425250852"/>
    <s v="S1"/>
    <n v="1"/>
    <n v="0"/>
    <s v="UPRAWNIONY"/>
    <m/>
  </r>
  <r>
    <s v="Kamiński Oskar"/>
    <x v="0"/>
    <x v="1"/>
    <x v="1"/>
    <n v="0.75"/>
    <n v="869.78924425250852"/>
    <s v="S1"/>
    <n v="1"/>
    <n v="0"/>
    <s v="UPRAWNIONY"/>
    <m/>
  </r>
  <r>
    <s v="Sobczak Irena"/>
    <x v="0"/>
    <x v="1"/>
    <x v="4"/>
    <n v="1"/>
    <n v="1522.13117744189"/>
    <s v="S4"/>
    <n v="1.75"/>
    <n v="0"/>
    <s v="UPRAWNIONY"/>
    <m/>
  </r>
  <r>
    <s v="Duda Joanna"/>
    <x v="0"/>
    <x v="1"/>
    <x v="6"/>
    <n v="1"/>
    <n v="1087.2365553156355"/>
    <s v="S2"/>
    <n v="1.25"/>
    <n v="0"/>
    <s v="UPRAWNIONY"/>
    <m/>
  </r>
  <r>
    <s v="Marciniak Andżelika"/>
    <x v="0"/>
    <x v="1"/>
    <x v="1"/>
    <n v="1"/>
    <n v="869.78924425250852"/>
    <s v="S1"/>
    <n v="1"/>
    <n v="0"/>
    <s v="UPRAWNIONY"/>
    <m/>
  </r>
  <r>
    <s v="Kwiatkowski Gabriela"/>
    <x v="0"/>
    <x v="1"/>
    <x v="1"/>
    <n v="1"/>
    <n v="869.78924425250852"/>
    <s v="S1"/>
    <n v="1"/>
    <n v="0"/>
    <s v="UPRAWNIONY"/>
    <m/>
  </r>
  <r>
    <s v="Tomaszewski Amalia"/>
    <x v="0"/>
    <x v="1"/>
    <x v="1"/>
    <n v="1"/>
    <n v="869.78924425250852"/>
    <s v="S1"/>
    <n v="1"/>
    <n v="0"/>
    <s v="UPRAWNIONY"/>
    <m/>
  </r>
  <r>
    <s v="Sikorska Bogna"/>
    <x v="0"/>
    <x v="1"/>
    <x v="6"/>
    <n v="1"/>
    <n v="1087.2365553156355"/>
    <s v="S2"/>
    <n v="1.25"/>
    <n v="0"/>
    <s v="UPRAWNIONY"/>
    <m/>
  </r>
  <r>
    <s v="Chmielewski Zuzanna"/>
    <x v="0"/>
    <x v="1"/>
    <x v="1"/>
    <n v="1"/>
    <n v="869.78924425250852"/>
    <s v="S1"/>
    <n v="1"/>
    <n v="0"/>
    <s v="UPRAWNIONY"/>
    <m/>
  </r>
  <r>
    <s v="Dąbrowski Ireneusz"/>
    <x v="0"/>
    <x v="1"/>
    <x v="6"/>
    <n v="1"/>
    <n v="1087.2365553156355"/>
    <s v="S2"/>
    <n v="1.25"/>
    <n v="0"/>
    <s v="UPRAWNIONY"/>
    <m/>
  </r>
  <r>
    <s v="Wróblewski Kuba"/>
    <x v="0"/>
    <x v="1"/>
    <x v="1"/>
    <n v="1"/>
    <n v="869.78924425250852"/>
    <s v="S1"/>
    <n v="1"/>
    <n v="0"/>
    <s v="UPRAWNIONY"/>
    <m/>
  </r>
  <r>
    <s v="Zawadzki Anastazy"/>
    <x v="0"/>
    <x v="4"/>
    <x v="3"/>
    <n v="1"/>
    <n v="1304.6838663787628"/>
    <s v="S3"/>
    <n v="1.5"/>
    <n v="0"/>
    <s v="UPRAWNIONY"/>
    <m/>
  </r>
  <r>
    <s v="Andrzejewski Miron"/>
    <x v="0"/>
    <x v="4"/>
    <x v="3"/>
    <n v="1"/>
    <n v="1304.6838663787628"/>
    <s v="S3"/>
    <n v="1.5"/>
    <n v="0"/>
    <s v="UPRAWNIONY"/>
    <m/>
  </r>
  <r>
    <s v="Wojciechowski Leonardo"/>
    <x v="0"/>
    <x v="4"/>
    <x v="1"/>
    <n v="1"/>
    <n v="869.78924425250852"/>
    <s v="S1"/>
    <n v="1"/>
    <n v="0"/>
    <s v="UPRAWNIONY"/>
    <m/>
  </r>
  <r>
    <s v="Dąbrowski Kordian"/>
    <x v="0"/>
    <x v="4"/>
    <x v="1"/>
    <n v="1"/>
    <n v="869.78924425250852"/>
    <s v="S1"/>
    <n v="1"/>
    <n v="0"/>
    <s v="UPRAWNIONY"/>
    <m/>
  </r>
  <r>
    <s v="Lis Paulina"/>
    <x v="0"/>
    <x v="4"/>
    <x v="1"/>
    <n v="1"/>
    <n v="869.78924425250852"/>
    <s v="S1"/>
    <n v="1"/>
    <n v="0"/>
    <s v="UPRAWNIONY"/>
    <m/>
  </r>
  <r>
    <s v="Wasilewska Malwina"/>
    <x v="0"/>
    <x v="4"/>
    <x v="2"/>
    <n v="1"/>
    <n v="1087.2365553156355"/>
    <s v="S2"/>
    <n v="1.25"/>
    <n v="0"/>
    <s v="UPRAWNIONY"/>
    <m/>
  </r>
  <r>
    <s v="Sobczak Jacek"/>
    <x v="0"/>
    <x v="4"/>
    <x v="3"/>
    <n v="1"/>
    <n v="1304.6838663787628"/>
    <s v="S3"/>
    <n v="1.5"/>
    <n v="0"/>
    <s v="UPRAWNIONY"/>
    <m/>
  </r>
  <r>
    <s v="Przybylski Juliusz"/>
    <x v="0"/>
    <x v="4"/>
    <x v="3"/>
    <n v="1"/>
    <n v="1304.6838663787628"/>
    <s v="S3"/>
    <n v="1.5"/>
    <n v="0"/>
    <s v="UPRAWNIONY"/>
    <m/>
  </r>
  <r>
    <s v="Szczepański Dominik"/>
    <x v="0"/>
    <x v="4"/>
    <x v="1"/>
    <n v="1"/>
    <n v="869.78924425250852"/>
    <s v="S1"/>
    <n v="1"/>
    <n v="0"/>
    <s v="UPRAWNIONY"/>
    <m/>
  </r>
  <r>
    <s v="Gajewska Jędrzej"/>
    <x v="0"/>
    <x v="4"/>
    <x v="3"/>
    <n v="1"/>
    <n v="1304.6838663787628"/>
    <s v="S3"/>
    <n v="1.5"/>
    <n v="0"/>
    <s v="UPRAWNIONY"/>
    <m/>
  </r>
  <r>
    <s v="Kwiatkowski Julia"/>
    <x v="0"/>
    <x v="4"/>
    <x v="2"/>
    <n v="1"/>
    <n v="1087.2365553156355"/>
    <s v="S2"/>
    <n v="1.25"/>
    <n v="0"/>
    <s v="UPRAWNIONY"/>
    <m/>
  </r>
  <r>
    <s v="Przybylski Jadwiga"/>
    <x v="0"/>
    <x v="4"/>
    <x v="1"/>
    <n v="1"/>
    <n v="869.78924425250852"/>
    <s v="S1"/>
    <n v="1"/>
    <n v="0"/>
    <s v="UPRAWNIONY"/>
    <m/>
  </r>
  <r>
    <s v="Kaczmarczyk Maurycy"/>
    <x v="0"/>
    <x v="4"/>
    <x v="1"/>
    <n v="1"/>
    <n v="869.78924425250852"/>
    <s v="S1"/>
    <n v="1"/>
    <n v="0"/>
    <s v="UPRAWNIONY"/>
    <m/>
  </r>
  <r>
    <s v="Kowalczyk Dorian"/>
    <x v="0"/>
    <x v="1"/>
    <x v="3"/>
    <n v="1"/>
    <n v="1304.6838663787628"/>
    <s v="S3"/>
    <n v="1.5"/>
    <n v="0"/>
    <s v="UPRAWNIONY"/>
    <m/>
  </r>
  <r>
    <s v="Tomaszewski Aleks"/>
    <x v="0"/>
    <x v="1"/>
    <x v="1"/>
    <n v="1"/>
    <n v="869.78924425250852"/>
    <s v="S1"/>
    <n v="1"/>
    <n v="0"/>
    <s v="UPRAWNIONY"/>
    <m/>
  </r>
  <r>
    <s v="Kwiatkowski Paula"/>
    <x v="0"/>
    <x v="3"/>
    <x v="1"/>
    <n v="1"/>
    <n v="869.78924425250852"/>
    <s v="S1"/>
    <n v="1"/>
    <n v="0"/>
    <s v="UPRAWNIONY"/>
    <m/>
  </r>
  <r>
    <s v="Chmielewski Nina"/>
    <x v="0"/>
    <x v="3"/>
    <x v="1"/>
    <n v="1"/>
    <n v="869.78924425250852"/>
    <s v="S1"/>
    <n v="1"/>
    <n v="0"/>
    <s v="UPRAWNIONY"/>
    <m/>
  </r>
  <r>
    <s v="Duda Urszula"/>
    <x v="0"/>
    <x v="3"/>
    <x v="1"/>
    <n v="1"/>
    <n v="869.78924425250852"/>
    <s v="S1"/>
    <n v="1"/>
    <n v="0"/>
    <s v="UPRAWNIONY"/>
    <m/>
  </r>
  <r>
    <s v="Wysocki Judyta"/>
    <x v="0"/>
    <x v="3"/>
    <x v="3"/>
    <n v="1"/>
    <n v="1304.6838663787628"/>
    <s v="S3"/>
    <n v="1.5"/>
    <n v="0"/>
    <s v="UPRAWNIONY"/>
    <m/>
  </r>
  <r>
    <s v="Sawicki Alicja"/>
    <x v="0"/>
    <x v="3"/>
    <x v="3"/>
    <n v="1"/>
    <n v="1304.6838663787628"/>
    <s v="S3"/>
    <n v="1.5"/>
    <n v="0"/>
    <s v="UPRAWNIONY"/>
    <m/>
  </r>
  <r>
    <s v="Stępień Agata"/>
    <x v="0"/>
    <x v="3"/>
    <x v="2"/>
    <n v="1"/>
    <n v="1087.2365553156355"/>
    <s v="S2"/>
    <n v="1.25"/>
    <n v="0"/>
    <s v="UPRAWNIONY"/>
    <m/>
  </r>
  <r>
    <s v="Andrzejewski Eugeniusz"/>
    <x v="0"/>
    <x v="3"/>
    <x v="1"/>
    <n v="1"/>
    <n v="869.78924425250852"/>
    <s v="S1"/>
    <n v="1"/>
    <n v="0"/>
    <s v="UPRAWNIONY"/>
    <m/>
  </r>
  <r>
    <s v="Dąbrowski Dobromił"/>
    <x v="0"/>
    <x v="3"/>
    <x v="3"/>
    <n v="1"/>
    <n v="1304.6838663787628"/>
    <s v="S3"/>
    <n v="1.5"/>
    <n v="0"/>
    <s v="UPRAWNIONY"/>
    <m/>
  </r>
  <r>
    <s v="Baran Arkadiusz"/>
    <x v="0"/>
    <x v="3"/>
    <x v="1"/>
    <n v="1"/>
    <n v="869.78924425250852"/>
    <s v="S1"/>
    <n v="1"/>
    <n v="0"/>
    <s v="UPRAWNIONY"/>
    <m/>
  </r>
  <r>
    <s v="Wojciechowski Kacper"/>
    <x v="0"/>
    <x v="3"/>
    <x v="6"/>
    <n v="1"/>
    <n v="1087.2365553156355"/>
    <s v="S2"/>
    <n v="1.25"/>
    <n v="0"/>
    <s v="UPRAWNIONY"/>
    <m/>
  </r>
  <r>
    <s v="Jasiński Filip"/>
    <x v="0"/>
    <x v="3"/>
    <x v="1"/>
    <n v="1"/>
    <n v="869.78924425250852"/>
    <s v="S1"/>
    <n v="1"/>
    <n v="0"/>
    <s v="UPRAWNIONY"/>
    <m/>
  </r>
  <r>
    <s v="Górski Miron"/>
    <x v="0"/>
    <x v="3"/>
    <x v="2"/>
    <n v="1"/>
    <n v="1087.2365553156355"/>
    <s v="S2"/>
    <n v="1.25"/>
    <n v="0"/>
    <s v="UPRAWNIONY"/>
    <m/>
  </r>
  <r>
    <s v="Szczepański Bogumił"/>
    <x v="0"/>
    <x v="3"/>
    <x v="1"/>
    <n v="1"/>
    <n v="869.78924425250852"/>
    <s v="S1"/>
    <n v="1"/>
    <n v="0"/>
    <s v="UPRAWNIONY"/>
    <m/>
  </r>
  <r>
    <s v="Witkowski Diego"/>
    <x v="0"/>
    <x v="2"/>
    <x v="1"/>
    <n v="1"/>
    <n v="869.78924425250852"/>
    <s v="S1"/>
    <n v="1"/>
    <n v="0"/>
    <s v="UPRAWNIONY"/>
    <m/>
  </r>
  <r>
    <s v="Rutkowski Halina"/>
    <x v="0"/>
    <x v="2"/>
    <x v="1"/>
    <n v="1"/>
    <n v="869.78924425250852"/>
    <s v="S1"/>
    <n v="1"/>
    <n v="0"/>
    <s v="UPRAWNIONY"/>
    <m/>
  </r>
  <r>
    <s v="Zakrzewska Bogda"/>
    <x v="0"/>
    <x v="2"/>
    <x v="3"/>
    <n v="1"/>
    <n v="1304.6838663787628"/>
    <s v="S3"/>
    <n v="1.5"/>
    <n v="0"/>
    <s v="UPRAWNIONY"/>
    <m/>
  </r>
  <r>
    <s v="Szczepański Maja"/>
    <x v="0"/>
    <x v="2"/>
    <x v="1"/>
    <n v="1"/>
    <n v="869.78924425250852"/>
    <s v="S1"/>
    <n v="1"/>
    <n v="0"/>
    <s v="UPRAWNIONY"/>
    <m/>
  </r>
  <r>
    <s v="Nowak Dominika"/>
    <x v="0"/>
    <x v="2"/>
    <x v="1"/>
    <n v="1"/>
    <n v="869.78924425250852"/>
    <s v="S1"/>
    <n v="1"/>
    <n v="0"/>
    <s v="UPRAWNIONY"/>
    <m/>
  </r>
  <r>
    <s v="Kaźmierczak Angelika"/>
    <x v="0"/>
    <x v="2"/>
    <x v="1"/>
    <n v="1"/>
    <n v="869.78924425250852"/>
    <s v="S1"/>
    <n v="1"/>
    <n v="0"/>
    <s v="UPRAWNIONY"/>
    <m/>
  </r>
  <r>
    <s v="Kozłowski Natan"/>
    <x v="0"/>
    <x v="2"/>
    <x v="1"/>
    <n v="1"/>
    <n v="869.78924425250852"/>
    <s v="S1"/>
    <n v="1"/>
    <n v="0"/>
    <s v="UPRAWNIONY"/>
    <m/>
  </r>
  <r>
    <s v="Jankowski Milan"/>
    <x v="0"/>
    <x v="2"/>
    <x v="1"/>
    <n v="1"/>
    <n v="869.78924425250852"/>
    <s v="S1"/>
    <n v="1"/>
    <n v="0"/>
    <s v="UPRAWNIONY"/>
    <m/>
  </r>
  <r>
    <s v="Sokołowski Kryspin"/>
    <x v="0"/>
    <x v="2"/>
    <x v="5"/>
    <n v="1"/>
    <n v="1304.6838663787628"/>
    <s v="S3"/>
    <n v="1.5"/>
    <n v="0"/>
    <s v="UPRAWNIONY"/>
    <m/>
  </r>
  <r>
    <s v="Mróz Arkadiusz"/>
    <x v="0"/>
    <x v="2"/>
    <x v="1"/>
    <n v="1"/>
    <n v="869.78924425250852"/>
    <s v="S1"/>
    <n v="1"/>
    <n v="0"/>
    <s v="UPRAWNIONY"/>
    <m/>
  </r>
  <r>
    <s v="Szewczyk Jacek"/>
    <x v="0"/>
    <x v="2"/>
    <x v="3"/>
    <n v="1"/>
    <n v="1304.6838663787628"/>
    <s v="S3"/>
    <n v="1.5"/>
    <n v="0"/>
    <s v="UPRAWNIONY"/>
    <m/>
  </r>
  <r>
    <s v="Kowalski Hubert"/>
    <x v="0"/>
    <x v="2"/>
    <x v="1"/>
    <n v="1"/>
    <n v="869.78924425250852"/>
    <s v="S1"/>
    <n v="1"/>
    <n v="0"/>
    <s v="UPRAWNIONY"/>
    <m/>
  </r>
  <r>
    <s v="Krupa Arkadiusz"/>
    <x v="0"/>
    <x v="2"/>
    <x v="2"/>
    <n v="1"/>
    <n v="1087.2365553156355"/>
    <s v="S2"/>
    <n v="1.25"/>
    <n v="0"/>
    <s v="UPRAWNIONY"/>
    <m/>
  </r>
  <r>
    <s v="Wójcik Natan"/>
    <x v="0"/>
    <x v="2"/>
    <x v="2"/>
    <n v="1"/>
    <n v="1087.2365553156355"/>
    <s v="S2"/>
    <n v="1.25"/>
    <n v="0"/>
    <s v="UPRAWNIONY"/>
    <m/>
  </r>
  <r>
    <s v="Włodarczyk Idalia"/>
    <x v="0"/>
    <x v="2"/>
    <x v="2"/>
    <n v="1"/>
    <n v="1087.2365553156355"/>
    <s v="S2"/>
    <n v="1.25"/>
    <n v="0"/>
    <s v="UPRAWNIONY"/>
    <m/>
  </r>
  <r>
    <s v="Jaworski Anita"/>
    <x v="0"/>
    <x v="2"/>
    <x v="1"/>
    <n v="1"/>
    <n v="869.78924425250852"/>
    <s v="S1"/>
    <n v="1"/>
    <n v="0"/>
    <s v="UPRAWNIONY"/>
    <m/>
  </r>
  <r>
    <s v="Kołodziej Stanisława"/>
    <x v="0"/>
    <x v="2"/>
    <x v="3"/>
    <n v="1"/>
    <n v="1304.6838663787628"/>
    <s v="S3"/>
    <n v="1.5"/>
    <n v="0"/>
    <s v="UPRAWNIONY"/>
    <m/>
  </r>
  <r>
    <s v="Maciejewski Agata"/>
    <x v="0"/>
    <x v="2"/>
    <x v="2"/>
    <n v="1"/>
    <n v="1087.2365553156355"/>
    <s v="S2"/>
    <n v="1.25"/>
    <n v="0"/>
    <s v="UPRAWNIONY"/>
    <m/>
  </r>
  <r>
    <s v="Wiśniewski Aleksandra"/>
    <x v="0"/>
    <x v="2"/>
    <x v="1"/>
    <n v="1"/>
    <n v="869.78924425250852"/>
    <s v="S1"/>
    <n v="1"/>
    <n v="0"/>
    <s v="UPRAWNIONY"/>
    <m/>
  </r>
  <r>
    <s v="Zalewski Olga"/>
    <x v="0"/>
    <x v="2"/>
    <x v="1"/>
    <n v="1"/>
    <n v="869.78924425250852"/>
    <s v="S1"/>
    <n v="1"/>
    <n v="0"/>
    <s v="UPRAWNIONY"/>
    <m/>
  </r>
  <r>
    <s v="Lis Leonardo"/>
    <x v="0"/>
    <x v="3"/>
    <x v="1"/>
    <n v="1"/>
    <n v="869.78924425250852"/>
    <s v="S1"/>
    <n v="1"/>
    <n v="0"/>
    <s v="UPRAWNIONY"/>
    <m/>
  </r>
  <r>
    <s v="Kucharski Aleksander"/>
    <x v="0"/>
    <x v="3"/>
    <x v="1"/>
    <n v="1"/>
    <n v="869.78924425250852"/>
    <s v="S1"/>
    <n v="1"/>
    <n v="0"/>
    <s v="UPRAWNIONY"/>
    <m/>
  </r>
  <r>
    <s v="Witkowski Maciej"/>
    <x v="0"/>
    <x v="3"/>
    <x v="1"/>
    <n v="1"/>
    <n v="869.78924425250852"/>
    <s v="S1"/>
    <n v="1"/>
    <n v="0"/>
    <s v="UPRAWNIONY"/>
    <m/>
  </r>
  <r>
    <s v="Maciejewski Kamil"/>
    <x v="0"/>
    <x v="3"/>
    <x v="1"/>
    <n v="1"/>
    <n v="869.78924425250852"/>
    <s v="S1"/>
    <n v="1"/>
    <n v="0"/>
    <s v="UPRAWNIONY"/>
    <m/>
  </r>
  <r>
    <s v="Ostrowski Pamela"/>
    <x v="0"/>
    <x v="3"/>
    <x v="1"/>
    <n v="1"/>
    <n v="869.78924425250852"/>
    <s v="S1"/>
    <n v="1"/>
    <n v="0"/>
    <s v="UPRAWNIONY"/>
    <m/>
  </r>
  <r>
    <s v="Kaźmierczak Iga"/>
    <x v="0"/>
    <x v="3"/>
    <x v="4"/>
    <n v="1"/>
    <n v="1522.13117744189"/>
    <s v="S4"/>
    <n v="1.75"/>
    <n v="0"/>
    <s v="UPRAWNIONY"/>
    <m/>
  </r>
  <r>
    <s v="Kamiński Edward"/>
    <x v="0"/>
    <x v="3"/>
    <x v="1"/>
    <n v="1"/>
    <n v="869.78924425250852"/>
    <s v="S1"/>
    <n v="1"/>
    <n v="0"/>
    <s v="UPRAWNIONY"/>
    <m/>
  </r>
  <r>
    <s v="Krupa Fryderyk"/>
    <x v="0"/>
    <x v="3"/>
    <x v="1"/>
    <n v="1"/>
    <n v="869.78924425250852"/>
    <s v="S1"/>
    <n v="1"/>
    <n v="0"/>
    <s v="UPRAWNIONY"/>
    <m/>
  </r>
  <r>
    <s v="Adamska Albert"/>
    <x v="0"/>
    <x v="3"/>
    <x v="1"/>
    <n v="1"/>
    <n v="869.78924425250852"/>
    <s v="S1"/>
    <n v="1"/>
    <n v="0"/>
    <s v="UPRAWNIONY"/>
    <m/>
  </r>
  <r>
    <s v="Sikorska Hubert"/>
    <x v="0"/>
    <x v="3"/>
    <x v="1"/>
    <n v="1"/>
    <n v="869.78924425250852"/>
    <s v="S1"/>
    <n v="1"/>
    <n v="0"/>
    <s v="UPRAWNIONY"/>
    <m/>
  </r>
  <r>
    <s v="Kwiatkowski Jakub"/>
    <x v="0"/>
    <x v="0"/>
    <x v="1"/>
    <n v="1"/>
    <n v="869.78924425250852"/>
    <s v="S1"/>
    <n v="1"/>
    <n v="0"/>
    <s v="UPRAWNIONY"/>
    <m/>
  </r>
  <r>
    <s v="Piotrowski Aleksandra"/>
    <x v="0"/>
    <x v="0"/>
    <x v="1"/>
    <n v="1"/>
    <n v="869.78924425250852"/>
    <s v="S1"/>
    <n v="1"/>
    <n v="0"/>
    <s v="UPRAWNIONY"/>
    <m/>
  </r>
  <r>
    <s v="Brzeziński Wiktoria"/>
    <x v="0"/>
    <x v="0"/>
    <x v="1"/>
    <n v="1"/>
    <n v="869.78924425250852"/>
    <s v="S1"/>
    <n v="1"/>
    <n v="0"/>
    <s v="UPRAWNIONY"/>
    <m/>
  </r>
  <r>
    <s v="Baranowski Aisha"/>
    <x v="0"/>
    <x v="0"/>
    <x v="1"/>
    <n v="1"/>
    <n v="869.78924425250852"/>
    <s v="S1"/>
    <n v="1"/>
    <n v="0"/>
    <s v="UPRAWNIONY"/>
    <m/>
  </r>
  <r>
    <s v="Adamska Barbara"/>
    <x v="0"/>
    <x v="0"/>
    <x v="1"/>
    <n v="1"/>
    <n v="869.78924425250852"/>
    <s v="S1"/>
    <n v="1"/>
    <n v="0"/>
    <s v="UPRAWNIONY"/>
    <m/>
  </r>
  <r>
    <s v="Wójcik Kamila"/>
    <x v="0"/>
    <x v="0"/>
    <x v="1"/>
    <n v="1"/>
    <n v="869.78924425250852"/>
    <s v="S1"/>
    <n v="1"/>
    <n v="0"/>
    <s v="UPRAWNIONY"/>
    <m/>
  </r>
  <r>
    <s v="Gajewski Marian"/>
    <x v="0"/>
    <x v="0"/>
    <x v="1"/>
    <n v="1"/>
    <n v="869.78924425250852"/>
    <s v="S1"/>
    <n v="1"/>
    <n v="0"/>
    <s v="UPRAWNIONY"/>
    <m/>
  </r>
  <r>
    <s v="Andrzejewski Łukasz"/>
    <x v="0"/>
    <x v="0"/>
    <x v="6"/>
    <n v="1"/>
    <n v="1087.2365553156355"/>
    <s v="S2"/>
    <n v="1.25"/>
    <n v="0"/>
    <s v="UPRAWNIONY"/>
    <m/>
  </r>
  <r>
    <s v="Szczepański Nina"/>
    <x v="0"/>
    <x v="0"/>
    <x v="6"/>
    <n v="1"/>
    <n v="1087.2365553156355"/>
    <s v="S2"/>
    <n v="1.25"/>
    <n v="0"/>
    <s v="UPRAWNIONY"/>
    <m/>
  </r>
  <r>
    <s v="Sadowska Alicja"/>
    <x v="0"/>
    <x v="0"/>
    <x v="1"/>
    <n v="1"/>
    <n v="869.78924425250852"/>
    <s v="S1"/>
    <n v="1"/>
    <n v="0"/>
    <s v="UPRAWNIONY"/>
    <m/>
  </r>
  <r>
    <s v="Kowalski Małgorzata"/>
    <x v="0"/>
    <x v="0"/>
    <x v="1"/>
    <n v="1"/>
    <n v="869.78924425250852"/>
    <s v="S1"/>
    <n v="1"/>
    <n v="0"/>
    <s v="UPRAWNIONY"/>
    <m/>
  </r>
  <r>
    <s v="Jasiński Marek"/>
    <x v="0"/>
    <x v="0"/>
    <x v="1"/>
    <n v="1"/>
    <n v="869.78924425250852"/>
    <s v="S1"/>
    <n v="1"/>
    <n v="0"/>
    <s v="UPRAWNIONY"/>
    <m/>
  </r>
  <r>
    <s v="Urbański Remigiusz"/>
    <x v="0"/>
    <x v="0"/>
    <x v="1"/>
    <n v="1"/>
    <n v="869.78924425250852"/>
    <s v="S1"/>
    <n v="1"/>
    <n v="0"/>
    <s v="UPRAWNIONY"/>
    <m/>
  </r>
  <r>
    <s v="Kowalski Olgierd"/>
    <x v="0"/>
    <x v="0"/>
    <x v="1"/>
    <n v="1"/>
    <n v="869.78924425250852"/>
    <s v="S1"/>
    <n v="1"/>
    <n v="0"/>
    <s v="UPRAWNIONY"/>
    <m/>
  </r>
  <r>
    <s v="Szczepański Jarosław"/>
    <x v="0"/>
    <x v="0"/>
    <x v="1"/>
    <n v="1"/>
    <n v="869.78924425250852"/>
    <s v="S1"/>
    <n v="1"/>
    <n v="0"/>
    <s v="UPRAWNIONY"/>
    <m/>
  </r>
  <r>
    <s v="Piotrowski Dariusz"/>
    <x v="0"/>
    <x v="0"/>
    <x v="6"/>
    <n v="1"/>
    <n v="1087.2365553156355"/>
    <s v="S2"/>
    <n v="1.25"/>
    <n v="0"/>
    <s v="UPRAWNIONY"/>
    <m/>
  </r>
  <r>
    <s v="Nowak Jan"/>
    <x v="0"/>
    <x v="0"/>
    <x v="1"/>
    <n v="1"/>
    <n v="869.78924425250852"/>
    <s v="S1"/>
    <n v="1"/>
    <n v="0"/>
    <s v="UPRAWNIONY"/>
    <m/>
  </r>
  <r>
    <s v="Walczak Andrzej"/>
    <x v="0"/>
    <x v="0"/>
    <x v="1"/>
    <n v="1"/>
    <n v="869.78924425250852"/>
    <s v="S1"/>
    <n v="1"/>
    <n v="0"/>
    <s v="UPRAWNIONY"/>
    <m/>
  </r>
  <r>
    <s v="Zieliński Kordian"/>
    <x v="0"/>
    <x v="0"/>
    <x v="1"/>
    <n v="1"/>
    <n v="869.78924425250852"/>
    <s v="S1"/>
    <n v="1"/>
    <n v="0"/>
    <s v="UPRAWNIONY"/>
    <m/>
  </r>
  <r>
    <s v="Adamska Maurycy"/>
    <x v="0"/>
    <x v="0"/>
    <x v="1"/>
    <n v="1"/>
    <n v="869.78924425250852"/>
    <s v="S1"/>
    <n v="1"/>
    <n v="0"/>
    <s v="UPRAWNIONY"/>
    <m/>
  </r>
  <r>
    <s v="Kozłowski Czesław"/>
    <x v="0"/>
    <x v="0"/>
    <x v="1"/>
    <n v="0.5"/>
    <n v="869.78924425250852"/>
    <s v="S1"/>
    <n v="1"/>
    <n v="0"/>
    <s v="UPRAWNIONY"/>
    <m/>
  </r>
  <r>
    <s v="Lis Marcel"/>
    <x v="0"/>
    <x v="1"/>
    <x v="3"/>
    <n v="1"/>
    <n v="1304.6838663787628"/>
    <s v="S3"/>
    <n v="1.5"/>
    <n v="0"/>
    <s v="UPRAWNIONY"/>
    <m/>
  </r>
  <r>
    <s v="Gajewska Łucja"/>
    <x v="0"/>
    <x v="1"/>
    <x v="1"/>
    <n v="1"/>
    <n v="869.78924425250852"/>
    <s v="S1"/>
    <n v="1"/>
    <n v="0"/>
    <s v="UPRAWNIONY"/>
    <m/>
  </r>
  <r>
    <s v="Jakubowski Eliza"/>
    <x v="0"/>
    <x v="1"/>
    <x v="3"/>
    <n v="1"/>
    <n v="1304.6838663787628"/>
    <s v="S3"/>
    <n v="1.5"/>
    <n v="0"/>
    <s v="UPRAWNIONY"/>
    <m/>
  </r>
  <r>
    <s v="Bąk Marlena"/>
    <x v="0"/>
    <x v="1"/>
    <x v="3"/>
    <n v="1"/>
    <n v="1304.6838663787628"/>
    <s v="S3"/>
    <n v="1.5"/>
    <n v="0"/>
    <s v="UPRAWNIONY"/>
    <m/>
  </r>
  <r>
    <s v="Krupa Malwina"/>
    <x v="0"/>
    <x v="1"/>
    <x v="3"/>
    <n v="1"/>
    <n v="1304.6838663787628"/>
    <s v="S3"/>
    <n v="1.5"/>
    <n v="0"/>
    <s v="UPRAWNIONY"/>
    <m/>
  </r>
  <r>
    <s v="Górski Florentyna"/>
    <x v="0"/>
    <x v="1"/>
    <x v="1"/>
    <n v="1"/>
    <n v="869.78924425250852"/>
    <s v="S1"/>
    <n v="1"/>
    <n v="0"/>
    <s v="UPRAWNIONY"/>
    <m/>
  </r>
  <r>
    <s v="Woźniak Łukasz"/>
    <x v="0"/>
    <x v="1"/>
    <x v="1"/>
    <n v="1"/>
    <n v="869.78924425250852"/>
    <s v="S1"/>
    <n v="1"/>
    <n v="0"/>
    <s v="UPRAWNIONY"/>
    <m/>
  </r>
  <r>
    <s v="Górski Antoni"/>
    <x v="0"/>
    <x v="1"/>
    <x v="6"/>
    <n v="1"/>
    <n v="1087.2365553156355"/>
    <s v="S2"/>
    <n v="1.25"/>
    <n v="0"/>
    <s v="UPRAWNIONY"/>
    <m/>
  </r>
  <r>
    <s v="Kamiński Bogumił"/>
    <x v="0"/>
    <x v="1"/>
    <x v="6"/>
    <n v="1"/>
    <n v="1087.2365553156355"/>
    <s v="S2"/>
    <n v="1.25"/>
    <n v="0"/>
    <s v="UPRAWNIONY"/>
    <m/>
  </r>
  <r>
    <s v="Przybylski Marlena"/>
    <x v="0"/>
    <x v="1"/>
    <x v="6"/>
    <n v="1"/>
    <n v="1087.2365553156355"/>
    <s v="S2"/>
    <n v="1.25"/>
    <n v="0"/>
    <s v="UPRAWNIONY"/>
    <m/>
  </r>
  <r>
    <s v="Szymczak Bartłomiej"/>
    <x v="0"/>
    <x v="1"/>
    <x v="1"/>
    <n v="0.5"/>
    <n v="869.78924425250852"/>
    <s v="S1"/>
    <n v="1"/>
    <n v="0"/>
    <s v="UPRAWNIONY"/>
    <m/>
  </r>
  <r>
    <s v="Kaczmarczyk Dobromił"/>
    <x v="0"/>
    <x v="1"/>
    <x v="2"/>
    <n v="1"/>
    <n v="1087.2365553156355"/>
    <s v="S2"/>
    <n v="1.25"/>
    <n v="0"/>
    <s v="UPRAWNIONY"/>
    <m/>
  </r>
  <r>
    <s v="Cieślak Grzegorz"/>
    <x v="0"/>
    <x v="1"/>
    <x v="6"/>
    <n v="1"/>
    <n v="1087.2365553156355"/>
    <s v="S2"/>
    <n v="1.25"/>
    <n v="0"/>
    <s v="UPRAWNIONY"/>
    <m/>
  </r>
  <r>
    <s v="Jankowski Marcel"/>
    <x v="0"/>
    <x v="1"/>
    <x v="1"/>
    <n v="1"/>
    <n v="869.78924425250852"/>
    <s v="S1"/>
    <n v="1"/>
    <n v="0"/>
    <s v="UPRAWNIONY"/>
    <m/>
  </r>
  <r>
    <s v="Wójcik Remigiusz"/>
    <x v="0"/>
    <x v="1"/>
    <x v="1"/>
    <n v="1"/>
    <n v="869.78924425250852"/>
    <s v="S1"/>
    <n v="1"/>
    <n v="0"/>
    <s v="UPRAWNIONY"/>
    <m/>
  </r>
  <r>
    <s v="Kaźmierczak Eryk"/>
    <x v="0"/>
    <x v="1"/>
    <x v="1"/>
    <n v="1"/>
    <n v="869.78924425250852"/>
    <s v="S1"/>
    <n v="1"/>
    <n v="0"/>
    <s v="UPRAWNIONY"/>
    <m/>
  </r>
  <r>
    <s v="Mazur Czesława"/>
    <x v="0"/>
    <x v="1"/>
    <x v="1"/>
    <n v="1"/>
    <n v="869.78924425250852"/>
    <s v="S1"/>
    <n v="1"/>
    <n v="0"/>
    <s v="UPRAWNIONY"/>
    <m/>
  </r>
  <r>
    <s v="Wojciechowski Magdalena"/>
    <x v="0"/>
    <x v="1"/>
    <x v="1"/>
    <n v="1"/>
    <n v="869.78924425250852"/>
    <s v="S1"/>
    <n v="1"/>
    <n v="0"/>
    <s v="UPRAWNIONY"/>
    <m/>
  </r>
  <r>
    <s v="Górecki Anastazja"/>
    <x v="0"/>
    <x v="1"/>
    <x v="1"/>
    <n v="1"/>
    <n v="869.78924425250852"/>
    <s v="S1"/>
    <n v="1"/>
    <n v="0"/>
    <s v="UPRAWNIONY"/>
    <m/>
  </r>
  <r>
    <s v="Wiśniewski Klaudia"/>
    <x v="0"/>
    <x v="1"/>
    <x v="4"/>
    <n v="1"/>
    <n v="1522.13117744189"/>
    <s v="S4"/>
    <n v="1.75"/>
    <n v="0"/>
    <s v="UPRAWNIONY"/>
    <m/>
  </r>
  <r>
    <s v="Krajewska Oliwia"/>
    <x v="0"/>
    <x v="1"/>
    <x v="4"/>
    <n v="1"/>
    <n v="1522.13117744189"/>
    <s v="S4"/>
    <n v="1.75"/>
    <n v="0"/>
    <s v="UPRAWNIONY"/>
    <m/>
  </r>
  <r>
    <s v="Przybylski Damian"/>
    <x v="0"/>
    <x v="1"/>
    <x v="1"/>
    <n v="1"/>
    <n v="869.78924425250852"/>
    <s v="S1"/>
    <n v="1"/>
    <n v="0"/>
    <s v="UPRAWNIONY"/>
    <m/>
  </r>
  <r>
    <s v="Kamiński Korneliusz"/>
    <x v="0"/>
    <x v="1"/>
    <x v="1"/>
    <n v="1"/>
    <n v="869.78924425250852"/>
    <s v="S1"/>
    <n v="1"/>
    <n v="0"/>
    <s v="UPRAWNIONY"/>
    <m/>
  </r>
  <r>
    <s v="Kowalczyk Allan"/>
    <x v="0"/>
    <x v="1"/>
    <x v="2"/>
    <n v="1"/>
    <n v="1087.2365553156355"/>
    <s v="S2"/>
    <n v="1.25"/>
    <n v="0"/>
    <s v="UPRAWNIONY"/>
    <m/>
  </r>
  <r>
    <s v="Pawlak Igor"/>
    <x v="0"/>
    <x v="4"/>
    <x v="1"/>
    <n v="1"/>
    <n v="869.78924425250852"/>
    <s v="S1"/>
    <n v="1"/>
    <n v="0"/>
    <s v="UPRAWNIONY"/>
    <m/>
  </r>
  <r>
    <s v="Sawicki Ada"/>
    <x v="0"/>
    <x v="4"/>
    <x v="1"/>
    <n v="1"/>
    <n v="869.78924425250852"/>
    <s v="S1"/>
    <n v="1"/>
    <n v="0"/>
    <s v="UPRAWNIONY"/>
    <m/>
  </r>
  <r>
    <s v="Krajewska Łucja"/>
    <x v="0"/>
    <x v="4"/>
    <x v="1"/>
    <n v="1"/>
    <n v="869.78924425250852"/>
    <s v="S1"/>
    <n v="1"/>
    <n v="0"/>
    <s v="UPRAWNIONY"/>
    <m/>
  </r>
  <r>
    <s v="Szulc Dominika"/>
    <x v="0"/>
    <x v="4"/>
    <x v="1"/>
    <n v="1"/>
    <n v="869.78924425250852"/>
    <s v="S1"/>
    <n v="1"/>
    <n v="0"/>
    <s v="UPRAWNIONY"/>
    <m/>
  </r>
  <r>
    <s v="Marciniak Florentyna"/>
    <x v="0"/>
    <x v="4"/>
    <x v="1"/>
    <n v="1"/>
    <n v="869.78924425250852"/>
    <s v="S1"/>
    <n v="1"/>
    <n v="0"/>
    <s v="UPRAWNIONY"/>
    <m/>
  </r>
  <r>
    <s v="Kołodziej Elżbieta"/>
    <x v="0"/>
    <x v="4"/>
    <x v="1"/>
    <n v="1"/>
    <n v="869.78924425250852"/>
    <s v="S1"/>
    <n v="1"/>
    <n v="0"/>
    <s v="UPRAWNIONY"/>
    <m/>
  </r>
  <r>
    <s v="Lis Bartłomiej"/>
    <x v="0"/>
    <x v="4"/>
    <x v="2"/>
    <n v="1"/>
    <n v="1087.2365553156355"/>
    <s v="S2"/>
    <n v="1.25"/>
    <n v="0"/>
    <s v="UPRAWNIONY"/>
    <m/>
  </r>
  <r>
    <s v="Ostrowski Julian"/>
    <x v="0"/>
    <x v="1"/>
    <x v="1"/>
    <n v="1"/>
    <n v="869.78924425250852"/>
    <s v="S1"/>
    <n v="1"/>
    <n v="11"/>
    <s v="UPRAWNIONY"/>
    <m/>
  </r>
  <r>
    <s v="Jankowski Martin"/>
    <x v="0"/>
    <x v="1"/>
    <x v="3"/>
    <n v="1"/>
    <n v="1304.6838663787628"/>
    <s v="S3"/>
    <n v="1.5"/>
    <n v="0"/>
    <s v="UPRAWNIONY"/>
    <m/>
  </r>
  <r>
    <s v="Górski Dobromił"/>
    <x v="0"/>
    <x v="1"/>
    <x v="3"/>
    <n v="1"/>
    <n v="1304.6838663787628"/>
    <s v="S3"/>
    <n v="1.5"/>
    <n v="0"/>
    <s v="UPRAWNIONY"/>
    <m/>
  </r>
  <r>
    <s v="Laskowska Ola"/>
    <x v="0"/>
    <x v="1"/>
    <x v="3"/>
    <n v="1"/>
    <n v="1304.6838663787628"/>
    <s v="S3"/>
    <n v="1.5"/>
    <n v="0"/>
    <s v="UPRAWNIONY"/>
    <m/>
  </r>
  <r>
    <s v="Jankowski Jolanta"/>
    <x v="0"/>
    <x v="1"/>
    <x v="1"/>
    <n v="1"/>
    <n v="869.78924425250852"/>
    <s v="S1"/>
    <n v="1"/>
    <n v="0"/>
    <s v="UPRAWNIONY"/>
    <m/>
  </r>
  <r>
    <s v="Makowski Jolanta"/>
    <x v="0"/>
    <x v="3"/>
    <x v="1"/>
    <n v="1"/>
    <n v="869.78924425250852"/>
    <s v="S1"/>
    <n v="1"/>
    <n v="0"/>
    <s v="UPRAWNIONY"/>
    <m/>
  </r>
  <r>
    <s v="Kaczmarczyk Fryderyk"/>
    <x v="0"/>
    <x v="3"/>
    <x v="1"/>
    <n v="1"/>
    <n v="869.78924425250852"/>
    <s v="S1"/>
    <n v="1"/>
    <n v="0"/>
    <s v="UPRAWNIONY"/>
    <m/>
  </r>
  <r>
    <s v="Szulc Miron"/>
    <x v="0"/>
    <x v="3"/>
    <x v="2"/>
    <n v="1"/>
    <n v="1087.2365553156355"/>
    <s v="S2"/>
    <n v="1.25"/>
    <n v="0"/>
    <s v="UPRAWNIONY"/>
    <m/>
  </r>
  <r>
    <s v="Malinowski Jakub"/>
    <x v="0"/>
    <x v="3"/>
    <x v="1"/>
    <n v="1"/>
    <n v="869.78924425250852"/>
    <s v="S1"/>
    <n v="1"/>
    <n v="0"/>
    <s v="UPRAWNIONY"/>
    <m/>
  </r>
  <r>
    <s v="Błaszczyk Nina"/>
    <x v="0"/>
    <x v="3"/>
    <x v="1"/>
    <n v="1"/>
    <n v="869.78924425250852"/>
    <s v="S1"/>
    <n v="1"/>
    <n v="0"/>
    <s v="UPRAWNIONY"/>
    <m/>
  </r>
  <r>
    <s v="Szymański Elena"/>
    <x v="0"/>
    <x v="3"/>
    <x v="1"/>
    <n v="1"/>
    <n v="869.78924425250852"/>
    <s v="S1"/>
    <n v="1"/>
    <n v="0"/>
    <s v="UPRAWNIONY"/>
    <m/>
  </r>
  <r>
    <s v="Sokołowski Roman"/>
    <x v="0"/>
    <x v="3"/>
    <x v="1"/>
    <n v="1"/>
    <n v="869.78924425250852"/>
    <s v="S1"/>
    <n v="1"/>
    <n v="0"/>
    <s v="UPRAWNIONY"/>
    <m/>
  </r>
  <r>
    <s v="Kozłowski Grzegorz"/>
    <x v="0"/>
    <x v="3"/>
    <x v="6"/>
    <n v="1"/>
    <n v="1087.2365553156355"/>
    <s v="S2"/>
    <n v="1.25"/>
    <n v="0"/>
    <s v="UPRAWNIONY"/>
    <m/>
  </r>
  <r>
    <s v="Adamska Hubert"/>
    <x v="0"/>
    <x v="3"/>
    <x v="3"/>
    <n v="1"/>
    <n v="1304.6838663787628"/>
    <s v="S3"/>
    <n v="1.5"/>
    <n v="0"/>
    <s v="UPRAWNIONY"/>
    <m/>
  </r>
  <r>
    <s v="Kołodziej Damian"/>
    <x v="0"/>
    <x v="3"/>
    <x v="1"/>
    <n v="1"/>
    <n v="869.78924425250852"/>
    <s v="S1"/>
    <n v="1"/>
    <n v="0"/>
    <s v="UPRAWNIONY"/>
    <m/>
  </r>
  <r>
    <s v="Górski Alan"/>
    <x v="0"/>
    <x v="3"/>
    <x v="2"/>
    <n v="1"/>
    <n v="1087.2365553156355"/>
    <s v="S2"/>
    <n v="1.25"/>
    <n v="0"/>
    <s v="UPRAWNIONY"/>
    <m/>
  </r>
  <r>
    <s v="Czerwiński Gustaw"/>
    <x v="0"/>
    <x v="3"/>
    <x v="2"/>
    <n v="1"/>
    <n v="1087.2365553156355"/>
    <s v="S2"/>
    <n v="1.25"/>
    <n v="0"/>
    <s v="UPRAWNIONY"/>
    <m/>
  </r>
  <r>
    <s v="Szczepański Arkadiusz"/>
    <x v="0"/>
    <x v="3"/>
    <x v="1"/>
    <n v="1"/>
    <n v="869.78924425250852"/>
    <s v="S1"/>
    <n v="1"/>
    <n v="0"/>
    <s v="UPRAWNIONY"/>
    <m/>
  </r>
  <r>
    <s v="Czarnecki Konrad"/>
    <x v="0"/>
    <x v="3"/>
    <x v="3"/>
    <n v="1"/>
    <n v="1304.6838663787628"/>
    <s v="S3"/>
    <n v="1.5"/>
    <n v="0"/>
    <s v="UPRAWNIONY"/>
    <m/>
  </r>
  <r>
    <s v="Cieślak Dominik"/>
    <x v="0"/>
    <x v="3"/>
    <x v="3"/>
    <n v="1"/>
    <n v="1304.6838663787628"/>
    <s v="S3"/>
    <n v="1.5"/>
    <n v="0"/>
    <s v="UPRAWNIONY"/>
    <m/>
  </r>
  <r>
    <s v="Zakrzewska Aleksy"/>
    <x v="0"/>
    <x v="3"/>
    <x v="1"/>
    <n v="1"/>
    <n v="869.78924425250852"/>
    <s v="S1"/>
    <n v="1"/>
    <n v="0"/>
    <s v="UPRAWNIONY"/>
    <m/>
  </r>
  <r>
    <s v="Kwiatkowski Bolesław"/>
    <x v="0"/>
    <x v="3"/>
    <x v="1"/>
    <n v="1"/>
    <n v="869.78924425250852"/>
    <s v="S1"/>
    <n v="1"/>
    <n v="0"/>
    <s v="UPRAWNIONY"/>
    <m/>
  </r>
  <r>
    <s v="Lis Jakub"/>
    <x v="0"/>
    <x v="3"/>
    <x v="1"/>
    <n v="1"/>
    <n v="869.78924425250852"/>
    <s v="S1"/>
    <n v="1"/>
    <n v="0"/>
    <s v="UPRAWNIONY"/>
    <m/>
  </r>
  <r>
    <s v="Szewczyk Adam"/>
    <x v="0"/>
    <x v="3"/>
    <x v="6"/>
    <n v="1"/>
    <n v="1087.2365553156355"/>
    <s v="S2"/>
    <n v="1.25"/>
    <n v="0"/>
    <s v="UPRAWNIONY"/>
    <m/>
  </r>
  <r>
    <s v="Wojciechowski Janusz"/>
    <x v="0"/>
    <x v="2"/>
    <x v="4"/>
    <n v="1"/>
    <n v="1522.13117744189"/>
    <s v="S4"/>
    <n v="1.75"/>
    <n v="0"/>
    <s v="UPRAWNIONY"/>
    <m/>
  </r>
  <r>
    <s v="Krajewska Monika"/>
    <x v="0"/>
    <x v="2"/>
    <x v="2"/>
    <n v="1"/>
    <n v="1087.2365553156355"/>
    <s v="S2"/>
    <n v="1.25"/>
    <n v="0"/>
    <s v="UPRAWNIONY"/>
    <m/>
  </r>
  <r>
    <s v="Krajewska Izyda"/>
    <x v="0"/>
    <x v="2"/>
    <x v="1"/>
    <n v="1"/>
    <n v="869.78924425250852"/>
    <s v="S1"/>
    <n v="1"/>
    <n v="0"/>
    <s v="UPRAWNIONY"/>
    <m/>
  </r>
  <r>
    <s v="Jakubowski Amanda"/>
    <x v="0"/>
    <x v="2"/>
    <x v="1"/>
    <n v="1"/>
    <n v="869.78924425250852"/>
    <s v="S1"/>
    <n v="1"/>
    <n v="0"/>
    <s v="UPRAWNIONY"/>
    <m/>
  </r>
  <r>
    <s v="Bąk Adela"/>
    <x v="0"/>
    <x v="2"/>
    <x v="6"/>
    <n v="1"/>
    <n v="1087.2365553156355"/>
    <s v="S2"/>
    <n v="1.25"/>
    <n v="0"/>
    <s v="UPRAWNIONY"/>
    <m/>
  </r>
  <r>
    <s v="Krajewska Klara"/>
    <x v="0"/>
    <x v="2"/>
    <x v="1"/>
    <n v="1"/>
    <n v="869.78924425250852"/>
    <s v="S1"/>
    <n v="1"/>
    <n v="0"/>
    <s v="UPRAWNIONY"/>
    <m/>
  </r>
  <r>
    <s v="Witkowski Diego"/>
    <x v="0"/>
    <x v="2"/>
    <x v="3"/>
    <n v="1"/>
    <n v="1304.6838663787628"/>
    <s v="S3"/>
    <n v="1.5"/>
    <n v="0"/>
    <s v="UPRAWNIONY"/>
    <m/>
  </r>
  <r>
    <s v="Baranowski Konstanty"/>
    <x v="0"/>
    <x v="2"/>
    <x v="1"/>
    <n v="1"/>
    <n v="869.78924425250852"/>
    <s v="S1"/>
    <n v="1"/>
    <n v="0"/>
    <s v="UPRAWNIONY"/>
    <m/>
  </r>
  <r>
    <s v="Urbański Ireneusz"/>
    <x v="0"/>
    <x v="2"/>
    <x v="1"/>
    <n v="1"/>
    <n v="869.78924425250852"/>
    <s v="S1"/>
    <n v="1"/>
    <n v="0"/>
    <s v="UPRAWNIONY"/>
    <m/>
  </r>
  <r>
    <s v="Sobczak Miłosz"/>
    <x v="0"/>
    <x v="2"/>
    <x v="6"/>
    <n v="1"/>
    <n v="1087.2365553156355"/>
    <s v="S2"/>
    <n v="1.25"/>
    <n v="0"/>
    <s v="UPRAWNIONY"/>
    <m/>
  </r>
  <r>
    <s v="Kwiatkowski Ksawery"/>
    <x v="0"/>
    <x v="2"/>
    <x v="1"/>
    <n v="1"/>
    <n v="869.78924425250852"/>
    <s v="S1"/>
    <n v="1"/>
    <n v="0"/>
    <s v="UPRAWNIONY"/>
    <m/>
  </r>
  <r>
    <s v="Malinowski Marcin"/>
    <x v="0"/>
    <x v="2"/>
    <x v="1"/>
    <n v="1"/>
    <n v="869.78924425250852"/>
    <s v="S1"/>
    <n v="1"/>
    <n v="0"/>
    <s v="UPRAWNIONY"/>
    <m/>
  </r>
  <r>
    <s v="Kozłowski Józef"/>
    <x v="0"/>
    <x v="3"/>
    <x v="1"/>
    <n v="1"/>
    <n v="869.78924425250852"/>
    <s v="S1"/>
    <n v="1"/>
    <n v="0"/>
    <s v="UPRAWNIONY"/>
    <m/>
  </r>
  <r>
    <s v="Wróblewski Przemysław"/>
    <x v="0"/>
    <x v="3"/>
    <x v="6"/>
    <n v="1"/>
    <n v="1087.2365553156355"/>
    <s v="S2"/>
    <n v="1.25"/>
    <n v="0"/>
    <s v="UPRAWNIONY"/>
    <m/>
  </r>
  <r>
    <s v="Jankowski Karol"/>
    <x v="0"/>
    <x v="3"/>
    <x v="1"/>
    <n v="1"/>
    <n v="869.78924425250852"/>
    <s v="S1"/>
    <n v="1"/>
    <n v="0"/>
    <s v="UPRAWNIONY"/>
    <m/>
  </r>
  <r>
    <s v="Przybylski Agnieszka"/>
    <x v="0"/>
    <x v="3"/>
    <x v="1"/>
    <n v="1"/>
    <n v="869.78924425250852"/>
    <s v="S1"/>
    <n v="1"/>
    <n v="0"/>
    <s v="UPRAWNIONY"/>
    <m/>
  </r>
  <r>
    <s v="Wysocki Klementyna"/>
    <x v="0"/>
    <x v="3"/>
    <x v="1"/>
    <n v="1"/>
    <n v="869.78924425250852"/>
    <s v="S1"/>
    <n v="1"/>
    <n v="0"/>
    <s v="UPRAWNIONY"/>
    <m/>
  </r>
  <r>
    <s v="Ziółkowska Oliwia"/>
    <x v="0"/>
    <x v="3"/>
    <x v="3"/>
    <n v="1"/>
    <n v="1304.6838663787628"/>
    <s v="S3"/>
    <n v="1.5"/>
    <n v="0"/>
    <s v="UPRAWNIONY"/>
    <m/>
  </r>
  <r>
    <s v="Mróz Patryk"/>
    <x v="0"/>
    <x v="3"/>
    <x v="1"/>
    <n v="1"/>
    <n v="869.78924425250852"/>
    <s v="S1"/>
    <n v="1"/>
    <n v="0"/>
    <s v="UPRAWNIONY"/>
    <m/>
  </r>
  <r>
    <s v="Wojciechowski Kuba"/>
    <x v="0"/>
    <x v="3"/>
    <x v="1"/>
    <n v="1"/>
    <n v="869.78924425250852"/>
    <s v="S1"/>
    <n v="1"/>
    <n v="0"/>
    <s v="UPRAWNIONY"/>
    <m/>
  </r>
  <r>
    <s v="Maciejewski Gracjan"/>
    <x v="0"/>
    <x v="3"/>
    <x v="1"/>
    <n v="1"/>
    <n v="869.78924425250852"/>
    <s v="S1"/>
    <n v="1"/>
    <n v="0"/>
    <s v="UPRAWNIONY"/>
    <m/>
  </r>
  <r>
    <s v="Górski Dobromił"/>
    <x v="0"/>
    <x v="3"/>
    <x v="1"/>
    <n v="1"/>
    <n v="869.78924425250852"/>
    <s v="S1"/>
    <n v="1"/>
    <n v="0"/>
    <s v="UPRAWNIONY"/>
    <m/>
  </r>
  <r>
    <s v="Piotrowski Franciszek"/>
    <x v="0"/>
    <x v="0"/>
    <x v="3"/>
    <n v="1"/>
    <n v="1304.6838663787628"/>
    <s v="S3"/>
    <n v="1.5"/>
    <n v="0"/>
    <s v="UPRAWNIONY"/>
    <m/>
  </r>
  <r>
    <s v="Tomaszewski Józef"/>
    <x v="0"/>
    <x v="0"/>
    <x v="4"/>
    <n v="1"/>
    <n v="1522.13117744189"/>
    <s v="S4"/>
    <n v="1.75"/>
    <n v="0"/>
    <s v="UPRAWNIONY"/>
    <m/>
  </r>
  <r>
    <s v="Cieślak Anatolia"/>
    <x v="0"/>
    <x v="0"/>
    <x v="1"/>
    <n v="1"/>
    <n v="869.78924425250852"/>
    <s v="S1"/>
    <n v="1"/>
    <n v="0"/>
    <s v="UPRAWNIONY"/>
    <m/>
  </r>
  <r>
    <s v="Mazurek Izyda"/>
    <x v="0"/>
    <x v="0"/>
    <x v="3"/>
    <n v="1"/>
    <n v="1304.6838663787628"/>
    <s v="S3"/>
    <n v="1.5"/>
    <n v="0"/>
    <s v="UPRAWNIONY"/>
    <m/>
  </r>
  <r>
    <s v="Szewczyk Konstancja"/>
    <x v="0"/>
    <x v="0"/>
    <x v="1"/>
    <n v="1"/>
    <n v="869.78924425250852"/>
    <s v="S1"/>
    <n v="1"/>
    <n v="0"/>
    <s v="UPRAWNIONY"/>
    <m/>
  </r>
  <r>
    <s v="Lewandowski Teresa"/>
    <x v="0"/>
    <x v="4"/>
    <x v="3"/>
    <n v="1"/>
    <n v="1304.6838663787628"/>
    <s v="S3"/>
    <n v="1.5"/>
    <n v="0"/>
    <s v="UPRAWNIONY"/>
    <m/>
  </r>
  <r>
    <s v="Kucharski Alojzy"/>
    <x v="0"/>
    <x v="4"/>
    <x v="1"/>
    <n v="1"/>
    <n v="869.78924425250852"/>
    <s v="S1"/>
    <n v="1"/>
    <n v="0"/>
    <s v="UPRAWNIONY"/>
    <m/>
  </r>
  <r>
    <s v="Kowalski Jan"/>
    <x v="0"/>
    <x v="4"/>
    <x v="1"/>
    <n v="1"/>
    <n v="869.78924425250852"/>
    <s v="S1"/>
    <n v="1"/>
    <n v="0"/>
    <s v="UPRAWNIONY"/>
    <m/>
  </r>
  <r>
    <s v="Bąk Czesław"/>
    <x v="0"/>
    <x v="4"/>
    <x v="1"/>
    <n v="1"/>
    <n v="869.78924425250852"/>
    <s v="S1"/>
    <n v="1"/>
    <n v="0"/>
    <s v="UPRAWNIONY"/>
    <m/>
  </r>
  <r>
    <s v="Rutkowski Alojzy"/>
    <x v="0"/>
    <x v="4"/>
    <x v="1"/>
    <n v="1"/>
    <n v="869.78924425250852"/>
    <s v="S1"/>
    <n v="1"/>
    <n v="0"/>
    <s v="UPRAWNIONY"/>
    <m/>
  </r>
  <r>
    <s v="Makowski Edward"/>
    <x v="0"/>
    <x v="4"/>
    <x v="6"/>
    <n v="1"/>
    <n v="1087.2365553156355"/>
    <s v="S2"/>
    <n v="1.25"/>
    <n v="0"/>
    <s v="UPRAWNIONY"/>
    <m/>
  </r>
  <r>
    <s v="Piotrowski Olaf"/>
    <x v="0"/>
    <x v="4"/>
    <x v="5"/>
    <n v="1"/>
    <n v="1304.6838663787628"/>
    <s v="S3"/>
    <n v="1.5"/>
    <n v="0"/>
    <s v="UPRAWNIONY"/>
    <m/>
  </r>
  <r>
    <s v="Górecki Amadeusz"/>
    <x v="0"/>
    <x v="4"/>
    <x v="1"/>
    <n v="1"/>
    <n v="869.78924425250852"/>
    <s v="S1"/>
    <n v="1"/>
    <n v="0"/>
    <s v="UPRAWNIONY"/>
    <m/>
  </r>
  <r>
    <s v="Michalak Allan"/>
    <x v="0"/>
    <x v="4"/>
    <x v="1"/>
    <n v="1"/>
    <n v="869.78924425250852"/>
    <s v="S1"/>
    <n v="1"/>
    <n v="0"/>
    <s v="UPRAWNIONY"/>
    <m/>
  </r>
  <r>
    <s v="Nowak Aleksy"/>
    <x v="0"/>
    <x v="4"/>
    <x v="6"/>
    <n v="1"/>
    <n v="1087.2365553156355"/>
    <s v="S2"/>
    <n v="1.25"/>
    <n v="0"/>
    <s v="UPRAWNIONY"/>
    <m/>
  </r>
  <r>
    <s v="Ziółkowska Remigiusz"/>
    <x v="0"/>
    <x v="4"/>
    <x v="6"/>
    <n v="1"/>
    <n v="1087.2365553156355"/>
    <s v="S2"/>
    <n v="1.25"/>
    <n v="0"/>
    <s v="UPRAWNIONY"/>
    <m/>
  </r>
  <r>
    <s v="Maciejewski Agata"/>
    <x v="0"/>
    <x v="4"/>
    <x v="2"/>
    <n v="1"/>
    <n v="1087.2365553156355"/>
    <s v="S2"/>
    <n v="1.25"/>
    <n v="0"/>
    <s v="UPRAWNIONY"/>
    <m/>
  </r>
  <r>
    <s v="Gajewska Bogna"/>
    <x v="0"/>
    <x v="2"/>
    <x v="1"/>
    <n v="1"/>
    <n v="869.78924425250852"/>
    <s v="S1"/>
    <n v="1"/>
    <n v="0"/>
    <s v="UPRAWNIONY"/>
    <m/>
  </r>
  <r>
    <s v="Bąk Adela"/>
    <x v="0"/>
    <x v="2"/>
    <x v="6"/>
    <n v="1"/>
    <n v="1087.2365553156355"/>
    <s v="S2"/>
    <n v="1.25"/>
    <n v="0"/>
    <s v="UPRAWNIONY"/>
    <m/>
  </r>
  <r>
    <s v="Włodarczyk Wiktoria"/>
    <x v="0"/>
    <x v="2"/>
    <x v="3"/>
    <n v="1"/>
    <n v="1304.6838663787628"/>
    <s v="S3"/>
    <n v="1.5"/>
    <n v="0"/>
    <s v="UPRAWNIONY"/>
    <m/>
  </r>
  <r>
    <s v="Sobczak Urszula"/>
    <x v="0"/>
    <x v="2"/>
    <x v="1"/>
    <n v="1"/>
    <n v="869.78924425250852"/>
    <s v="S1"/>
    <n v="1"/>
    <n v="0"/>
    <s v="UPRAWNIONY"/>
    <m/>
  </r>
  <r>
    <s v="Baran Klara"/>
    <x v="0"/>
    <x v="2"/>
    <x v="6"/>
    <n v="1"/>
    <n v="1087.2365553156355"/>
    <s v="S2"/>
    <n v="1.25"/>
    <n v="0"/>
    <s v="UPRAWNIONY"/>
    <m/>
  </r>
  <r>
    <s v="Wiśniewski Aneta"/>
    <x v="0"/>
    <x v="2"/>
    <x v="6"/>
    <n v="1"/>
    <n v="1087.2365553156355"/>
    <s v="S2"/>
    <n v="1.25"/>
    <n v="0"/>
    <s v="UPRAWNIONY"/>
    <m/>
  </r>
  <r>
    <s v="Zalewski Martin"/>
    <x v="0"/>
    <x v="0"/>
    <x v="1"/>
    <n v="1"/>
    <n v="869.78924425250852"/>
    <s v="S1"/>
    <n v="1"/>
    <n v="0"/>
    <s v="UPRAWNIONY"/>
    <m/>
  </r>
  <r>
    <s v="Wójcik Artur"/>
    <x v="0"/>
    <x v="0"/>
    <x v="4"/>
    <n v="1"/>
    <n v="1522.13117744189"/>
    <s v="S4"/>
    <n v="1.75"/>
    <n v="0"/>
    <s v="UPRAWNIONY"/>
    <m/>
  </r>
  <r>
    <s v="Błaszczyk Aleksander"/>
    <x v="0"/>
    <x v="0"/>
    <x v="1"/>
    <n v="1"/>
    <n v="869.78924425250852"/>
    <s v="S1"/>
    <n v="1"/>
    <n v="0"/>
    <s v="UPRAWNIONY"/>
    <m/>
  </r>
  <r>
    <s v="Przybylski Bogusława"/>
    <x v="0"/>
    <x v="0"/>
    <x v="2"/>
    <n v="1"/>
    <n v="1087.2365553156355"/>
    <s v="S2"/>
    <n v="1.25"/>
    <n v="0"/>
    <s v="UPRAWNIONY"/>
    <m/>
  </r>
  <r>
    <s v="Tomaszewski Lara"/>
    <x v="0"/>
    <x v="0"/>
    <x v="1"/>
    <n v="1"/>
    <n v="869.78924425250852"/>
    <s v="S1"/>
    <n v="1"/>
    <n v="0"/>
    <s v="UPRAWNIONY"/>
    <m/>
  </r>
  <r>
    <s v="Czerwiński Alicja"/>
    <x v="0"/>
    <x v="0"/>
    <x v="1"/>
    <n v="1"/>
    <n v="869.78924425250852"/>
    <s v="S1"/>
    <n v="1"/>
    <n v="0"/>
    <s v="UPRAWNIONY"/>
    <m/>
  </r>
  <r>
    <s v="Nowak Jakub"/>
    <x v="0"/>
    <x v="0"/>
    <x v="1"/>
    <n v="1"/>
    <n v="869.78924425250852"/>
    <s v="S1"/>
    <n v="1"/>
    <n v="0"/>
    <s v="UPRAWNIONY"/>
    <m/>
  </r>
  <r>
    <s v="Wysocki Grzegorz"/>
    <x v="0"/>
    <x v="0"/>
    <x v="1"/>
    <n v="1"/>
    <n v="869.78924425250852"/>
    <s v="S1"/>
    <n v="1"/>
    <n v="0"/>
    <s v="UPRAWNIONY"/>
    <m/>
  </r>
  <r>
    <s v="Dąbrowski Gabriel"/>
    <x v="0"/>
    <x v="0"/>
    <x v="1"/>
    <n v="1"/>
    <n v="869.78924425250852"/>
    <s v="S1"/>
    <n v="1"/>
    <n v="0"/>
    <s v="UPRAWNIONY"/>
    <m/>
  </r>
  <r>
    <s v="Kalinowski Norbert"/>
    <x v="0"/>
    <x v="0"/>
    <x v="1"/>
    <n v="1"/>
    <n v="869.78924425250852"/>
    <s v="S1"/>
    <n v="1"/>
    <n v="0"/>
    <s v="UPRAWNIONY"/>
    <m/>
  </r>
  <r>
    <s v="Zalewski Alan"/>
    <x v="0"/>
    <x v="0"/>
    <x v="2"/>
    <n v="1"/>
    <n v="1087.2365553156355"/>
    <s v="S2"/>
    <n v="1.25"/>
    <n v="0"/>
    <s v="UPRAWNIONY"/>
    <m/>
  </r>
  <r>
    <s v="Kozłowski Borys"/>
    <x v="0"/>
    <x v="0"/>
    <x v="4"/>
    <n v="1"/>
    <n v="1522.13117744189"/>
    <s v="S4"/>
    <n v="1.75"/>
    <n v="0"/>
    <s v="UPRAWNIONY"/>
    <m/>
  </r>
  <r>
    <s v="Piotrowski Dawid"/>
    <x v="0"/>
    <x v="0"/>
    <x v="6"/>
    <n v="1"/>
    <n v="1087.2365553156355"/>
    <s v="S2"/>
    <n v="1.25"/>
    <n v="0"/>
    <s v="UPRAWNIONY"/>
    <m/>
  </r>
  <r>
    <s v="Zakrzewska Aleksander"/>
    <x v="0"/>
    <x v="0"/>
    <x v="1"/>
    <n v="1"/>
    <n v="869.78924425250852"/>
    <s v="S1"/>
    <n v="1"/>
    <n v="0"/>
    <s v="UPRAWNIONY"/>
    <m/>
  </r>
  <r>
    <s v="Urbańska Gniewomir"/>
    <x v="0"/>
    <x v="0"/>
    <x v="1"/>
    <n v="1"/>
    <n v="869.78924425250852"/>
    <s v="S1"/>
    <n v="1"/>
    <n v="0"/>
    <s v="UPRAWNIONY"/>
    <m/>
  </r>
  <r>
    <s v="Wysocki Korneliusz"/>
    <x v="0"/>
    <x v="0"/>
    <x v="1"/>
    <n v="1"/>
    <n v="869.78924425250852"/>
    <s v="S1"/>
    <n v="1"/>
    <n v="0"/>
    <s v="UPRAWNIONY"/>
    <m/>
  </r>
  <r>
    <s v="Zalewski Alojzy"/>
    <x v="0"/>
    <x v="0"/>
    <x v="1"/>
    <n v="1"/>
    <n v="869.78924425250852"/>
    <s v="S1"/>
    <n v="1"/>
    <n v="0"/>
    <s v="UPRAWNIONY"/>
    <m/>
  </r>
  <r>
    <s v="Urbańska Ernest"/>
    <x v="0"/>
    <x v="0"/>
    <x v="1"/>
    <n v="1"/>
    <n v="869.78924425250852"/>
    <s v="S1"/>
    <n v="1"/>
    <n v="0"/>
    <s v="UPRAWNIONY"/>
    <m/>
  </r>
  <r>
    <s v="Kowalczyk Zofia"/>
    <x v="0"/>
    <x v="0"/>
    <x v="1"/>
    <n v="0.75"/>
    <n v="869.78924425250852"/>
    <s v="S1"/>
    <n v="1"/>
    <n v="0"/>
    <s v="UPRAWNIONY"/>
    <m/>
  </r>
  <r>
    <s v="Jasiński Weronika"/>
    <x v="0"/>
    <x v="0"/>
    <x v="4"/>
    <n v="1"/>
    <n v="1522.13117744189"/>
    <s v="S4"/>
    <n v="1.75"/>
    <n v="0"/>
    <s v="UPRAWNIONY"/>
    <m/>
  </r>
  <r>
    <s v="Baran Klaudia"/>
    <x v="0"/>
    <x v="1"/>
    <x v="1"/>
    <n v="1"/>
    <n v="869.78924425250852"/>
    <s v="S1"/>
    <n v="1"/>
    <n v="0"/>
    <s v="UPRAWNIONY"/>
    <m/>
  </r>
  <r>
    <s v="Borkowski Olga"/>
    <x v="0"/>
    <x v="1"/>
    <x v="2"/>
    <n v="1"/>
    <n v="1087.2365553156355"/>
    <s v="S2"/>
    <n v="1.25"/>
    <n v="0"/>
    <s v="UPRAWNIONY"/>
    <m/>
  </r>
  <r>
    <s v="Górecki Regina"/>
    <x v="0"/>
    <x v="1"/>
    <x v="1"/>
    <n v="1"/>
    <n v="869.78924425250852"/>
    <s v="S1"/>
    <n v="1"/>
    <n v="0"/>
    <s v="UPRAWNIONY"/>
    <m/>
  </r>
  <r>
    <s v="Szczepański Nikola"/>
    <x v="0"/>
    <x v="1"/>
    <x v="1"/>
    <n v="1"/>
    <n v="869.78924425250852"/>
    <s v="S1"/>
    <n v="1"/>
    <n v="0"/>
    <s v="UPRAWNIONY"/>
    <m/>
  </r>
  <r>
    <s v="Kowalczyk Aneta"/>
    <x v="0"/>
    <x v="1"/>
    <x v="1"/>
    <n v="1"/>
    <n v="869.78924425250852"/>
    <s v="S1"/>
    <n v="1"/>
    <n v="0"/>
    <s v="UPRAWNIONY"/>
    <m/>
  </r>
  <r>
    <s v="Szewczyk Roksana"/>
    <x v="0"/>
    <x v="1"/>
    <x v="5"/>
    <n v="1"/>
    <n v="1304.6838663787628"/>
    <s v="S3"/>
    <n v="1.5"/>
    <n v="0"/>
    <s v="UPRAWNIONY"/>
    <m/>
  </r>
  <r>
    <s v="Maciejewski Jarosław"/>
    <x v="0"/>
    <x v="2"/>
    <x v="3"/>
    <n v="1"/>
    <n v="1304.6838663787628"/>
    <s v="S3"/>
    <n v="1.5"/>
    <n v="0"/>
    <s v="UPRAWNIONY"/>
    <m/>
  </r>
  <r>
    <s v="Ziółkowska Oktawian"/>
    <x v="0"/>
    <x v="2"/>
    <x v="1"/>
    <n v="1"/>
    <n v="869.78924425250852"/>
    <s v="S1"/>
    <n v="1"/>
    <n v="0"/>
    <s v="UPRAWNIONY"/>
    <m/>
  </r>
  <r>
    <s v="Szewczyk Bartosz"/>
    <x v="0"/>
    <x v="2"/>
    <x v="1"/>
    <n v="1"/>
    <n v="869.78924425250852"/>
    <s v="S1"/>
    <n v="1"/>
    <n v="0"/>
    <s v="UPRAWNIONY"/>
    <m/>
  </r>
  <r>
    <s v="Stępień Olga"/>
    <x v="0"/>
    <x v="2"/>
    <x v="1"/>
    <n v="1"/>
    <n v="869.78924425250852"/>
    <s v="S1"/>
    <n v="1"/>
    <n v="0"/>
    <s v="UPRAWNIONY"/>
    <m/>
  </r>
  <r>
    <s v="Sikora Sylwia"/>
    <x v="0"/>
    <x v="2"/>
    <x v="1"/>
    <n v="1"/>
    <n v="869.78924425250852"/>
    <s v="S1"/>
    <n v="1"/>
    <n v="0"/>
    <s v="UPRAWNIONY"/>
    <m/>
  </r>
  <r>
    <s v="Sokołowski Halina"/>
    <x v="0"/>
    <x v="2"/>
    <x v="5"/>
    <n v="1"/>
    <n v="1304.6838663787628"/>
    <s v="S3"/>
    <n v="1.5"/>
    <n v="0"/>
    <s v="UPRAWNIONY"/>
    <m/>
  </r>
  <r>
    <s v="Zalewski Adam"/>
    <x v="0"/>
    <x v="2"/>
    <x v="6"/>
    <n v="1"/>
    <n v="1087.2365553156355"/>
    <s v="S2"/>
    <n v="1.25"/>
    <n v="0"/>
    <s v="UPRAWNIONY"/>
    <m/>
  </r>
  <r>
    <s v="Sokołowski Marcel"/>
    <x v="0"/>
    <x v="2"/>
    <x v="1"/>
    <n v="1"/>
    <n v="869.78924425250852"/>
    <s v="S1"/>
    <n v="1"/>
    <n v="0"/>
    <s v="UPRAWNIONY"/>
    <m/>
  </r>
  <r>
    <s v="Szczepański Klaudiusz"/>
    <x v="0"/>
    <x v="2"/>
    <x v="1"/>
    <n v="1"/>
    <n v="869.78924425250852"/>
    <s v="S1"/>
    <n v="1"/>
    <n v="0"/>
    <s v="UPRAWNIONY"/>
    <m/>
  </r>
  <r>
    <s v="Ostrowski Cezary"/>
    <x v="0"/>
    <x v="2"/>
    <x v="1"/>
    <n v="1"/>
    <n v="869.78924425250852"/>
    <s v="S1"/>
    <n v="1"/>
    <n v="0"/>
    <s v="UPRAWNIONY"/>
    <m/>
  </r>
  <r>
    <s v="Ziółkowska Gustaw"/>
    <x v="0"/>
    <x v="2"/>
    <x v="1"/>
    <n v="1"/>
    <n v="869.78924425250852"/>
    <s v="S1"/>
    <n v="1"/>
    <n v="0"/>
    <s v="UPRAWNIONY"/>
    <m/>
  </r>
  <r>
    <s v="Bąk Kornel"/>
    <x v="0"/>
    <x v="2"/>
    <x v="1"/>
    <n v="1"/>
    <n v="869.78924425250852"/>
    <s v="S1"/>
    <n v="1"/>
    <n v="0"/>
    <s v="UPRAWNIONY"/>
    <m/>
  </r>
  <r>
    <s v="Sawicki Roman"/>
    <x v="0"/>
    <x v="2"/>
    <x v="1"/>
    <n v="1"/>
    <n v="869.78924425250852"/>
    <s v="S1"/>
    <n v="1"/>
    <n v="0"/>
    <s v="UPRAWNIONY"/>
    <m/>
  </r>
  <r>
    <s v="Kowalczyk Adam"/>
    <x v="0"/>
    <x v="2"/>
    <x v="4"/>
    <n v="1"/>
    <n v="1522.13117744189"/>
    <s v="S4"/>
    <n v="1.75"/>
    <n v="0"/>
    <s v="UPRAWNIONY"/>
    <m/>
  </r>
  <r>
    <s v="Kaźmierczak Alek"/>
    <x v="0"/>
    <x v="2"/>
    <x v="6"/>
    <n v="1"/>
    <n v="1087.2365553156355"/>
    <s v="S2"/>
    <n v="1.25"/>
    <n v="0"/>
    <s v="UPRAWNIONY"/>
    <m/>
  </r>
  <r>
    <s v="Kaźmierczak Mieszko"/>
    <x v="0"/>
    <x v="2"/>
    <x v="6"/>
    <n v="1"/>
    <n v="1087.2365553156355"/>
    <s v="S2"/>
    <n v="1.25"/>
    <n v="0"/>
    <s v="UPRAWNIONY"/>
    <m/>
  </r>
  <r>
    <s v="Duda Miron"/>
    <x v="0"/>
    <x v="2"/>
    <x v="6"/>
    <n v="1"/>
    <n v="1087.2365553156355"/>
    <s v="S2"/>
    <n v="1.25"/>
    <n v="0"/>
    <s v="UPRAWNIONY"/>
    <m/>
  </r>
  <r>
    <s v="Jasiński Eustachy"/>
    <x v="0"/>
    <x v="2"/>
    <x v="3"/>
    <n v="1"/>
    <n v="1304.6838663787628"/>
    <s v="S3"/>
    <n v="1.5"/>
    <n v="0"/>
    <s v="UPRAWNIONY"/>
    <m/>
  </r>
  <r>
    <s v="Jakubowski Fryderyk"/>
    <x v="0"/>
    <x v="2"/>
    <x v="1"/>
    <n v="1"/>
    <n v="869.78924425250852"/>
    <s v="S1"/>
    <n v="1"/>
    <n v="0"/>
    <s v="UPRAWNIONY"/>
    <m/>
  </r>
  <r>
    <s v="Czarnecki Błażej"/>
    <x v="0"/>
    <x v="2"/>
    <x v="1"/>
    <n v="1"/>
    <n v="869.78924425250852"/>
    <s v="S1"/>
    <n v="1"/>
    <n v="0"/>
    <s v="UPRAWNIONY"/>
    <m/>
  </r>
  <r>
    <s v="Kaczmarczyk Rafał"/>
    <x v="0"/>
    <x v="2"/>
    <x v="1"/>
    <n v="1"/>
    <n v="869.78924425250852"/>
    <s v="S1"/>
    <n v="1"/>
    <n v="0"/>
    <s v="UPRAWNIONY"/>
    <m/>
  </r>
  <r>
    <s v="Andrzejewski Radosław"/>
    <x v="0"/>
    <x v="2"/>
    <x v="1"/>
    <n v="1"/>
    <n v="869.78924425250852"/>
    <s v="S1"/>
    <n v="1"/>
    <n v="0"/>
    <s v="UPRAWNIONY"/>
    <m/>
  </r>
  <r>
    <s v="Jakubowski Norbert"/>
    <x v="0"/>
    <x v="2"/>
    <x v="1"/>
    <n v="1"/>
    <n v="869.78924425250852"/>
    <s v="S1"/>
    <n v="1"/>
    <n v="0"/>
    <s v="UPRAWNIONY"/>
    <m/>
  </r>
  <r>
    <s v="Kołodziej Damian"/>
    <x v="0"/>
    <x v="2"/>
    <x v="1"/>
    <n v="1"/>
    <n v="869.78924425250852"/>
    <s v="S1"/>
    <n v="1"/>
    <n v="0"/>
    <s v="UPRAWNIONY"/>
    <m/>
  </r>
  <r>
    <s v="Głowacka Heronim"/>
    <x v="0"/>
    <x v="2"/>
    <x v="2"/>
    <n v="1"/>
    <n v="1087.2365553156355"/>
    <s v="S2"/>
    <n v="1.25"/>
    <n v="0"/>
    <s v="UPRAWNIONY"/>
    <m/>
  </r>
  <r>
    <s v="Makowski Konrad"/>
    <x v="0"/>
    <x v="2"/>
    <x v="4"/>
    <n v="1"/>
    <n v="1522.13117744189"/>
    <s v="S4"/>
    <n v="1.75"/>
    <n v="0"/>
    <s v="UPRAWNIONY"/>
    <m/>
  </r>
  <r>
    <s v="Mróz Czesław"/>
    <x v="0"/>
    <x v="2"/>
    <x v="1"/>
    <n v="1"/>
    <n v="869.78924425250852"/>
    <s v="S1"/>
    <n v="1"/>
    <n v="0"/>
    <s v="UPRAWNIONY"/>
    <m/>
  </r>
  <r>
    <s v="Tomaszewski Dorian"/>
    <x v="0"/>
    <x v="2"/>
    <x v="1"/>
    <n v="1"/>
    <n v="869.78924425250852"/>
    <s v="S1"/>
    <n v="1"/>
    <n v="0"/>
    <s v="UPRAWNIONY"/>
    <m/>
  </r>
  <r>
    <s v="Mazur Roman"/>
    <x v="0"/>
    <x v="2"/>
    <x v="2"/>
    <n v="1"/>
    <n v="1087.2365553156355"/>
    <s v="S2"/>
    <n v="1.25"/>
    <n v="0"/>
    <s v="UPRAWNIONY"/>
    <m/>
  </r>
  <r>
    <s v="Kaczmarczyk Konstanty"/>
    <x v="0"/>
    <x v="2"/>
    <x v="6"/>
    <n v="1"/>
    <n v="1087.2365553156355"/>
    <s v="S2"/>
    <n v="1.25"/>
    <n v="0"/>
    <s v="UPRAWNIONY"/>
    <m/>
  </r>
  <r>
    <s v="Piotrowski Heronim"/>
    <x v="0"/>
    <x v="2"/>
    <x v="1"/>
    <n v="0.5"/>
    <n v="869.78924425250852"/>
    <s v="S1"/>
    <n v="1"/>
    <n v="0"/>
    <s v="UPRAWNIONY"/>
    <m/>
  </r>
  <r>
    <s v="Krajewska Jędrzej"/>
    <x v="0"/>
    <x v="2"/>
    <x v="1"/>
    <n v="1"/>
    <n v="869.78924425250852"/>
    <s v="S1"/>
    <n v="1"/>
    <n v="0"/>
    <s v="UPRAWNIONY"/>
    <m/>
  </r>
  <r>
    <s v="Wysocki Karol"/>
    <x v="0"/>
    <x v="2"/>
    <x v="6"/>
    <n v="1"/>
    <n v="1087.2365553156355"/>
    <s v="S2"/>
    <n v="1.25"/>
    <n v="0"/>
    <s v="UPRAWNIONY"/>
    <m/>
  </r>
  <r>
    <s v="Zawadzki Aureliusz"/>
    <x v="0"/>
    <x v="2"/>
    <x v="1"/>
    <n v="1"/>
    <n v="869.78924425250852"/>
    <s v="S1"/>
    <n v="1"/>
    <n v="0"/>
    <s v="UPRAWNIONY"/>
    <m/>
  </r>
  <r>
    <s v="Kucharski Stefania"/>
    <x v="0"/>
    <x v="2"/>
    <x v="1"/>
    <n v="1"/>
    <n v="869.78924425250852"/>
    <s v="S1"/>
    <n v="1"/>
    <n v="0"/>
    <s v="UPRAWNIONY"/>
    <m/>
  </r>
  <r>
    <s v="Jakubowski Klara"/>
    <x v="0"/>
    <x v="2"/>
    <x v="1"/>
    <n v="1"/>
    <n v="869.78924425250852"/>
    <s v="S1"/>
    <n v="1"/>
    <n v="0"/>
    <s v="UPRAWNIONY"/>
    <m/>
  </r>
  <r>
    <s v="Kaźmierczak Diana"/>
    <x v="0"/>
    <x v="2"/>
    <x v="1"/>
    <n v="1"/>
    <n v="869.78924425250852"/>
    <s v="S1"/>
    <n v="1"/>
    <n v="0"/>
    <s v="UPRAWNIONY"/>
    <m/>
  </r>
  <r>
    <s v="Kowalczyk Wiktoria"/>
    <x v="0"/>
    <x v="2"/>
    <x v="1"/>
    <n v="1"/>
    <n v="869.78924425250852"/>
    <s v="S1"/>
    <n v="1"/>
    <n v="0"/>
    <s v="UPRAWNIONY"/>
    <m/>
  </r>
  <r>
    <s v="Wróblewski Olimpia"/>
    <x v="0"/>
    <x v="2"/>
    <x v="1"/>
    <n v="1"/>
    <n v="869.78924425250852"/>
    <s v="S1"/>
    <n v="1"/>
    <n v="0"/>
    <s v="UPRAWNIONY"/>
    <m/>
  </r>
  <r>
    <s v="Jakubowski Ada"/>
    <x v="0"/>
    <x v="2"/>
    <x v="3"/>
    <n v="1"/>
    <n v="1304.6838663787628"/>
    <s v="S3"/>
    <n v="1.5"/>
    <n v="0"/>
    <s v="UPRAWNIONY"/>
    <m/>
  </r>
  <r>
    <s v="Lewandowski Luiza"/>
    <x v="0"/>
    <x v="2"/>
    <x v="1"/>
    <n v="1"/>
    <n v="869.78924425250852"/>
    <s v="S1"/>
    <n v="1"/>
    <n v="0"/>
    <s v="UPRAWNIONY"/>
    <m/>
  </r>
  <r>
    <s v="Baran Oksana"/>
    <x v="0"/>
    <x v="2"/>
    <x v="6"/>
    <n v="1"/>
    <n v="1087.2365553156355"/>
    <s v="S2"/>
    <n v="1.25"/>
    <n v="0"/>
    <s v="UPRAWNIONY"/>
    <m/>
  </r>
  <r>
    <s v="Baran Aneta"/>
    <x v="0"/>
    <x v="3"/>
    <x v="6"/>
    <n v="1"/>
    <n v="1087.2365553156355"/>
    <s v="S2"/>
    <n v="1.25"/>
    <n v="0"/>
    <s v="UPRAWNIONY"/>
    <m/>
  </r>
  <r>
    <s v="Włodarczyk Alana"/>
    <x v="0"/>
    <x v="3"/>
    <x v="1"/>
    <n v="1"/>
    <n v="869.78924425250852"/>
    <s v="S1"/>
    <n v="1"/>
    <n v="0"/>
    <s v="UPRAWNIONY"/>
    <m/>
  </r>
  <r>
    <s v="Baran Bogda"/>
    <x v="0"/>
    <x v="3"/>
    <x v="3"/>
    <n v="1"/>
    <n v="1304.6838663787628"/>
    <s v="S3"/>
    <n v="1.5"/>
    <n v="0"/>
    <s v="UPRAWNIONY"/>
    <m/>
  </r>
  <r>
    <s v="Walczak Jadwiga"/>
    <x v="0"/>
    <x v="3"/>
    <x v="3"/>
    <n v="1"/>
    <n v="1304.6838663787628"/>
    <s v="S3"/>
    <n v="1.5"/>
    <n v="0"/>
    <s v="UPRAWNIONY"/>
    <m/>
  </r>
  <r>
    <s v="Szczepański Amanda"/>
    <x v="0"/>
    <x v="3"/>
    <x v="4"/>
    <n v="1"/>
    <n v="1522.13117744189"/>
    <s v="S4"/>
    <n v="1.75"/>
    <n v="0"/>
    <s v="UPRAWNIONY"/>
    <m/>
  </r>
  <r>
    <s v="Szulc Florentyna"/>
    <x v="0"/>
    <x v="3"/>
    <x v="1"/>
    <n v="1"/>
    <n v="869.78924425250852"/>
    <s v="S1"/>
    <n v="1"/>
    <n v="50"/>
    <s v="NIE UPRAWNIONY"/>
    <m/>
  </r>
  <r>
    <s v="Przybylski Ludwik"/>
    <x v="0"/>
    <x v="3"/>
    <x v="6"/>
    <n v="1"/>
    <n v="1087.2365553156355"/>
    <s v="S2"/>
    <n v="1.25"/>
    <n v="0"/>
    <s v="UPRAWNIONY"/>
    <m/>
  </r>
  <r>
    <s v="Szymański Ignacy"/>
    <x v="0"/>
    <x v="3"/>
    <x v="3"/>
    <n v="1"/>
    <n v="1304.6838663787628"/>
    <s v="S3"/>
    <n v="1.5"/>
    <n v="0"/>
    <s v="UPRAWNIONY"/>
    <m/>
  </r>
  <r>
    <s v="Baranowski Dominik"/>
    <x v="0"/>
    <x v="3"/>
    <x v="4"/>
    <n v="1"/>
    <n v="1522.13117744189"/>
    <s v="S4"/>
    <n v="1.75"/>
    <n v="0"/>
    <s v="UPRAWNIONY"/>
    <m/>
  </r>
  <r>
    <s v="Błaszczyk Honorata"/>
    <x v="0"/>
    <x v="0"/>
    <x v="1"/>
    <n v="1"/>
    <n v="869.78924425250852"/>
    <s v="S1"/>
    <n v="1"/>
    <n v="0"/>
    <s v="UPRAWNIONY"/>
    <m/>
  </r>
  <r>
    <s v="Kubiak Matylda"/>
    <x v="0"/>
    <x v="0"/>
    <x v="6"/>
    <n v="1"/>
    <n v="1087.2365553156355"/>
    <s v="S2"/>
    <n v="1.25"/>
    <n v="0"/>
    <s v="UPRAWNIONY"/>
    <m/>
  </r>
  <r>
    <s v="Stępień Luiza"/>
    <x v="0"/>
    <x v="0"/>
    <x v="3"/>
    <n v="1"/>
    <n v="1304.6838663787628"/>
    <s v="S3"/>
    <n v="1.5"/>
    <n v="0"/>
    <s v="UPRAWNIONY"/>
    <m/>
  </r>
  <r>
    <s v="Adamska Stefania"/>
    <x v="0"/>
    <x v="0"/>
    <x v="1"/>
    <n v="1"/>
    <n v="869.78924425250852"/>
    <s v="S1"/>
    <n v="1"/>
    <n v="0"/>
    <s v="UPRAWNIONY"/>
    <m/>
  </r>
  <r>
    <s v="Baran Marta"/>
    <x v="0"/>
    <x v="0"/>
    <x v="1"/>
    <n v="1"/>
    <n v="869.78924425250852"/>
    <s v="S1"/>
    <n v="1"/>
    <n v="0"/>
    <s v="UPRAWNIONY"/>
    <m/>
  </r>
  <r>
    <s v="Kołodziej Bianka"/>
    <x v="0"/>
    <x v="0"/>
    <x v="1"/>
    <n v="1"/>
    <n v="869.78924425250852"/>
    <s v="S1"/>
    <n v="1"/>
    <n v="0"/>
    <s v="UPRAWNIONY"/>
    <m/>
  </r>
  <r>
    <s v="Krawczyk Mieszko"/>
    <x v="0"/>
    <x v="0"/>
    <x v="4"/>
    <n v="1"/>
    <n v="1522.13117744189"/>
    <s v="S4"/>
    <n v="1.75"/>
    <n v="0"/>
    <s v="UPRAWNIONY"/>
    <m/>
  </r>
  <r>
    <s v="Zieliński Amadeusz"/>
    <x v="0"/>
    <x v="0"/>
    <x v="1"/>
    <n v="1"/>
    <n v="869.78924425250852"/>
    <s v="S1"/>
    <n v="1"/>
    <n v="0"/>
    <s v="UPRAWNIONY"/>
    <m/>
  </r>
  <r>
    <s v="Piotrowski Albert"/>
    <x v="0"/>
    <x v="0"/>
    <x v="3"/>
    <n v="1"/>
    <n v="1304.6838663787628"/>
    <s v="S3"/>
    <n v="1.5"/>
    <n v="0"/>
    <s v="UPRAWNIONY"/>
    <m/>
  </r>
  <r>
    <s v="Wysocki Oktawian"/>
    <x v="0"/>
    <x v="0"/>
    <x v="1"/>
    <n v="1"/>
    <n v="869.78924425250852"/>
    <s v="S1"/>
    <n v="1"/>
    <n v="0"/>
    <s v="UPRAWNIONY"/>
    <m/>
  </r>
  <r>
    <s v="Adamska Paweł"/>
    <x v="0"/>
    <x v="0"/>
    <x v="1"/>
    <n v="1"/>
    <n v="869.78924425250852"/>
    <s v="S1"/>
    <n v="1"/>
    <n v="0"/>
    <s v="UPRAWNIONY"/>
    <m/>
  </r>
  <r>
    <s v="Mazur Aleksander"/>
    <x v="0"/>
    <x v="0"/>
    <x v="1"/>
    <n v="1"/>
    <n v="869.78924425250852"/>
    <s v="S1"/>
    <n v="1"/>
    <n v="0"/>
    <s v="UPRAWNIONY"/>
    <m/>
  </r>
  <r>
    <s v="Rutkowski Natan"/>
    <x v="0"/>
    <x v="0"/>
    <x v="6"/>
    <n v="1"/>
    <n v="1087.2365553156355"/>
    <s v="S2"/>
    <n v="1.25"/>
    <n v="0"/>
    <s v="UPRAWNIONY"/>
    <m/>
  </r>
  <r>
    <s v="Woźniak Roman"/>
    <x v="0"/>
    <x v="0"/>
    <x v="1"/>
    <n v="1"/>
    <n v="869.78924425250852"/>
    <s v="S1"/>
    <n v="1"/>
    <n v="0"/>
    <s v="UPRAWNIONY"/>
    <m/>
  </r>
  <r>
    <s v="Kamiński Jerzy"/>
    <x v="0"/>
    <x v="0"/>
    <x v="1"/>
    <n v="1"/>
    <n v="869.78924425250852"/>
    <s v="S1"/>
    <n v="1"/>
    <n v="0"/>
    <s v="UPRAWNIONY"/>
    <m/>
  </r>
  <r>
    <s v="Borkowski Emanuel"/>
    <x v="0"/>
    <x v="0"/>
    <x v="1"/>
    <n v="1"/>
    <n v="869.78924425250852"/>
    <s v="S1"/>
    <n v="1"/>
    <n v="0"/>
    <s v="UPRAWNIONY"/>
    <m/>
  </r>
  <r>
    <s v="Pawlak Aureliusz"/>
    <x v="0"/>
    <x v="0"/>
    <x v="5"/>
    <n v="1"/>
    <n v="1304.6838663787628"/>
    <s v="S3"/>
    <n v="1.5"/>
    <n v="0"/>
    <s v="UPRAWNIONY"/>
    <m/>
  </r>
  <r>
    <s v="Makowski Eustachy"/>
    <x v="0"/>
    <x v="0"/>
    <x v="1"/>
    <n v="1"/>
    <n v="869.78924425250852"/>
    <s v="S1"/>
    <n v="1"/>
    <n v="0"/>
    <s v="UPRAWNIONY"/>
    <m/>
  </r>
  <r>
    <s v="Baranowski Marian"/>
    <x v="0"/>
    <x v="0"/>
    <x v="5"/>
    <n v="1"/>
    <n v="1304.6838663787628"/>
    <s v="S3"/>
    <n v="1.5"/>
    <n v="0"/>
    <s v="UPRAWNIONY"/>
    <m/>
  </r>
  <r>
    <s v="Kubiak Alexander"/>
    <x v="0"/>
    <x v="0"/>
    <x v="1"/>
    <n v="1"/>
    <n v="869.78924425250852"/>
    <s v="S1"/>
    <n v="1"/>
    <n v="0"/>
    <s v="UPRAWNIONY"/>
    <m/>
  </r>
  <r>
    <s v="Zieliński Aleksy"/>
    <x v="0"/>
    <x v="0"/>
    <x v="1"/>
    <n v="0.75"/>
    <n v="869.78924425250852"/>
    <s v="S1"/>
    <n v="1"/>
    <n v="0"/>
    <s v="UPRAWNIONY"/>
    <m/>
  </r>
  <r>
    <s v="Krajewska Ryszard"/>
    <x v="0"/>
    <x v="0"/>
    <x v="1"/>
    <n v="0.5"/>
    <n v="869.78924425250852"/>
    <s v="S1"/>
    <n v="1"/>
    <n v="0"/>
    <s v="UPRAWNIONY"/>
    <m/>
  </r>
  <r>
    <s v="Kaźmierczak Maksymilian"/>
    <x v="0"/>
    <x v="0"/>
    <x v="6"/>
    <n v="1"/>
    <n v="1087.2365553156355"/>
    <s v="S2"/>
    <n v="1.25"/>
    <n v="0"/>
    <s v="UPRAWNIONY"/>
    <m/>
  </r>
  <r>
    <s v="Górski Marek"/>
    <x v="0"/>
    <x v="0"/>
    <x v="1"/>
    <n v="1"/>
    <n v="869.78924425250852"/>
    <s v="S1"/>
    <n v="1"/>
    <n v="0"/>
    <s v="UPRAWNIONY"/>
    <m/>
  </r>
  <r>
    <s v="Mazurek Jan"/>
    <x v="0"/>
    <x v="0"/>
    <x v="1"/>
    <n v="1"/>
    <n v="869.78924425250852"/>
    <s v="S1"/>
    <n v="1"/>
    <n v="0"/>
    <s v="UPRAWNIONY"/>
    <m/>
  </r>
  <r>
    <s v="Szymański Leonardo"/>
    <x v="0"/>
    <x v="0"/>
    <x v="6"/>
    <n v="1"/>
    <n v="1087.2365553156355"/>
    <s v="S2"/>
    <n v="1.25"/>
    <n v="0"/>
    <s v="UPRAWNIONY"/>
    <m/>
  </r>
  <r>
    <s v="Chmielewski Alojzy"/>
    <x v="0"/>
    <x v="0"/>
    <x v="1"/>
    <n v="1"/>
    <n v="869.78924425250852"/>
    <s v="S1"/>
    <n v="1"/>
    <n v="0"/>
    <s v="UPRAWNIONY"/>
    <m/>
  </r>
  <r>
    <s v="Jakubowski Norbert"/>
    <x v="0"/>
    <x v="0"/>
    <x v="2"/>
    <n v="1"/>
    <n v="1087.2365553156355"/>
    <s v="S2"/>
    <n v="1.25"/>
    <n v="0"/>
    <s v="UPRAWNIONY"/>
    <m/>
  </r>
  <r>
    <s v="Baranowski Mateusz"/>
    <x v="0"/>
    <x v="0"/>
    <x v="1"/>
    <n v="1"/>
    <n v="869.78924425250852"/>
    <s v="S1"/>
    <n v="1"/>
    <n v="0"/>
    <s v="UPRAWNIONY"/>
    <m/>
  </r>
  <r>
    <s v="Kozłowski Kamil"/>
    <x v="0"/>
    <x v="0"/>
    <x v="1"/>
    <n v="1"/>
    <n v="869.78924425250852"/>
    <s v="S1"/>
    <n v="1"/>
    <n v="0"/>
    <s v="UPRAWNIONY"/>
    <m/>
  </r>
  <r>
    <s v="Zakrzewska Amadeusz"/>
    <x v="0"/>
    <x v="0"/>
    <x v="1"/>
    <n v="1"/>
    <n v="869.78924425250852"/>
    <s v="S1"/>
    <n v="1"/>
    <n v="0"/>
    <s v="UPRAWNIONY"/>
    <m/>
  </r>
  <r>
    <s v="Czarnecki Kamil"/>
    <x v="0"/>
    <x v="0"/>
    <x v="1"/>
    <n v="1"/>
    <n v="869.78924425250852"/>
    <s v="S1"/>
    <n v="1"/>
    <n v="0"/>
    <s v="UPRAWNIONY"/>
    <m/>
  </r>
  <r>
    <s v="Wróblewski Ignacy"/>
    <x v="0"/>
    <x v="0"/>
    <x v="2"/>
    <n v="1"/>
    <n v="1087.2365553156355"/>
    <s v="S2"/>
    <n v="1.25"/>
    <n v="0"/>
    <s v="UPRAWNIONY"/>
    <m/>
  </r>
  <r>
    <s v="Lewandowski Rafał"/>
    <x v="0"/>
    <x v="0"/>
    <x v="1"/>
    <n v="1"/>
    <n v="869.78924425250852"/>
    <s v="S1"/>
    <n v="1"/>
    <n v="0"/>
    <s v="UPRAWNIONY"/>
    <m/>
  </r>
  <r>
    <s v="Sikorska Ludwik"/>
    <x v="0"/>
    <x v="0"/>
    <x v="1"/>
    <n v="1"/>
    <n v="869.78924425250852"/>
    <s v="S1"/>
    <n v="1"/>
    <n v="0"/>
    <s v="UPRAWNIONY"/>
    <m/>
  </r>
  <r>
    <s v="Maciejewski Paweł"/>
    <x v="0"/>
    <x v="0"/>
    <x v="2"/>
    <n v="1"/>
    <n v="1087.2365553156355"/>
    <s v="S2"/>
    <n v="1.25"/>
    <n v="0"/>
    <s v="UPRAWNIONY"/>
    <m/>
  </r>
  <r>
    <s v="Kowalczyk Łukasz"/>
    <x v="0"/>
    <x v="0"/>
    <x v="4"/>
    <n v="1"/>
    <n v="1522.13117744189"/>
    <s v="S4"/>
    <n v="1.75"/>
    <n v="0"/>
    <s v="UPRAWNIONY"/>
    <m/>
  </r>
  <r>
    <s v="Wysocki Kuba"/>
    <x v="0"/>
    <x v="0"/>
    <x v="1"/>
    <n v="1"/>
    <n v="869.78924425250852"/>
    <s v="S1"/>
    <n v="1"/>
    <n v="0"/>
    <s v="UPRAWNIONY"/>
    <m/>
  </r>
  <r>
    <s v="Sadowska Bartłomiej"/>
    <x v="0"/>
    <x v="0"/>
    <x v="3"/>
    <n v="1"/>
    <n v="1304.6838663787628"/>
    <s v="S3"/>
    <n v="1.5"/>
    <n v="0"/>
    <s v="UPRAWNIONY"/>
    <m/>
  </r>
  <r>
    <s v="Sawicki Heronim"/>
    <x v="0"/>
    <x v="0"/>
    <x v="4"/>
    <n v="1"/>
    <n v="1522.13117744189"/>
    <s v="S4"/>
    <n v="1.75"/>
    <n v="0"/>
    <s v="UPRAWNIONY"/>
    <m/>
  </r>
  <r>
    <s v="Szymczak Ludwik"/>
    <x v="0"/>
    <x v="0"/>
    <x v="2"/>
    <n v="1"/>
    <n v="1087.2365553156355"/>
    <s v="S2"/>
    <n v="1.25"/>
    <n v="0"/>
    <s v="UPRAWNIONY"/>
    <m/>
  </r>
  <r>
    <s v="Cieślak Franciszek"/>
    <x v="0"/>
    <x v="0"/>
    <x v="1"/>
    <n v="1"/>
    <n v="869.78924425250852"/>
    <s v="S1"/>
    <n v="1"/>
    <n v="0"/>
    <s v="UPRAWNIONY"/>
    <m/>
  </r>
  <r>
    <s v="Baranowski Bogumił"/>
    <x v="0"/>
    <x v="0"/>
    <x v="6"/>
    <n v="1"/>
    <n v="1087.2365553156355"/>
    <s v="S2"/>
    <n v="1.25"/>
    <n v="0"/>
    <s v="UPRAWNIONY"/>
    <m/>
  </r>
  <r>
    <s v="Czerwiński Adriana"/>
    <x v="0"/>
    <x v="0"/>
    <x v="1"/>
    <n v="1"/>
    <n v="869.78924425250852"/>
    <s v="S1"/>
    <n v="1"/>
    <n v="0"/>
    <s v="UPRAWNIONY"/>
    <m/>
  </r>
  <r>
    <s v="Pietrzak Judyta"/>
    <x v="0"/>
    <x v="0"/>
    <x v="1"/>
    <n v="1"/>
    <n v="869.78924425250852"/>
    <s v="S1"/>
    <n v="1"/>
    <n v="0"/>
    <s v="UPRAWNIONY"/>
    <m/>
  </r>
  <r>
    <s v="Marciniak Marcela"/>
    <x v="0"/>
    <x v="0"/>
    <x v="1"/>
    <n v="1"/>
    <n v="869.78924425250852"/>
    <s v="S1"/>
    <n v="1"/>
    <n v="0"/>
    <s v="UPRAWNIONY"/>
    <m/>
  </r>
  <r>
    <s v="Ostrowski Ewelina"/>
    <x v="0"/>
    <x v="0"/>
    <x v="1"/>
    <n v="1"/>
    <n v="869.78924425250852"/>
    <s v="S1"/>
    <n v="1"/>
    <n v="0"/>
    <s v="UPRAWNIONY"/>
    <m/>
  </r>
  <r>
    <s v="Kucharski Beata"/>
    <x v="0"/>
    <x v="0"/>
    <x v="1"/>
    <n v="1"/>
    <n v="869.78924425250852"/>
    <s v="S1"/>
    <n v="1"/>
    <n v="0"/>
    <s v="UPRAWNIONY"/>
    <m/>
  </r>
  <r>
    <s v="Nowak Berenika"/>
    <x v="1"/>
    <x v="0"/>
    <x v="1"/>
    <n v="1"/>
    <n v="869.78924425250852"/>
    <s v="S1"/>
    <n v="1"/>
    <n v="0"/>
    <s v="UPRAWNIONY"/>
    <m/>
  </r>
  <r>
    <s v="Krajewska Liliana"/>
    <x v="1"/>
    <x v="0"/>
    <x v="1"/>
    <n v="1"/>
    <n v="869.78924425250852"/>
    <s v="S1"/>
    <n v="1"/>
    <n v="0"/>
    <s v="UPRAWNIONY"/>
    <m/>
  </r>
  <r>
    <s v="Baran Bernadetta"/>
    <x v="1"/>
    <x v="0"/>
    <x v="6"/>
    <n v="1"/>
    <n v="1087.2365553156355"/>
    <s v="S2"/>
    <n v="1.25"/>
    <n v="0"/>
    <s v="UPRAWNIONY"/>
    <m/>
  </r>
  <r>
    <s v="Szulc Jola"/>
    <x v="1"/>
    <x v="0"/>
    <x v="2"/>
    <n v="1"/>
    <n v="1087.2365553156355"/>
    <s v="S2"/>
    <n v="1.25"/>
    <n v="0"/>
    <s v="UPRAWNIONY"/>
    <m/>
  </r>
  <r>
    <s v="Szulc Julianna"/>
    <x v="1"/>
    <x v="0"/>
    <x v="1"/>
    <n v="1"/>
    <n v="869.78924425250852"/>
    <s v="S1"/>
    <n v="1"/>
    <n v="0"/>
    <s v="UPRAWNIONY"/>
    <m/>
  </r>
  <r>
    <s v="Szczepański Julianna"/>
    <x v="1"/>
    <x v="0"/>
    <x v="3"/>
    <n v="1"/>
    <n v="1304.6838663787628"/>
    <s v="S3"/>
    <n v="1.5"/>
    <n v="0"/>
    <s v="UPRAWNIONY"/>
    <m/>
  </r>
  <r>
    <s v="Gajewska Ida"/>
    <x v="1"/>
    <x v="0"/>
    <x v="3"/>
    <n v="1"/>
    <n v="1304.6838663787628"/>
    <s v="S3"/>
    <n v="1.5"/>
    <n v="0"/>
    <s v="UPRAWNIONY"/>
    <m/>
  </r>
  <r>
    <s v="Jakubowski Judyta"/>
    <x v="1"/>
    <x v="0"/>
    <x v="1"/>
    <n v="1"/>
    <n v="869.78924425250852"/>
    <s v="S1"/>
    <n v="1"/>
    <n v="0"/>
    <s v="UPRAWNIONY"/>
    <m/>
  </r>
  <r>
    <s v="Andrzejewski Marcela"/>
    <x v="1"/>
    <x v="0"/>
    <x v="3"/>
    <n v="1"/>
    <n v="1304.6838663787628"/>
    <s v="S3"/>
    <n v="1.5"/>
    <n v="0"/>
    <s v="UPRAWNIONY"/>
    <m/>
  </r>
  <r>
    <s v="Mazurek Magda"/>
    <x v="1"/>
    <x v="0"/>
    <x v="2"/>
    <n v="1"/>
    <n v="1087.2365553156355"/>
    <s v="S2"/>
    <n v="1.25"/>
    <n v="0"/>
    <s v="UPRAWNIONY"/>
    <m/>
  </r>
  <r>
    <s v="Gajewska Jowita"/>
    <x v="1"/>
    <x v="0"/>
    <x v="1"/>
    <n v="1"/>
    <n v="869.78924425250852"/>
    <s v="S1"/>
    <n v="1"/>
    <n v="0"/>
    <s v="UPRAWNIONY"/>
    <m/>
  </r>
  <r>
    <s v="Lewandowski Katarzyna"/>
    <x v="1"/>
    <x v="0"/>
    <x v="1"/>
    <n v="1"/>
    <n v="869.78924425250852"/>
    <s v="S1"/>
    <n v="1"/>
    <n v="0"/>
    <s v="UPRAWNIONY"/>
    <m/>
  </r>
  <r>
    <s v="Kaczmarczyk Alisa"/>
    <x v="1"/>
    <x v="0"/>
    <x v="1"/>
    <n v="1"/>
    <n v="869.78924425250852"/>
    <s v="S1"/>
    <n v="1"/>
    <n v="0"/>
    <s v="UPRAWNIONY"/>
    <m/>
  </r>
  <r>
    <s v="Błaszczyk Ilona"/>
    <x v="1"/>
    <x v="0"/>
    <x v="2"/>
    <n v="1"/>
    <n v="1087.2365553156355"/>
    <s v="S2"/>
    <n v="1.25"/>
    <n v="0"/>
    <s v="UPRAWNIONY"/>
    <m/>
  </r>
  <r>
    <s v="Jakubowski Gabriela"/>
    <x v="1"/>
    <x v="0"/>
    <x v="1"/>
    <n v="1"/>
    <n v="869.78924425250852"/>
    <s v="S1"/>
    <n v="1"/>
    <n v="0"/>
    <s v="UPRAWNIONY"/>
    <m/>
  </r>
  <r>
    <s v="Wojciechowski Klaudia"/>
    <x v="1"/>
    <x v="0"/>
    <x v="1"/>
    <n v="0.75"/>
    <n v="869.78924425250852"/>
    <s v="S1"/>
    <n v="1"/>
    <n v="0"/>
    <s v="UPRAWNIONY"/>
    <m/>
  </r>
  <r>
    <s v="Czarnecki Bianka"/>
    <x v="1"/>
    <x v="0"/>
    <x v="5"/>
    <n v="1"/>
    <n v="1304.6838663787628"/>
    <s v="S3"/>
    <n v="1.5"/>
    <n v="0"/>
    <s v="UPRAWNIONY"/>
    <m/>
  </r>
  <r>
    <s v="Kubiak Amanda"/>
    <x v="1"/>
    <x v="0"/>
    <x v="1"/>
    <n v="1"/>
    <n v="869.78924425250852"/>
    <s v="S1"/>
    <n v="1"/>
    <n v="0"/>
    <s v="UPRAWNIONY"/>
    <m/>
  </r>
  <r>
    <s v="Kaźmierczak Anastazja"/>
    <x v="1"/>
    <x v="0"/>
    <x v="1"/>
    <n v="1"/>
    <n v="869.78924425250852"/>
    <s v="S1"/>
    <n v="1"/>
    <n v="0"/>
    <s v="UPRAWNIONY"/>
    <m/>
  </r>
  <r>
    <s v="Malinowski Jolanta"/>
    <x v="1"/>
    <x v="0"/>
    <x v="1"/>
    <n v="1"/>
    <n v="869.78924425250852"/>
    <s v="S1"/>
    <n v="1"/>
    <n v="0"/>
    <s v="UPRAWNIONY"/>
    <m/>
  </r>
  <r>
    <s v="Sobczak Lila"/>
    <x v="1"/>
    <x v="0"/>
    <x v="1"/>
    <n v="1"/>
    <n v="869.78924425250852"/>
    <s v="S1"/>
    <n v="1"/>
    <n v="0"/>
    <s v="UPRAWNIONY"/>
    <m/>
  </r>
  <r>
    <s v="Górecki Weronika"/>
    <x v="1"/>
    <x v="0"/>
    <x v="2"/>
    <n v="1"/>
    <n v="1087.2365553156355"/>
    <s v="S2"/>
    <n v="1.25"/>
    <n v="0"/>
    <s v="UPRAWNIONY"/>
    <m/>
  </r>
  <r>
    <s v="Michalak Mirosława"/>
    <x v="1"/>
    <x v="0"/>
    <x v="1"/>
    <n v="1"/>
    <n v="869.78924425250852"/>
    <s v="S1"/>
    <n v="1"/>
    <n v="0"/>
    <s v="UPRAWNIONY"/>
    <m/>
  </r>
  <r>
    <s v="Sawicki Franciszka"/>
    <x v="1"/>
    <x v="0"/>
    <x v="0"/>
    <n v="1"/>
    <n v="2174.4731106312711"/>
    <s v="S6"/>
    <n v="2.5"/>
    <n v="0"/>
    <s v="UPRAWNIONY"/>
    <m/>
  </r>
  <r>
    <s v="Kaźmierczak Stefania"/>
    <x v="1"/>
    <x v="0"/>
    <x v="2"/>
    <n v="1"/>
    <n v="1087.2365553156355"/>
    <s v="S2"/>
    <n v="1.25"/>
    <n v="0"/>
    <s v="UPRAWNIONY"/>
    <m/>
  </r>
  <r>
    <s v="Krajewska Berenika"/>
    <x v="1"/>
    <x v="0"/>
    <x v="1"/>
    <n v="1"/>
    <n v="869.78924425250852"/>
    <s v="S1"/>
    <n v="1"/>
    <n v="0"/>
    <s v="UPRAWNIONY"/>
    <m/>
  </r>
  <r>
    <s v="Sawicki Sylwia"/>
    <x v="1"/>
    <x v="0"/>
    <x v="1"/>
    <n v="1"/>
    <n v="869.78924425250852"/>
    <s v="S1"/>
    <n v="1"/>
    <n v="0"/>
    <s v="UPRAWNIONY"/>
    <m/>
  </r>
  <r>
    <s v="Krajewska Irena"/>
    <x v="1"/>
    <x v="3"/>
    <x v="1"/>
    <n v="0.75"/>
    <n v="869.78924425250852"/>
    <s v="S1"/>
    <n v="1"/>
    <n v="0"/>
    <s v="UPRAWNIONY"/>
    <m/>
  </r>
  <r>
    <s v="Bąk Dominika"/>
    <x v="1"/>
    <x v="3"/>
    <x v="6"/>
    <n v="1"/>
    <n v="1087.2365553156355"/>
    <s v="S2"/>
    <n v="1.25"/>
    <n v="0"/>
    <s v="UPRAWNIONY"/>
    <m/>
  </r>
  <r>
    <s v="Szulc Arleta"/>
    <x v="1"/>
    <x v="3"/>
    <x v="1"/>
    <n v="1"/>
    <n v="869.78924425250852"/>
    <s v="S1"/>
    <n v="1"/>
    <n v="0"/>
    <s v="UPRAWNIONY"/>
    <m/>
  </r>
  <r>
    <s v="Nowak Barbara"/>
    <x v="1"/>
    <x v="3"/>
    <x v="3"/>
    <n v="1"/>
    <n v="1304.6838663787628"/>
    <s v="S3"/>
    <n v="1.5"/>
    <n v="0"/>
    <s v="UPRAWNIONY"/>
    <m/>
  </r>
  <r>
    <s v="Kalinowski Elżbieta"/>
    <x v="1"/>
    <x v="3"/>
    <x v="1"/>
    <n v="1"/>
    <n v="869.78924425250852"/>
    <s v="S1"/>
    <n v="1"/>
    <n v="0"/>
    <s v="UPRAWNIONY"/>
    <m/>
  </r>
  <r>
    <s v="Górecki Marcelina"/>
    <x v="1"/>
    <x v="3"/>
    <x v="1"/>
    <n v="1"/>
    <n v="869.78924425250852"/>
    <s v="S1"/>
    <n v="1"/>
    <n v="0"/>
    <s v="UPRAWNIONY"/>
    <m/>
  </r>
  <r>
    <s v="Krawczyk Ludwik"/>
    <x v="1"/>
    <x v="3"/>
    <x v="1"/>
    <n v="1"/>
    <n v="869.78924425250852"/>
    <s v="S1"/>
    <n v="1"/>
    <n v="0"/>
    <s v="UPRAWNIONY"/>
    <m/>
  </r>
  <r>
    <s v="Wysocki Alan"/>
    <x v="1"/>
    <x v="3"/>
    <x v="1"/>
    <n v="1"/>
    <n v="869.78924425250852"/>
    <s v="S1"/>
    <n v="1"/>
    <n v="0"/>
    <s v="UPRAWNIONY"/>
    <m/>
  </r>
  <r>
    <s v="Zalewski Aleksy"/>
    <x v="1"/>
    <x v="3"/>
    <x v="3"/>
    <n v="1"/>
    <n v="1304.6838663787628"/>
    <s v="S3"/>
    <n v="1.5"/>
    <n v="0"/>
    <s v="UPRAWNIONY"/>
    <m/>
  </r>
  <r>
    <s v="Jankowski Ernest"/>
    <x v="1"/>
    <x v="3"/>
    <x v="2"/>
    <n v="1"/>
    <n v="1087.2365553156355"/>
    <s v="S2"/>
    <n v="1.25"/>
    <n v="0"/>
    <s v="UPRAWNIONY"/>
    <m/>
  </r>
  <r>
    <s v="Brzeziński Konstanty"/>
    <x v="1"/>
    <x v="3"/>
    <x v="1"/>
    <n v="1"/>
    <n v="869.78924425250852"/>
    <s v="S1"/>
    <n v="1"/>
    <n v="0"/>
    <s v="UPRAWNIONY"/>
    <m/>
  </r>
  <r>
    <s v="Kalinowski Filip"/>
    <x v="1"/>
    <x v="3"/>
    <x v="1"/>
    <n v="1"/>
    <n v="869.78924425250852"/>
    <s v="S1"/>
    <n v="1"/>
    <n v="0"/>
    <s v="UPRAWNIONY"/>
    <m/>
  </r>
  <r>
    <s v="Szulc Emil"/>
    <x v="1"/>
    <x v="3"/>
    <x v="1"/>
    <n v="1"/>
    <n v="869.78924425250852"/>
    <s v="S1"/>
    <n v="1"/>
    <n v="0"/>
    <s v="UPRAWNIONY"/>
    <m/>
  </r>
  <r>
    <s v="Sikorska Karolina"/>
    <x v="1"/>
    <x v="3"/>
    <x v="4"/>
    <n v="1"/>
    <n v="1522.13117744189"/>
    <s v="S4"/>
    <n v="1.75"/>
    <n v="0"/>
    <s v="UPRAWNIONY"/>
    <m/>
  </r>
  <r>
    <s v="Zakrzewska Magdalena"/>
    <x v="1"/>
    <x v="3"/>
    <x v="3"/>
    <n v="1"/>
    <n v="1304.6838663787628"/>
    <s v="S3"/>
    <n v="1.5"/>
    <n v="0"/>
    <s v="UPRAWNIONY"/>
    <m/>
  </r>
  <r>
    <s v="Dąbrowski Natalia"/>
    <x v="1"/>
    <x v="3"/>
    <x v="1"/>
    <n v="1"/>
    <n v="869.78924425250852"/>
    <s v="S1"/>
    <n v="1"/>
    <n v="0"/>
    <s v="UPRAWNIONY"/>
    <m/>
  </r>
  <r>
    <s v="Adamska Oliwia"/>
    <x v="1"/>
    <x v="3"/>
    <x v="1"/>
    <n v="1"/>
    <n v="869.78924425250852"/>
    <s v="S1"/>
    <n v="1"/>
    <n v="0"/>
    <s v="UPRAWNIONY"/>
    <m/>
  </r>
  <r>
    <s v="Zieliński Andżelika"/>
    <x v="1"/>
    <x v="3"/>
    <x v="1"/>
    <n v="1"/>
    <n v="869.78924425250852"/>
    <s v="S1"/>
    <n v="1"/>
    <n v="0"/>
    <s v="UPRAWNIONY"/>
    <m/>
  </r>
  <r>
    <s v="Kozłowski Balbina"/>
    <x v="1"/>
    <x v="3"/>
    <x v="1"/>
    <n v="1"/>
    <n v="869.78924425250852"/>
    <s v="S1"/>
    <n v="1"/>
    <n v="0"/>
    <s v="UPRAWNIONY"/>
    <m/>
  </r>
  <r>
    <s v="Czarnecki Ewelina"/>
    <x v="1"/>
    <x v="3"/>
    <x v="1"/>
    <n v="1"/>
    <n v="869.78924425250852"/>
    <s v="S1"/>
    <n v="1"/>
    <n v="0"/>
    <s v="UPRAWNIONY"/>
    <m/>
  </r>
  <r>
    <s v="Maciejewski Ida"/>
    <x v="1"/>
    <x v="3"/>
    <x v="1"/>
    <n v="1"/>
    <n v="869.78924425250852"/>
    <s v="S1"/>
    <n v="1"/>
    <n v="0"/>
    <s v="UPRAWNIONY"/>
    <m/>
  </r>
  <r>
    <s v="Wiśniewski Ewelina"/>
    <x v="1"/>
    <x v="3"/>
    <x v="3"/>
    <n v="1"/>
    <n v="1304.6838663787628"/>
    <s v="S3"/>
    <n v="1.5"/>
    <n v="0"/>
    <s v="UPRAWNIONY"/>
    <m/>
  </r>
  <r>
    <s v="Przybylski Klaudia"/>
    <x v="1"/>
    <x v="3"/>
    <x v="1"/>
    <n v="1"/>
    <n v="869.78924425250852"/>
    <s v="S1"/>
    <n v="1"/>
    <n v="0"/>
    <s v="UPRAWNIONY"/>
    <m/>
  </r>
  <r>
    <s v="Jakubowski Natan"/>
    <x v="1"/>
    <x v="3"/>
    <x v="1"/>
    <n v="1"/>
    <n v="869.78924425250852"/>
    <s v="S1"/>
    <n v="1"/>
    <n v="0"/>
    <s v="UPRAWNIONY"/>
    <m/>
  </r>
  <r>
    <s v="Wójcik Franciszek"/>
    <x v="1"/>
    <x v="3"/>
    <x v="1"/>
    <n v="1"/>
    <n v="869.78924425250852"/>
    <s v="S1"/>
    <n v="1"/>
    <n v="0"/>
    <s v="UPRAWNIONY"/>
    <m/>
  </r>
  <r>
    <s v="Głowacka Eustachy"/>
    <x v="1"/>
    <x v="3"/>
    <x v="0"/>
    <n v="1"/>
    <n v="2174.4731106312711"/>
    <s v="S6"/>
    <n v="2.5"/>
    <n v="0"/>
    <s v="UPRAWNIONY"/>
    <m/>
  </r>
  <r>
    <s v="Duda Bruno"/>
    <x v="1"/>
    <x v="3"/>
    <x v="1"/>
    <n v="1"/>
    <n v="869.78924425250852"/>
    <s v="S1"/>
    <n v="1"/>
    <n v="0"/>
    <s v="UPRAWNIONY"/>
    <m/>
  </r>
  <r>
    <s v="Wójcik Antoni"/>
    <x v="1"/>
    <x v="3"/>
    <x v="1"/>
    <n v="1"/>
    <n v="869.78924425250852"/>
    <s v="S1"/>
    <n v="1"/>
    <n v="7"/>
    <s v="UPRAWNIONY"/>
    <m/>
  </r>
  <r>
    <s v="Sobczak Bogumił"/>
    <x v="1"/>
    <x v="3"/>
    <x v="3"/>
    <n v="1"/>
    <n v="1304.6838663787628"/>
    <s v="S3"/>
    <n v="1.5"/>
    <n v="0"/>
    <s v="UPRAWNIONY"/>
    <m/>
  </r>
  <r>
    <s v="Dąbrowski Franciszek"/>
    <x v="1"/>
    <x v="3"/>
    <x v="1"/>
    <n v="1"/>
    <n v="869.78924425250852"/>
    <s v="S1"/>
    <n v="1"/>
    <n v="0"/>
    <s v="UPRAWNIONY"/>
    <m/>
  </r>
  <r>
    <s v="Baranowski Kazimierz"/>
    <x v="1"/>
    <x v="3"/>
    <x v="7"/>
    <n v="1"/>
    <n v="1739.578488505017"/>
    <s v="S5"/>
    <n v="2"/>
    <n v="0"/>
    <s v="UPRAWNIONY"/>
    <m/>
  </r>
  <r>
    <s v="Jasiński Karol"/>
    <x v="1"/>
    <x v="3"/>
    <x v="0"/>
    <n v="1"/>
    <n v="2174.4731106312711"/>
    <s v="S6"/>
    <n v="2.5"/>
    <n v="0"/>
    <s v="UPRAWNIONY"/>
    <m/>
  </r>
  <r>
    <s v="Brzeziński Jan"/>
    <x v="1"/>
    <x v="3"/>
    <x v="1"/>
    <n v="1"/>
    <n v="869.78924425250852"/>
    <s v="S1"/>
    <n v="1"/>
    <n v="0"/>
    <s v="UPRAWNIONY"/>
    <m/>
  </r>
  <r>
    <s v="Kołodziej Damian"/>
    <x v="1"/>
    <x v="3"/>
    <x v="1"/>
    <n v="1"/>
    <n v="869.78924425250852"/>
    <s v="S1"/>
    <n v="1"/>
    <n v="0"/>
    <s v="UPRAWNIONY"/>
    <m/>
  </r>
  <r>
    <s v="Kucharski Dariusz"/>
    <x v="1"/>
    <x v="3"/>
    <x v="1"/>
    <n v="1"/>
    <n v="869.78924425250852"/>
    <s v="S1"/>
    <n v="1"/>
    <n v="0"/>
    <s v="UPRAWNIONY"/>
    <m/>
  </r>
  <r>
    <s v="Borkowski Bruno"/>
    <x v="1"/>
    <x v="3"/>
    <x v="1"/>
    <n v="1"/>
    <n v="869.78924425250852"/>
    <s v="S1"/>
    <n v="1"/>
    <n v="0"/>
    <s v="UPRAWNIONY"/>
    <m/>
  </r>
  <r>
    <s v="Urbańska Małgorzata"/>
    <x v="1"/>
    <x v="3"/>
    <x v="1"/>
    <n v="1"/>
    <n v="869.78924425250852"/>
    <s v="S1"/>
    <n v="1"/>
    <n v="0"/>
    <s v="UPRAWNIONY"/>
    <m/>
  </r>
  <r>
    <s v="Maciejewski Faustyna"/>
    <x v="1"/>
    <x v="3"/>
    <x v="1"/>
    <n v="1"/>
    <n v="869.78924425250852"/>
    <s v="S1"/>
    <n v="1"/>
    <n v="0"/>
    <s v="UPRAWNIONY"/>
    <m/>
  </r>
  <r>
    <s v="Głowacka Elwira"/>
    <x v="1"/>
    <x v="3"/>
    <x v="1"/>
    <n v="1"/>
    <n v="869.78924425250852"/>
    <s v="S1"/>
    <n v="1"/>
    <n v="0"/>
    <s v="UPRAWNIONY"/>
    <m/>
  </r>
  <r>
    <s v="Kołodziej Edyta"/>
    <x v="1"/>
    <x v="3"/>
    <x v="1"/>
    <n v="1"/>
    <n v="869.78924425250852"/>
    <s v="S1"/>
    <n v="1"/>
    <n v="0"/>
    <s v="UPRAWNIONY"/>
    <m/>
  </r>
  <r>
    <s v="Rutkowski Milena"/>
    <x v="1"/>
    <x v="0"/>
    <x v="1"/>
    <n v="1"/>
    <n v="869.78924425250852"/>
    <s v="S1"/>
    <n v="1"/>
    <n v="0"/>
    <s v="UPRAWNIONY"/>
    <m/>
  </r>
  <r>
    <s v="Baran Asia"/>
    <x v="1"/>
    <x v="0"/>
    <x v="1"/>
    <n v="1"/>
    <n v="869.78924425250852"/>
    <s v="S1"/>
    <n v="1"/>
    <n v="0"/>
    <s v="UPRAWNIONY"/>
    <m/>
  </r>
  <r>
    <s v="Duda Maria"/>
    <x v="1"/>
    <x v="0"/>
    <x v="1"/>
    <n v="1"/>
    <n v="869.78924425250852"/>
    <s v="S1"/>
    <n v="1"/>
    <n v="0"/>
    <s v="UPRAWNIONY"/>
    <m/>
  </r>
  <r>
    <s v="Brzeziński Wioletta"/>
    <x v="1"/>
    <x v="0"/>
    <x v="1"/>
    <n v="1"/>
    <n v="869.78924425250852"/>
    <s v="S1"/>
    <n v="1"/>
    <n v="0"/>
    <s v="UPRAWNIONY"/>
    <m/>
  </r>
  <r>
    <s v="Sadowska Anatolia"/>
    <x v="1"/>
    <x v="0"/>
    <x v="1"/>
    <n v="1"/>
    <n v="869.78924425250852"/>
    <s v="S1"/>
    <n v="1"/>
    <n v="0"/>
    <s v="UPRAWNIONY"/>
    <m/>
  </r>
  <r>
    <s v="Piotrowski Beata"/>
    <x v="1"/>
    <x v="0"/>
    <x v="1"/>
    <n v="1"/>
    <n v="869.78924425250852"/>
    <s v="S1"/>
    <n v="1"/>
    <n v="0"/>
    <s v="UPRAWNIONY"/>
    <m/>
  </r>
  <r>
    <s v="Kowalski Maksymilian"/>
    <x v="1"/>
    <x v="0"/>
    <x v="2"/>
    <n v="1"/>
    <n v="1087.2365553156355"/>
    <s v="S2"/>
    <n v="1.25"/>
    <n v="0"/>
    <s v="UPRAWNIONY"/>
    <m/>
  </r>
  <r>
    <s v="Jankowski Łukasz"/>
    <x v="1"/>
    <x v="0"/>
    <x v="3"/>
    <n v="1"/>
    <n v="1304.6838663787628"/>
    <s v="S3"/>
    <n v="1.5"/>
    <n v="0"/>
    <s v="UPRAWNIONY"/>
    <m/>
  </r>
  <r>
    <s v="Marciniak Korneliusz"/>
    <x v="1"/>
    <x v="0"/>
    <x v="1"/>
    <n v="1"/>
    <n v="869.78924425250852"/>
    <s v="S1"/>
    <n v="1"/>
    <n v="0"/>
    <s v="UPRAWNIONY"/>
    <m/>
  </r>
  <r>
    <s v="Włodarczyk Jerzy"/>
    <x v="1"/>
    <x v="0"/>
    <x v="1"/>
    <n v="1"/>
    <n v="869.78924425250852"/>
    <s v="S1"/>
    <n v="1"/>
    <n v="0"/>
    <s v="UPRAWNIONY"/>
    <m/>
  </r>
  <r>
    <s v="Lewandowski Eustachy"/>
    <x v="1"/>
    <x v="0"/>
    <x v="6"/>
    <n v="1"/>
    <n v="1087.2365553156355"/>
    <s v="S2"/>
    <n v="1.25"/>
    <n v="0"/>
    <s v="UPRAWNIONY"/>
    <m/>
  </r>
  <r>
    <s v="Kucharski Mirosław"/>
    <x v="1"/>
    <x v="0"/>
    <x v="1"/>
    <n v="1"/>
    <n v="869.78924425250852"/>
    <s v="S1"/>
    <n v="1"/>
    <n v="0"/>
    <s v="UPRAWNIONY"/>
    <m/>
  </r>
  <r>
    <s v="Szymczak Krystian"/>
    <x v="1"/>
    <x v="0"/>
    <x v="1"/>
    <n v="1"/>
    <n v="869.78924425250852"/>
    <s v="S1"/>
    <n v="1"/>
    <n v="0"/>
    <s v="UPRAWNIONY"/>
    <m/>
  </r>
  <r>
    <s v="Mróz Aisha"/>
    <x v="1"/>
    <x v="0"/>
    <x v="1"/>
    <n v="1"/>
    <n v="869.78924425250852"/>
    <s v="S1"/>
    <n v="1"/>
    <n v="0"/>
    <s v="UPRAWNIONY"/>
    <m/>
  </r>
  <r>
    <s v="Malinowski Edyta"/>
    <x v="1"/>
    <x v="0"/>
    <x v="1"/>
    <n v="1"/>
    <n v="869.78924425250852"/>
    <s v="S1"/>
    <n v="1"/>
    <n v="0"/>
    <s v="UPRAWNIONY"/>
    <m/>
  </r>
  <r>
    <s v="Górski Eliza"/>
    <x v="1"/>
    <x v="0"/>
    <x v="6"/>
    <n v="1"/>
    <n v="1087.2365553156355"/>
    <s v="S2"/>
    <n v="1.25"/>
    <n v="0"/>
    <s v="UPRAWNIONY"/>
    <m/>
  </r>
  <r>
    <s v="Kamiński Adrianna"/>
    <x v="1"/>
    <x v="0"/>
    <x v="1"/>
    <n v="1"/>
    <n v="869.78924425250852"/>
    <s v="S1"/>
    <n v="1"/>
    <n v="0"/>
    <s v="UPRAWNIONY"/>
    <m/>
  </r>
  <r>
    <s v="Dąbrowski Andrea"/>
    <x v="1"/>
    <x v="0"/>
    <x v="6"/>
    <n v="1"/>
    <n v="1087.2365553156355"/>
    <s v="S2"/>
    <n v="1.25"/>
    <n v="0"/>
    <s v="UPRAWNIONY"/>
    <m/>
  </r>
  <r>
    <s v="Przybylski Józefa"/>
    <x v="1"/>
    <x v="0"/>
    <x v="1"/>
    <n v="0.75"/>
    <n v="869.78924425250852"/>
    <s v="S1"/>
    <n v="1"/>
    <n v="0"/>
    <s v="UPRAWNIONY"/>
    <m/>
  </r>
  <r>
    <s v="Laskowska Klaudia"/>
    <x v="1"/>
    <x v="0"/>
    <x v="6"/>
    <n v="1"/>
    <n v="1087.2365553156355"/>
    <s v="S2"/>
    <n v="1.25"/>
    <n v="0"/>
    <s v="UPRAWNIONY"/>
    <m/>
  </r>
  <r>
    <s v="Marciniak Marcela"/>
    <x v="1"/>
    <x v="0"/>
    <x v="4"/>
    <n v="1"/>
    <n v="1522.13117744189"/>
    <s v="S4"/>
    <n v="1.75"/>
    <n v="0"/>
    <s v="UPRAWNIONY"/>
    <m/>
  </r>
  <r>
    <s v="Czerwiński Wiktoria"/>
    <x v="1"/>
    <x v="0"/>
    <x v="6"/>
    <n v="1"/>
    <n v="1087.2365553156355"/>
    <s v="S2"/>
    <n v="1.25"/>
    <n v="0"/>
    <s v="UPRAWNIONY"/>
    <m/>
  </r>
  <r>
    <s v="Maciejewski Marysia"/>
    <x v="1"/>
    <x v="0"/>
    <x v="6"/>
    <n v="1"/>
    <n v="1087.2365553156355"/>
    <s v="S2"/>
    <n v="1.25"/>
    <n v="0"/>
    <s v="UPRAWNIONY"/>
    <m/>
  </r>
  <r>
    <s v="Tomaszewski Andżelika"/>
    <x v="1"/>
    <x v="0"/>
    <x v="1"/>
    <n v="1"/>
    <n v="869.78924425250852"/>
    <s v="S1"/>
    <n v="1"/>
    <n v="0"/>
    <s v="UPRAWNIONY"/>
    <m/>
  </r>
  <r>
    <s v="Ziółkowska Diana"/>
    <x v="1"/>
    <x v="0"/>
    <x v="1"/>
    <n v="1"/>
    <n v="869.78924425250852"/>
    <s v="S1"/>
    <n v="1"/>
    <n v="0"/>
    <s v="UPRAWNIONY"/>
    <m/>
  </r>
  <r>
    <s v="Nowak Felicja"/>
    <x v="1"/>
    <x v="0"/>
    <x v="1"/>
    <n v="1"/>
    <n v="869.78924425250852"/>
    <s v="S1"/>
    <n v="1"/>
    <n v="0"/>
    <s v="UPRAWNIONY"/>
    <m/>
  </r>
  <r>
    <s v="Kubiak Daniela"/>
    <x v="1"/>
    <x v="0"/>
    <x v="1"/>
    <n v="1"/>
    <n v="869.78924425250852"/>
    <s v="S1"/>
    <n v="1"/>
    <n v="0"/>
    <s v="UPRAWNIONY"/>
    <m/>
  </r>
  <r>
    <s v="Chmielewski Alina"/>
    <x v="1"/>
    <x v="0"/>
    <x v="1"/>
    <n v="1"/>
    <n v="869.78924425250852"/>
    <s v="S1"/>
    <n v="1"/>
    <n v="0"/>
    <s v="UPRAWNIONY"/>
    <m/>
  </r>
  <r>
    <s v="Wróblewski Lila"/>
    <x v="1"/>
    <x v="0"/>
    <x v="1"/>
    <n v="1"/>
    <n v="869.78924425250852"/>
    <s v="S1"/>
    <n v="1"/>
    <n v="0"/>
    <s v="UPRAWNIONY"/>
    <m/>
  </r>
  <r>
    <s v="Laskowska Alana"/>
    <x v="1"/>
    <x v="0"/>
    <x v="6"/>
    <n v="1"/>
    <n v="1087.2365553156355"/>
    <s v="S2"/>
    <n v="1.25"/>
    <n v="0"/>
    <s v="UPRAWNIONY"/>
    <m/>
  </r>
  <r>
    <s v="Czerwiński Stefania"/>
    <x v="1"/>
    <x v="0"/>
    <x v="2"/>
    <n v="1"/>
    <n v="1087.2365553156355"/>
    <s v="S2"/>
    <n v="1.25"/>
    <n v="0"/>
    <s v="UPRAWNIONY"/>
    <m/>
  </r>
  <r>
    <s v="Kozłowski Otylia"/>
    <x v="1"/>
    <x v="3"/>
    <x v="1"/>
    <n v="1"/>
    <n v="869.78924425250852"/>
    <s v="S1"/>
    <n v="1"/>
    <n v="0"/>
    <s v="UPRAWNIONY"/>
    <m/>
  </r>
  <r>
    <s v="Walczak Diana"/>
    <x v="1"/>
    <x v="3"/>
    <x v="1"/>
    <n v="1"/>
    <n v="869.78924425250852"/>
    <s v="S1"/>
    <n v="1"/>
    <n v="0"/>
    <s v="UPRAWNIONY"/>
    <m/>
  </r>
  <r>
    <s v="Kowalski Berenika"/>
    <x v="1"/>
    <x v="3"/>
    <x v="1"/>
    <n v="1"/>
    <n v="869.78924425250852"/>
    <s v="S1"/>
    <n v="1"/>
    <n v="0"/>
    <s v="UPRAWNIONY"/>
    <m/>
  </r>
  <r>
    <s v="Mazurek Faustyna"/>
    <x v="1"/>
    <x v="3"/>
    <x v="2"/>
    <n v="1"/>
    <n v="1087.2365553156355"/>
    <s v="S2"/>
    <n v="1.25"/>
    <n v="0"/>
    <s v="UPRAWNIONY"/>
    <m/>
  </r>
  <r>
    <s v="Kucharski Angelika"/>
    <x v="1"/>
    <x v="3"/>
    <x v="2"/>
    <n v="1"/>
    <n v="1087.2365553156355"/>
    <s v="S2"/>
    <n v="1.25"/>
    <n v="0"/>
    <s v="UPRAWNIONY"/>
    <m/>
  </r>
  <r>
    <s v="Kaczmarczyk Żaneta"/>
    <x v="1"/>
    <x v="3"/>
    <x v="1"/>
    <n v="1"/>
    <n v="869.78924425250852"/>
    <s v="S1"/>
    <n v="1"/>
    <n v="0"/>
    <s v="UPRAWNIONY"/>
    <m/>
  </r>
  <r>
    <s v="Pietrzak Diego"/>
    <x v="1"/>
    <x v="3"/>
    <x v="1"/>
    <n v="1"/>
    <n v="869.78924425250852"/>
    <s v="S1"/>
    <n v="1"/>
    <n v="0"/>
    <s v="UPRAWNIONY"/>
    <m/>
  </r>
  <r>
    <s v="Górski Leszek"/>
    <x v="1"/>
    <x v="3"/>
    <x v="6"/>
    <n v="1"/>
    <n v="1087.2365553156355"/>
    <s v="S2"/>
    <n v="1.25"/>
    <n v="0"/>
    <s v="UPRAWNIONY"/>
    <m/>
  </r>
  <r>
    <s v="Wróblewski Eustachy"/>
    <x v="1"/>
    <x v="3"/>
    <x v="1"/>
    <n v="1"/>
    <n v="869.78924425250852"/>
    <s v="S1"/>
    <n v="1"/>
    <n v="0"/>
    <s v="UPRAWNIONY"/>
    <m/>
  </r>
  <r>
    <s v="Zawadzki Kordian"/>
    <x v="1"/>
    <x v="3"/>
    <x v="4"/>
    <n v="1"/>
    <n v="1522.13117744189"/>
    <s v="S4"/>
    <n v="1.75"/>
    <n v="0"/>
    <s v="UPRAWNIONY"/>
    <m/>
  </r>
  <r>
    <s v="Malinowski Dariusz"/>
    <x v="1"/>
    <x v="3"/>
    <x v="6"/>
    <n v="1"/>
    <n v="1087.2365553156355"/>
    <s v="S2"/>
    <n v="1.25"/>
    <n v="0"/>
    <s v="UPRAWNIONY"/>
    <m/>
  </r>
  <r>
    <s v="Czerwiński Kamil"/>
    <x v="1"/>
    <x v="3"/>
    <x v="3"/>
    <n v="1"/>
    <n v="1304.6838663787628"/>
    <s v="S3"/>
    <n v="1.5"/>
    <n v="0"/>
    <s v="UPRAWNIONY"/>
    <m/>
  </r>
  <r>
    <s v="Krajewska Alojzy"/>
    <x v="1"/>
    <x v="3"/>
    <x v="1"/>
    <n v="1"/>
    <n v="869.78924425250852"/>
    <s v="S1"/>
    <n v="1"/>
    <n v="0"/>
    <s v="UPRAWNIONY"/>
    <m/>
  </r>
  <r>
    <s v="Zalewski Natan"/>
    <x v="1"/>
    <x v="3"/>
    <x v="1"/>
    <n v="1"/>
    <n v="869.78924425250852"/>
    <s v="S1"/>
    <n v="1"/>
    <n v="0"/>
    <s v="UPRAWNIONY"/>
    <m/>
  </r>
  <r>
    <s v="Kaczmarczyk Alek"/>
    <x v="1"/>
    <x v="3"/>
    <x v="2"/>
    <n v="1"/>
    <n v="1087.2365553156355"/>
    <s v="S2"/>
    <n v="1.25"/>
    <n v="0"/>
    <s v="UPRAWNIONY"/>
    <m/>
  </r>
  <r>
    <s v="Kwiatkowski Adam"/>
    <x v="1"/>
    <x v="3"/>
    <x v="4"/>
    <n v="1"/>
    <n v="1522.13117744189"/>
    <s v="S4"/>
    <n v="1.75"/>
    <n v="0"/>
    <s v="UPRAWNIONY"/>
    <m/>
  </r>
  <r>
    <s v="Michalak Eryk"/>
    <x v="1"/>
    <x v="3"/>
    <x v="1"/>
    <n v="1"/>
    <n v="869.78924425250852"/>
    <s v="S1"/>
    <n v="1"/>
    <n v="0"/>
    <s v="UPRAWNIONY"/>
    <m/>
  </r>
  <r>
    <s v="Bąk Marcel"/>
    <x v="1"/>
    <x v="3"/>
    <x v="1"/>
    <n v="1"/>
    <n v="869.78924425250852"/>
    <s v="S1"/>
    <n v="1"/>
    <n v="0"/>
    <s v="UPRAWNIONY"/>
    <m/>
  </r>
  <r>
    <s v="Kozłowski Izyda"/>
    <x v="1"/>
    <x v="3"/>
    <x v="1"/>
    <n v="1"/>
    <n v="869.78924425250852"/>
    <s v="S1"/>
    <n v="1"/>
    <n v="0"/>
    <s v="UPRAWNIONY"/>
    <m/>
  </r>
  <r>
    <s v="Baranowski Wioletta"/>
    <x v="1"/>
    <x v="3"/>
    <x v="6"/>
    <n v="1"/>
    <n v="1087.2365553156355"/>
    <s v="S2"/>
    <n v="1.25"/>
    <n v="0"/>
    <s v="UPRAWNIONY"/>
    <m/>
  </r>
  <r>
    <s v="Laskowska Ewa"/>
    <x v="1"/>
    <x v="3"/>
    <x v="2"/>
    <n v="1"/>
    <n v="1087.2365553156355"/>
    <s v="S2"/>
    <n v="1.25"/>
    <n v="0"/>
    <s v="UPRAWNIONY"/>
    <m/>
  </r>
  <r>
    <s v="Adamska Dorota"/>
    <x v="1"/>
    <x v="3"/>
    <x v="1"/>
    <n v="0.75"/>
    <n v="869.78924425250852"/>
    <s v="S1"/>
    <n v="1"/>
    <n v="0"/>
    <s v="UPRAWNIONY"/>
    <m/>
  </r>
  <r>
    <s v="Stępień Irena"/>
    <x v="1"/>
    <x v="3"/>
    <x v="1"/>
    <n v="1"/>
    <n v="869.78924425250852"/>
    <s v="S1"/>
    <n v="1"/>
    <n v="0"/>
    <s v="UPRAWNIONY"/>
    <m/>
  </r>
  <r>
    <s v="Sadowska Aleksandra"/>
    <x v="1"/>
    <x v="3"/>
    <x v="2"/>
    <n v="1"/>
    <n v="1087.2365553156355"/>
    <s v="S2"/>
    <n v="1.25"/>
    <n v="0"/>
    <s v="UPRAWNIONY"/>
    <m/>
  </r>
  <r>
    <s v="Górski Adrianna"/>
    <x v="1"/>
    <x v="3"/>
    <x v="1"/>
    <n v="1"/>
    <n v="869.78924425250852"/>
    <s v="S1"/>
    <n v="1"/>
    <n v="0"/>
    <s v="UPRAWNIONY"/>
    <m/>
  </r>
  <r>
    <s v="Tomaszewski Alice"/>
    <x v="1"/>
    <x v="3"/>
    <x v="4"/>
    <n v="1"/>
    <n v="1522.13117744189"/>
    <s v="S4"/>
    <n v="1.75"/>
    <n v="0"/>
    <s v="UPRAWNIONY"/>
    <m/>
  </r>
  <r>
    <s v="Walczak Ewelina"/>
    <x v="1"/>
    <x v="3"/>
    <x v="1"/>
    <n v="1"/>
    <n v="869.78924425250852"/>
    <s v="S1"/>
    <n v="1"/>
    <n v="0"/>
    <s v="UPRAWNIONY"/>
    <m/>
  </r>
  <r>
    <s v="Wojciechowski Ewelina"/>
    <x v="1"/>
    <x v="3"/>
    <x v="1"/>
    <n v="1"/>
    <n v="869.78924425250852"/>
    <s v="S1"/>
    <n v="1"/>
    <n v="0"/>
    <s v="UPRAWNIONY"/>
    <m/>
  </r>
  <r>
    <s v="Wójcik Stefania"/>
    <x v="1"/>
    <x v="3"/>
    <x v="1"/>
    <n v="1"/>
    <n v="869.78924425250852"/>
    <s v="S1"/>
    <n v="1"/>
    <n v="61"/>
    <s v="NIE UPRAWNIONY"/>
    <m/>
  </r>
  <r>
    <s v="Baranowski Klementyna"/>
    <x v="1"/>
    <x v="3"/>
    <x v="6"/>
    <n v="1"/>
    <n v="1087.2365553156355"/>
    <s v="S2"/>
    <n v="1.25"/>
    <n v="0"/>
    <s v="UPRAWNIONY"/>
    <m/>
  </r>
  <r>
    <s v="Kaźmierczak Klara"/>
    <x v="1"/>
    <x v="3"/>
    <x v="1"/>
    <n v="1"/>
    <n v="869.78924425250852"/>
    <s v="S1"/>
    <n v="1"/>
    <n v="0"/>
    <s v="UPRAWNIONY"/>
    <m/>
  </r>
  <r>
    <s v="Lewandowski Klaudia"/>
    <x v="1"/>
    <x v="3"/>
    <x v="1"/>
    <n v="1"/>
    <n v="869.78924425250852"/>
    <s v="S1"/>
    <n v="1"/>
    <n v="0"/>
    <s v="UPRAWNIONY"/>
    <m/>
  </r>
  <r>
    <s v="Piotrowski Denis"/>
    <x v="1"/>
    <x v="3"/>
    <x v="1"/>
    <n v="1"/>
    <n v="869.78924425250852"/>
    <s v="S1"/>
    <n v="1"/>
    <n v="0"/>
    <s v="UPRAWNIONY"/>
    <m/>
  </r>
  <r>
    <s v="Wysocki Dorian"/>
    <x v="1"/>
    <x v="3"/>
    <x v="1"/>
    <n v="1"/>
    <n v="869.78924425250852"/>
    <s v="S1"/>
    <n v="1"/>
    <n v="0"/>
    <s v="UPRAWNIONY"/>
    <m/>
  </r>
  <r>
    <s v="Kaźmierczak Dawid"/>
    <x v="1"/>
    <x v="3"/>
    <x v="6"/>
    <n v="1"/>
    <n v="1087.2365553156355"/>
    <s v="S2"/>
    <n v="1.25"/>
    <n v="0"/>
    <s v="UPRAWNIONY"/>
    <m/>
  </r>
  <r>
    <s v="Mazurek Patryk"/>
    <x v="1"/>
    <x v="3"/>
    <x v="3"/>
    <n v="1"/>
    <n v="1304.6838663787628"/>
    <s v="S3"/>
    <n v="1.5"/>
    <n v="0"/>
    <s v="UPRAWNIONY"/>
    <m/>
  </r>
  <r>
    <s v="Michalak Dobromił"/>
    <x v="1"/>
    <x v="3"/>
    <x v="1"/>
    <n v="1"/>
    <n v="869.78924425250852"/>
    <s v="S1"/>
    <n v="1"/>
    <n v="0"/>
    <s v="UPRAWNIONY"/>
    <m/>
  </r>
  <r>
    <s v="Walczak Bronisław"/>
    <x v="1"/>
    <x v="3"/>
    <x v="1"/>
    <n v="1"/>
    <n v="869.78924425250852"/>
    <s v="S1"/>
    <n v="1"/>
    <n v="0"/>
    <s v="UPRAWNIONY"/>
    <m/>
  </r>
  <r>
    <s v="Andrzejewski Józef"/>
    <x v="1"/>
    <x v="3"/>
    <x v="6"/>
    <n v="1"/>
    <n v="1087.2365553156355"/>
    <s v="S2"/>
    <n v="1.25"/>
    <n v="0"/>
    <s v="UPRAWNIONY"/>
    <m/>
  </r>
  <r>
    <s v="Gajewska Kuba"/>
    <x v="1"/>
    <x v="3"/>
    <x v="7"/>
    <n v="1"/>
    <n v="1739.578488505017"/>
    <s v="S5"/>
    <n v="2"/>
    <n v="0"/>
    <s v="UPRAWNIONY"/>
    <m/>
  </r>
  <r>
    <s v="Pietrzak Ludwik"/>
    <x v="1"/>
    <x v="3"/>
    <x v="1"/>
    <n v="1"/>
    <n v="869.78924425250852"/>
    <s v="S1"/>
    <n v="1"/>
    <n v="0"/>
    <s v="UPRAWNIONY"/>
    <m/>
  </r>
  <r>
    <s v="Baranowski Juliusz"/>
    <x v="1"/>
    <x v="3"/>
    <x v="1"/>
    <n v="1"/>
    <n v="869.78924425250852"/>
    <s v="S1"/>
    <n v="1"/>
    <n v="0"/>
    <s v="UPRAWNIONY"/>
    <m/>
  </r>
  <r>
    <s v="Kaczmarczyk Remigiusz"/>
    <x v="1"/>
    <x v="3"/>
    <x v="3"/>
    <n v="1"/>
    <n v="1304.6838663787628"/>
    <s v="S3"/>
    <n v="1.5"/>
    <n v="0"/>
    <s v="UPRAWNIONY"/>
    <m/>
  </r>
  <r>
    <s v="Szymczak Adrianna"/>
    <x v="1"/>
    <x v="3"/>
    <x v="2"/>
    <n v="1"/>
    <n v="1087.2365553156355"/>
    <s v="S2"/>
    <n v="1.25"/>
    <n v="0"/>
    <s v="UPRAWNIONY"/>
    <m/>
  </r>
  <r>
    <s v="Chmielewski Wanda"/>
    <x v="1"/>
    <x v="3"/>
    <x v="3"/>
    <n v="1"/>
    <n v="1304.6838663787628"/>
    <s v="S3"/>
    <n v="1.5"/>
    <n v="0"/>
    <s v="UPRAWNIONY"/>
    <m/>
  </r>
  <r>
    <s v="Przybylski Joanna"/>
    <x v="1"/>
    <x v="0"/>
    <x v="1"/>
    <n v="1"/>
    <n v="869.78924425250852"/>
    <s v="S1"/>
    <n v="1"/>
    <n v="0"/>
    <s v="UPRAWNIONY"/>
    <m/>
  </r>
  <r>
    <s v="Ostrowski Natalia"/>
    <x v="1"/>
    <x v="0"/>
    <x v="1"/>
    <n v="1"/>
    <n v="869.78924425250852"/>
    <s v="S1"/>
    <n v="1"/>
    <n v="0"/>
    <s v="UPRAWNIONY"/>
    <m/>
  </r>
  <r>
    <s v="Sawicki Edyta"/>
    <x v="1"/>
    <x v="0"/>
    <x v="1"/>
    <n v="1"/>
    <n v="869.78924425250852"/>
    <s v="S1"/>
    <n v="1"/>
    <n v="0"/>
    <s v="UPRAWNIONY"/>
    <m/>
  </r>
  <r>
    <s v="Sikorska Nina"/>
    <x v="1"/>
    <x v="0"/>
    <x v="3"/>
    <n v="1"/>
    <n v="1304.6838663787628"/>
    <s v="S3"/>
    <n v="1.5"/>
    <n v="0"/>
    <s v="UPRAWNIONY"/>
    <m/>
  </r>
  <r>
    <s v="Kubiak Krystyna"/>
    <x v="1"/>
    <x v="0"/>
    <x v="1"/>
    <n v="1"/>
    <n v="869.78924425250852"/>
    <s v="S1"/>
    <n v="1"/>
    <n v="0"/>
    <s v="UPRAWNIONY"/>
    <m/>
  </r>
  <r>
    <s v="Kucharski Klementyna"/>
    <x v="1"/>
    <x v="0"/>
    <x v="4"/>
    <n v="1"/>
    <n v="1522.13117744189"/>
    <s v="S4"/>
    <n v="1.75"/>
    <n v="0"/>
    <s v="UPRAWNIONY"/>
    <m/>
  </r>
  <r>
    <s v="Witkowski Natan"/>
    <x v="1"/>
    <x v="0"/>
    <x v="1"/>
    <n v="1"/>
    <n v="869.78924425250852"/>
    <s v="S1"/>
    <n v="1"/>
    <n v="0"/>
    <s v="UPRAWNIONY"/>
    <m/>
  </r>
  <r>
    <s v="Kaczmarczyk Aleksander"/>
    <x v="1"/>
    <x v="0"/>
    <x v="6"/>
    <n v="1"/>
    <n v="1087.2365553156355"/>
    <s v="S2"/>
    <n v="1.25"/>
    <n v="0"/>
    <s v="UPRAWNIONY"/>
    <m/>
  </r>
  <r>
    <s v="Tomaszewski Mateusz"/>
    <x v="1"/>
    <x v="0"/>
    <x v="1"/>
    <n v="1"/>
    <n v="869.78924425250852"/>
    <s v="S1"/>
    <n v="1"/>
    <n v="0"/>
    <s v="UPRAWNIONY"/>
    <m/>
  </r>
  <r>
    <s v="Zawadzki Olaf"/>
    <x v="1"/>
    <x v="0"/>
    <x v="4"/>
    <n v="1"/>
    <n v="1522.13117744189"/>
    <s v="S4"/>
    <n v="1.75"/>
    <n v="0"/>
    <s v="UPRAWNIONY"/>
    <m/>
  </r>
  <r>
    <s v="Ostrowski Dominik"/>
    <x v="1"/>
    <x v="0"/>
    <x v="1"/>
    <n v="1"/>
    <n v="869.78924425250852"/>
    <s v="S1"/>
    <n v="1"/>
    <n v="0"/>
    <s v="UPRAWNIONY"/>
    <m/>
  </r>
  <r>
    <s v="Baranowski Karol"/>
    <x v="1"/>
    <x v="0"/>
    <x v="2"/>
    <n v="1"/>
    <n v="1087.2365553156355"/>
    <s v="S2"/>
    <n v="1.25"/>
    <n v="0"/>
    <s v="UPRAWNIONY"/>
    <m/>
  </r>
  <r>
    <s v="Gajewska Konrad"/>
    <x v="1"/>
    <x v="0"/>
    <x v="1"/>
    <n v="1"/>
    <n v="869.78924425250852"/>
    <s v="S1"/>
    <n v="1"/>
    <n v="0"/>
    <s v="UPRAWNIONY"/>
    <m/>
  </r>
  <r>
    <s v="Kubiak Marcin"/>
    <x v="1"/>
    <x v="0"/>
    <x v="2"/>
    <n v="1"/>
    <n v="1087.2365553156355"/>
    <s v="S2"/>
    <n v="1.25"/>
    <n v="0"/>
    <s v="UPRAWNIONY"/>
    <m/>
  </r>
  <r>
    <s v="Jasiński Błażej"/>
    <x v="1"/>
    <x v="0"/>
    <x v="1"/>
    <n v="1"/>
    <n v="869.78924425250852"/>
    <s v="S1"/>
    <n v="1"/>
    <n v="0"/>
    <s v="UPRAWNIONY"/>
    <m/>
  </r>
  <r>
    <s v="Krupa Robert"/>
    <x v="1"/>
    <x v="0"/>
    <x v="2"/>
    <n v="1"/>
    <n v="1087.2365553156355"/>
    <s v="S2"/>
    <n v="1.25"/>
    <n v="0"/>
    <s v="UPRAWNIONY"/>
    <m/>
  </r>
  <r>
    <s v="Kaźmierczak Heronim"/>
    <x v="1"/>
    <x v="0"/>
    <x v="1"/>
    <n v="1"/>
    <n v="869.78924425250852"/>
    <s v="S1"/>
    <n v="1"/>
    <n v="0"/>
    <s v="UPRAWNIONY"/>
    <m/>
  </r>
  <r>
    <s v="Kamiński Konrad"/>
    <x v="1"/>
    <x v="0"/>
    <x v="3"/>
    <n v="1"/>
    <n v="1304.6838663787628"/>
    <s v="S3"/>
    <n v="1.5"/>
    <n v="0"/>
    <s v="UPRAWNIONY"/>
    <m/>
  </r>
  <r>
    <s v="Wiśniewski Honorata"/>
    <x v="1"/>
    <x v="0"/>
    <x v="3"/>
    <n v="1"/>
    <n v="1304.6838663787628"/>
    <s v="S3"/>
    <n v="1.5"/>
    <n v="0"/>
    <s v="UPRAWNIONY"/>
    <m/>
  </r>
  <r>
    <s v="Wójcik Urszula"/>
    <x v="1"/>
    <x v="3"/>
    <x v="2"/>
    <n v="1"/>
    <n v="1087.2365553156355"/>
    <s v="S2"/>
    <n v="1.25"/>
    <n v="0"/>
    <s v="UPRAWNIONY"/>
    <m/>
  </r>
  <r>
    <s v="Sokołowski Aleksandra"/>
    <x v="1"/>
    <x v="3"/>
    <x v="1"/>
    <n v="1"/>
    <n v="869.78924425250852"/>
    <s v="S1"/>
    <n v="1"/>
    <n v="0"/>
    <s v="UPRAWNIONY"/>
    <m/>
  </r>
  <r>
    <s v="Zalewski Zuza"/>
    <x v="1"/>
    <x v="3"/>
    <x v="1"/>
    <n v="1"/>
    <n v="869.78924425250852"/>
    <s v="S1"/>
    <n v="1"/>
    <n v="0"/>
    <s v="UPRAWNIONY"/>
    <m/>
  </r>
  <r>
    <s v="Wasilewska Florentyna"/>
    <x v="1"/>
    <x v="3"/>
    <x v="1"/>
    <n v="1"/>
    <n v="869.78924425250852"/>
    <s v="S1"/>
    <n v="1"/>
    <n v="0"/>
    <s v="UPRAWNIONY"/>
    <m/>
  </r>
  <r>
    <s v="Szymczak Daria"/>
    <x v="1"/>
    <x v="3"/>
    <x v="6"/>
    <n v="1"/>
    <n v="1087.2365553156355"/>
    <s v="S2"/>
    <n v="1.25"/>
    <n v="0"/>
    <s v="UPRAWNIONY"/>
    <m/>
  </r>
  <r>
    <s v="Sadowska Anita"/>
    <x v="1"/>
    <x v="3"/>
    <x v="1"/>
    <n v="1"/>
    <n v="869.78924425250852"/>
    <s v="S1"/>
    <n v="1"/>
    <n v="0"/>
    <s v="UPRAWNIONY"/>
    <m/>
  </r>
  <r>
    <s v="Ostrowski Ludwik"/>
    <x v="1"/>
    <x v="3"/>
    <x v="1"/>
    <n v="1"/>
    <n v="869.78924425250852"/>
    <s v="S1"/>
    <n v="1"/>
    <n v="0"/>
    <s v="UPRAWNIONY"/>
    <m/>
  </r>
  <r>
    <s v="Tomaszewski Mariusz"/>
    <x v="1"/>
    <x v="3"/>
    <x v="2"/>
    <n v="1"/>
    <n v="1087.2365553156355"/>
    <s v="S2"/>
    <n v="1.25"/>
    <n v="0"/>
    <s v="UPRAWNIONY"/>
    <m/>
  </r>
  <r>
    <s v="Zawadzki Miłosz"/>
    <x v="1"/>
    <x v="3"/>
    <x v="6"/>
    <n v="1"/>
    <n v="1087.2365553156355"/>
    <s v="S2"/>
    <n v="1.25"/>
    <n v="0"/>
    <s v="UPRAWNIONY"/>
    <m/>
  </r>
  <r>
    <s v="Baran Olaf"/>
    <x v="1"/>
    <x v="3"/>
    <x v="4"/>
    <n v="1"/>
    <n v="1522.13117744189"/>
    <s v="S4"/>
    <n v="1.75"/>
    <n v="0"/>
    <s v="UPRAWNIONY"/>
    <m/>
  </r>
  <r>
    <s v="Ostrowski Joachim"/>
    <x v="1"/>
    <x v="3"/>
    <x v="1"/>
    <n v="0.5"/>
    <n v="869.78924425250852"/>
    <s v="S1"/>
    <n v="1"/>
    <n v="0"/>
    <s v="UPRAWNIONY"/>
    <m/>
  </r>
  <r>
    <s v="Sobczak Bruno"/>
    <x v="1"/>
    <x v="3"/>
    <x v="2"/>
    <n v="1"/>
    <n v="1087.2365553156355"/>
    <s v="S2"/>
    <n v="1.25"/>
    <n v="0"/>
    <s v="UPRAWNIONY"/>
    <m/>
  </r>
  <r>
    <s v="Wasilewska Adam"/>
    <x v="1"/>
    <x v="2"/>
    <x v="1"/>
    <n v="1"/>
    <n v="869.78924425250852"/>
    <s v="S1"/>
    <n v="1"/>
    <n v="0"/>
    <s v="UPRAWNIONY"/>
    <m/>
  </r>
  <r>
    <s v="Szczepański Emilia"/>
    <x v="1"/>
    <x v="2"/>
    <x v="6"/>
    <n v="1"/>
    <n v="1087.2365553156355"/>
    <s v="S2"/>
    <n v="1.25"/>
    <n v="0"/>
    <s v="UPRAWNIONY"/>
    <m/>
  </r>
  <r>
    <s v="Dąbrowski Blanka"/>
    <x v="1"/>
    <x v="2"/>
    <x v="1"/>
    <n v="1"/>
    <n v="869.78924425250852"/>
    <s v="S1"/>
    <n v="1"/>
    <n v="0"/>
    <s v="UPRAWNIONY"/>
    <m/>
  </r>
  <r>
    <s v="Laskowska Bogumiła"/>
    <x v="1"/>
    <x v="2"/>
    <x v="1"/>
    <n v="1"/>
    <n v="869.78924425250852"/>
    <s v="S1"/>
    <n v="1"/>
    <n v="0"/>
    <s v="UPRAWNIONY"/>
    <m/>
  </r>
  <r>
    <s v="Pietrzak Izabela"/>
    <x v="1"/>
    <x v="2"/>
    <x v="1"/>
    <n v="1"/>
    <n v="869.78924425250852"/>
    <s v="S1"/>
    <n v="1"/>
    <n v="0"/>
    <s v="UPRAWNIONY"/>
    <m/>
  </r>
  <r>
    <s v="Zalewski Alice"/>
    <x v="1"/>
    <x v="2"/>
    <x v="1"/>
    <n v="1"/>
    <n v="869.78924425250852"/>
    <s v="S1"/>
    <n v="1"/>
    <n v="0"/>
    <s v="UPRAWNIONY"/>
    <m/>
  </r>
  <r>
    <s v="Kucharski Jan"/>
    <x v="1"/>
    <x v="2"/>
    <x v="3"/>
    <n v="1"/>
    <n v="1304.6838663787628"/>
    <s v="S3"/>
    <n v="1.5"/>
    <n v="0"/>
    <s v="UPRAWNIONY"/>
    <m/>
  </r>
  <r>
    <s v="Szymczak Alojzy"/>
    <x v="1"/>
    <x v="2"/>
    <x v="1"/>
    <n v="1"/>
    <n v="869.78924425250852"/>
    <s v="S1"/>
    <n v="1"/>
    <n v="0"/>
    <s v="UPRAWNIONY"/>
    <m/>
  </r>
  <r>
    <s v="Kaźmierczak Alek"/>
    <x v="1"/>
    <x v="2"/>
    <x v="6"/>
    <n v="1"/>
    <n v="1087.2365553156355"/>
    <s v="S2"/>
    <n v="1.25"/>
    <n v="0"/>
    <s v="UPRAWNIONY"/>
    <m/>
  </r>
  <r>
    <s v="Kalinowski Mariusz"/>
    <x v="1"/>
    <x v="2"/>
    <x v="6"/>
    <n v="1"/>
    <n v="1087.2365553156355"/>
    <s v="S2"/>
    <n v="1.25"/>
    <n v="0"/>
    <s v="UPRAWNIONY"/>
    <m/>
  </r>
  <r>
    <s v="Jaworski Miron"/>
    <x v="1"/>
    <x v="2"/>
    <x v="4"/>
    <n v="1"/>
    <n v="1522.13117744189"/>
    <s v="S4"/>
    <n v="1.75"/>
    <n v="0"/>
    <s v="UPRAWNIONY"/>
    <m/>
  </r>
  <r>
    <s v="Krajewska Krystian"/>
    <x v="1"/>
    <x v="2"/>
    <x v="6"/>
    <n v="1"/>
    <n v="1087.2365553156355"/>
    <s v="S2"/>
    <n v="1.25"/>
    <n v="0"/>
    <s v="UPRAWNIONY"/>
    <m/>
  </r>
  <r>
    <s v="Zakrzewska Hubert"/>
    <x v="1"/>
    <x v="2"/>
    <x v="1"/>
    <n v="1"/>
    <n v="869.78924425250852"/>
    <s v="S1"/>
    <n v="1"/>
    <n v="0"/>
    <s v="UPRAWNIONY"/>
    <m/>
  </r>
  <r>
    <s v="Sikora Marta"/>
    <x v="1"/>
    <x v="2"/>
    <x v="1"/>
    <n v="1"/>
    <n v="869.78924425250852"/>
    <s v="S1"/>
    <n v="1"/>
    <n v="0"/>
    <s v="UPRAWNIONY"/>
    <m/>
  </r>
  <r>
    <s v="Bąk Asia"/>
    <x v="1"/>
    <x v="2"/>
    <x v="1"/>
    <n v="1"/>
    <n v="869.78924425250852"/>
    <s v="S1"/>
    <n v="1"/>
    <n v="0"/>
    <s v="UPRAWNIONY"/>
    <m/>
  </r>
  <r>
    <s v="Kowalczyk Helena"/>
    <x v="1"/>
    <x v="0"/>
    <x v="6"/>
    <n v="1"/>
    <n v="1087.2365553156355"/>
    <s v="S2"/>
    <n v="1.25"/>
    <n v="0"/>
    <s v="UPRAWNIONY"/>
    <m/>
  </r>
  <r>
    <s v="Kubiak Oktawian"/>
    <x v="1"/>
    <x v="0"/>
    <x v="6"/>
    <n v="1"/>
    <n v="1087.2365553156355"/>
    <s v="S2"/>
    <n v="1.25"/>
    <n v="0"/>
    <s v="UPRAWNIONY"/>
    <m/>
  </r>
  <r>
    <s v="Urbańska Bogumił"/>
    <x v="1"/>
    <x v="0"/>
    <x v="1"/>
    <n v="1"/>
    <n v="869.78924425250852"/>
    <s v="S1"/>
    <n v="1"/>
    <n v="0"/>
    <s v="UPRAWNIONY"/>
    <m/>
  </r>
  <r>
    <s v="Górski Bartłomiej"/>
    <x v="1"/>
    <x v="0"/>
    <x v="1"/>
    <n v="1"/>
    <n v="869.78924425250852"/>
    <s v="S1"/>
    <n v="1"/>
    <n v="0"/>
    <s v="UPRAWNIONY"/>
    <m/>
  </r>
  <r>
    <s v="Baran Ksawery"/>
    <x v="1"/>
    <x v="0"/>
    <x v="1"/>
    <n v="1"/>
    <n v="869.78924425250852"/>
    <s v="S1"/>
    <n v="1"/>
    <n v="0"/>
    <s v="UPRAWNIONY"/>
    <m/>
  </r>
  <r>
    <s v="Sawicki Joanna"/>
    <x v="1"/>
    <x v="0"/>
    <x v="1"/>
    <n v="1"/>
    <n v="869.78924425250852"/>
    <s v="S1"/>
    <n v="1"/>
    <n v="0"/>
    <s v="UPRAWNIONY"/>
    <m/>
  </r>
  <r>
    <s v="Sokołowski Dominik"/>
    <x v="1"/>
    <x v="0"/>
    <x v="1"/>
    <n v="1"/>
    <n v="869.78924425250852"/>
    <s v="S1"/>
    <n v="1"/>
    <n v="0"/>
    <s v="UPRAWNIONY"/>
    <m/>
  </r>
  <r>
    <s v="Kubiak Aleksy"/>
    <x v="1"/>
    <x v="0"/>
    <x v="1"/>
    <n v="1"/>
    <n v="869.78924425250852"/>
    <s v="S1"/>
    <n v="1"/>
    <n v="0"/>
    <s v="UPRAWNIONY"/>
    <m/>
  </r>
  <r>
    <s v="Górski Denis"/>
    <x v="1"/>
    <x v="0"/>
    <x v="1"/>
    <n v="1"/>
    <n v="869.78924425250852"/>
    <s v="S1"/>
    <n v="1"/>
    <n v="0"/>
    <s v="UPRAWNIONY"/>
    <m/>
  </r>
  <r>
    <s v="Sikorska Martin"/>
    <x v="1"/>
    <x v="0"/>
    <x v="1"/>
    <n v="1"/>
    <n v="869.78924425250852"/>
    <s v="S1"/>
    <n v="1"/>
    <n v="0"/>
    <s v="UPRAWNIONY"/>
    <m/>
  </r>
  <r>
    <s v="Makowski Kajetan"/>
    <x v="1"/>
    <x v="0"/>
    <x v="3"/>
    <n v="1"/>
    <n v="1304.6838663787628"/>
    <s v="S3"/>
    <n v="1.5"/>
    <n v="0"/>
    <s v="UPRAWNIONY"/>
    <m/>
  </r>
  <r>
    <s v="Wasilewska Maksymilian"/>
    <x v="1"/>
    <x v="0"/>
    <x v="6"/>
    <n v="1"/>
    <n v="1087.2365553156355"/>
    <s v="S2"/>
    <n v="1.25"/>
    <n v="0"/>
    <s v="UPRAWNIONY"/>
    <m/>
  </r>
  <r>
    <s v="Nowak Michał"/>
    <x v="1"/>
    <x v="0"/>
    <x v="1"/>
    <n v="1"/>
    <n v="869.78924425250852"/>
    <s v="S1"/>
    <n v="1"/>
    <n v="11"/>
    <s v="UPRAWNIONY"/>
    <m/>
  </r>
  <r>
    <s v="Woźniak Cezary"/>
    <x v="1"/>
    <x v="0"/>
    <x v="1"/>
    <n v="1"/>
    <n v="869.78924425250852"/>
    <s v="S1"/>
    <n v="1"/>
    <n v="0"/>
    <s v="UPRAWNIONY"/>
    <m/>
  </r>
  <r>
    <s v="Wysocki Andrea"/>
    <x v="1"/>
    <x v="0"/>
    <x v="6"/>
    <n v="1"/>
    <n v="1087.2365553156355"/>
    <s v="S2"/>
    <n v="1.25"/>
    <n v="0"/>
    <s v="UPRAWNIONY"/>
    <m/>
  </r>
  <r>
    <s v="Włodarczyk Wanda"/>
    <x v="1"/>
    <x v="2"/>
    <x v="6"/>
    <n v="1"/>
    <n v="1087.2365553156355"/>
    <s v="S2"/>
    <n v="1.25"/>
    <n v="0"/>
    <s v="UPRAWNIONY"/>
    <m/>
  </r>
  <r>
    <s v="Laskowska Olimpia"/>
    <x v="1"/>
    <x v="2"/>
    <x v="1"/>
    <n v="1"/>
    <n v="869.78924425250852"/>
    <s v="S1"/>
    <n v="1"/>
    <n v="0"/>
    <s v="UPRAWNIONY"/>
    <m/>
  </r>
  <r>
    <s v="Kaźmierczak Diana"/>
    <x v="1"/>
    <x v="2"/>
    <x v="3"/>
    <n v="1"/>
    <n v="1304.6838663787628"/>
    <s v="S3"/>
    <n v="1.5"/>
    <n v="0"/>
    <s v="UPRAWNIONY"/>
    <m/>
  </r>
  <r>
    <s v="Adamska Bianka"/>
    <x v="1"/>
    <x v="2"/>
    <x v="4"/>
    <n v="1"/>
    <n v="1522.13117744189"/>
    <s v="S4"/>
    <n v="1.75"/>
    <n v="0"/>
    <s v="UPRAWNIONY"/>
    <m/>
  </r>
  <r>
    <s v="Szulc Wioletta"/>
    <x v="1"/>
    <x v="2"/>
    <x v="6"/>
    <n v="1"/>
    <n v="1087.2365553156355"/>
    <s v="S2"/>
    <n v="1.25"/>
    <n v="0"/>
    <s v="UPRAWNIONY"/>
    <m/>
  </r>
  <r>
    <s v="Kowalski Olimpia"/>
    <x v="1"/>
    <x v="2"/>
    <x v="1"/>
    <n v="1"/>
    <n v="869.78924425250852"/>
    <s v="S1"/>
    <n v="1"/>
    <n v="0"/>
    <s v="UPRAWNIONY"/>
    <m/>
  </r>
  <r>
    <s v="Kowalski Artur"/>
    <x v="1"/>
    <x v="2"/>
    <x v="1"/>
    <n v="1"/>
    <n v="869.78924425250852"/>
    <s v="S1"/>
    <n v="1"/>
    <n v="0"/>
    <s v="UPRAWNIONY"/>
    <m/>
  </r>
  <r>
    <s v="Przybylski Remigiusz"/>
    <x v="1"/>
    <x v="2"/>
    <x v="2"/>
    <n v="1"/>
    <n v="1087.2365553156355"/>
    <s v="S2"/>
    <n v="1.25"/>
    <n v="0"/>
    <s v="UPRAWNIONY"/>
    <m/>
  </r>
  <r>
    <s v="Nowak Gniewomir"/>
    <x v="1"/>
    <x v="2"/>
    <x v="1"/>
    <n v="1"/>
    <n v="869.78924425250852"/>
    <s v="S1"/>
    <n v="1"/>
    <n v="0"/>
    <s v="UPRAWNIONY"/>
    <m/>
  </r>
  <r>
    <s v="Wysocki Bianka"/>
    <x v="1"/>
    <x v="2"/>
    <x v="1"/>
    <n v="1"/>
    <n v="869.78924425250852"/>
    <s v="S1"/>
    <n v="1"/>
    <n v="0"/>
    <s v="UPRAWNIONY"/>
    <m/>
  </r>
  <r>
    <s v="Wróblewski Henryk"/>
    <x v="1"/>
    <x v="2"/>
    <x v="6"/>
    <n v="1"/>
    <n v="1087.2365553156355"/>
    <s v="S2"/>
    <n v="1.25"/>
    <n v="0"/>
    <s v="UPRAWNIONY"/>
    <m/>
  </r>
  <r>
    <s v="Kubiak Kajetan"/>
    <x v="1"/>
    <x v="2"/>
    <x v="6"/>
    <n v="1"/>
    <n v="1087.2365553156355"/>
    <s v="S2"/>
    <n v="1.25"/>
    <n v="0"/>
    <s v="UPRAWNIONY"/>
    <m/>
  </r>
  <r>
    <s v="Górecki Olgierd"/>
    <x v="1"/>
    <x v="2"/>
    <x v="1"/>
    <n v="1"/>
    <n v="869.78924425250852"/>
    <s v="S1"/>
    <n v="1"/>
    <n v="0"/>
    <s v="UPRAWNIONY"/>
    <m/>
  </r>
  <r>
    <s v="Dąbrowski Jacek"/>
    <x v="1"/>
    <x v="2"/>
    <x v="1"/>
    <n v="1"/>
    <n v="869.78924425250852"/>
    <s v="S1"/>
    <n v="1"/>
    <n v="0"/>
    <s v="UPRAWNIONY"/>
    <m/>
  </r>
  <r>
    <s v="Krajewska Marcel"/>
    <x v="1"/>
    <x v="2"/>
    <x v="1"/>
    <n v="1"/>
    <n v="869.78924425250852"/>
    <s v="S1"/>
    <n v="1"/>
    <n v="0"/>
    <s v="UPRAWNIONY"/>
    <m/>
  </r>
  <r>
    <s v="Sokołowski Julian"/>
    <x v="1"/>
    <x v="2"/>
    <x v="1"/>
    <n v="1"/>
    <n v="869.78924425250852"/>
    <s v="S1"/>
    <n v="1"/>
    <n v="0"/>
    <s v="UPRAWNIONY"/>
    <m/>
  </r>
  <r>
    <s v="Krawczyk Oskar"/>
    <x v="1"/>
    <x v="2"/>
    <x v="1"/>
    <n v="1"/>
    <n v="869.78924425250852"/>
    <s v="S1"/>
    <n v="1"/>
    <n v="0"/>
    <s v="UPRAWNIONY"/>
    <m/>
  </r>
  <r>
    <s v="Zieliński Jakub"/>
    <x v="1"/>
    <x v="2"/>
    <x v="1"/>
    <n v="1"/>
    <n v="869.78924425250852"/>
    <s v="S1"/>
    <n v="1"/>
    <n v="0"/>
    <s v="UPRAWNIONY"/>
    <m/>
  </r>
  <r>
    <s v="Chmielewski Michał"/>
    <x v="1"/>
    <x v="2"/>
    <x v="2"/>
    <n v="1"/>
    <n v="1087.2365553156355"/>
    <s v="S2"/>
    <n v="1.25"/>
    <n v="0"/>
    <s v="UPRAWNIONY"/>
    <m/>
  </r>
  <r>
    <s v="Jasiński Eugeniusz"/>
    <x v="1"/>
    <x v="2"/>
    <x v="1"/>
    <n v="1"/>
    <n v="869.78924425250852"/>
    <s v="S1"/>
    <n v="1"/>
    <n v="0"/>
    <s v="UPRAWNIONY"/>
    <m/>
  </r>
  <r>
    <s v="Nowak Weronika"/>
    <x v="1"/>
    <x v="2"/>
    <x v="1"/>
    <n v="1"/>
    <n v="869.78924425250852"/>
    <s v="S1"/>
    <n v="1"/>
    <n v="0"/>
    <s v="UPRAWNIONY"/>
    <m/>
  </r>
  <r>
    <s v="Sadowska Luiza"/>
    <x v="1"/>
    <x v="2"/>
    <x v="1"/>
    <n v="1"/>
    <n v="869.78924425250852"/>
    <s v="S1"/>
    <n v="1"/>
    <n v="0"/>
    <s v="UPRAWNIONY"/>
    <m/>
  </r>
  <r>
    <s v="Ostrowski Kaja"/>
    <x v="1"/>
    <x v="1"/>
    <x v="1"/>
    <n v="1"/>
    <n v="869.78924425250852"/>
    <s v="S1"/>
    <n v="1"/>
    <n v="0"/>
    <s v="UPRAWNIONY"/>
    <m/>
  </r>
  <r>
    <s v="Krupa Oksana"/>
    <x v="1"/>
    <x v="1"/>
    <x v="1"/>
    <n v="1"/>
    <n v="869.78924425250852"/>
    <s v="S1"/>
    <n v="1"/>
    <n v="0"/>
    <s v="UPRAWNIONY"/>
    <m/>
  </r>
  <r>
    <s v="Kucharski Nina"/>
    <x v="1"/>
    <x v="1"/>
    <x v="1"/>
    <n v="1"/>
    <n v="869.78924425250852"/>
    <s v="S1"/>
    <n v="1"/>
    <n v="0"/>
    <s v="UPRAWNIONY"/>
    <m/>
  </r>
  <r>
    <s v="Ostrowski Arleta"/>
    <x v="1"/>
    <x v="1"/>
    <x v="4"/>
    <n v="1"/>
    <n v="1522.13117744189"/>
    <s v="S4"/>
    <n v="1.75"/>
    <n v="0"/>
    <s v="UPRAWNIONY"/>
    <m/>
  </r>
  <r>
    <s v="Urbańska Adriana"/>
    <x v="1"/>
    <x v="1"/>
    <x v="1"/>
    <n v="1"/>
    <n v="869.78924425250852"/>
    <s v="S1"/>
    <n v="1"/>
    <n v="0"/>
    <s v="UPRAWNIONY"/>
    <m/>
  </r>
  <r>
    <s v="Szymczak Paula"/>
    <x v="1"/>
    <x v="1"/>
    <x v="4"/>
    <n v="1"/>
    <n v="1522.13117744189"/>
    <s v="S4"/>
    <n v="1.75"/>
    <n v="0"/>
    <s v="UPRAWNIONY"/>
    <m/>
  </r>
  <r>
    <s v="Adamski Diego"/>
    <x v="1"/>
    <x v="1"/>
    <x v="1"/>
    <n v="1"/>
    <n v="869.78924425250852"/>
    <s v="S1"/>
    <n v="1"/>
    <n v="0"/>
    <s v="UPRAWNIONY"/>
    <m/>
  </r>
  <r>
    <s v="Czerwiński Bartosz"/>
    <x v="1"/>
    <x v="1"/>
    <x v="1"/>
    <n v="1"/>
    <n v="869.78924425250852"/>
    <s v="S1"/>
    <n v="1"/>
    <n v="0"/>
    <s v="UPRAWNIONY"/>
    <m/>
  </r>
  <r>
    <s v="Ostrowski Milan"/>
    <x v="1"/>
    <x v="1"/>
    <x v="7"/>
    <n v="1"/>
    <n v="1739.578488505017"/>
    <s v="S5"/>
    <n v="2"/>
    <n v="0"/>
    <s v="UPRAWNIONY"/>
    <m/>
  </r>
  <r>
    <s v="Kwiatkowski Krystian"/>
    <x v="1"/>
    <x v="1"/>
    <x v="1"/>
    <n v="1"/>
    <n v="869.78924425250852"/>
    <s v="S1"/>
    <n v="1"/>
    <n v="0"/>
    <s v="UPRAWNIONY"/>
    <m/>
  </r>
  <r>
    <s v="Kwiatkowski Kacper"/>
    <x v="1"/>
    <x v="1"/>
    <x v="3"/>
    <n v="1"/>
    <n v="1304.6838663787628"/>
    <s v="S3"/>
    <n v="1.5"/>
    <n v="0"/>
    <s v="UPRAWNIONY"/>
    <m/>
  </r>
  <r>
    <s v="Brzeziński Czesław"/>
    <x v="1"/>
    <x v="1"/>
    <x v="1"/>
    <n v="1"/>
    <n v="869.78924425250852"/>
    <s v="S1"/>
    <n v="1"/>
    <n v="0"/>
    <s v="UPRAWNIONY"/>
    <m/>
  </r>
  <r>
    <s v="Szulc Igor"/>
    <x v="1"/>
    <x v="1"/>
    <x v="6"/>
    <n v="1"/>
    <n v="1087.2365553156355"/>
    <s v="S2"/>
    <n v="1.25"/>
    <n v="0"/>
    <s v="UPRAWNIONY"/>
    <m/>
  </r>
  <r>
    <s v="Krupa Kornelia"/>
    <x v="1"/>
    <x v="1"/>
    <x v="6"/>
    <n v="1"/>
    <n v="1087.2365553156355"/>
    <s v="S2"/>
    <n v="1.25"/>
    <n v="0"/>
    <s v="UPRAWNIONY"/>
    <m/>
  </r>
  <r>
    <s v="Baranowski Paulina"/>
    <x v="1"/>
    <x v="1"/>
    <x v="3"/>
    <n v="1"/>
    <n v="1304.6838663787628"/>
    <s v="S3"/>
    <n v="1.5"/>
    <n v="0"/>
    <s v="UPRAWNIONY"/>
    <m/>
  </r>
  <r>
    <s v="Ostrowski Alice"/>
    <x v="1"/>
    <x v="1"/>
    <x v="1"/>
    <n v="0.5"/>
    <n v="869.78924425250852"/>
    <s v="S1"/>
    <n v="1"/>
    <n v="0"/>
    <s v="UPRAWNIONY"/>
    <m/>
  </r>
  <r>
    <s v="Wróblewski Bogda"/>
    <x v="1"/>
    <x v="1"/>
    <x v="1"/>
    <n v="1"/>
    <n v="869.78924425250852"/>
    <s v="S1"/>
    <n v="1"/>
    <n v="0"/>
    <s v="UPRAWNIONY"/>
    <m/>
  </r>
  <r>
    <s v="Pietrzak Oliwia"/>
    <x v="1"/>
    <x v="1"/>
    <x v="1"/>
    <n v="1"/>
    <n v="869.78924425250852"/>
    <s v="S1"/>
    <n v="1"/>
    <n v="0"/>
    <s v="UPRAWNIONY"/>
    <m/>
  </r>
  <r>
    <s v="Zieliński Marta"/>
    <x v="1"/>
    <x v="1"/>
    <x v="1"/>
    <n v="1"/>
    <n v="869.78924425250852"/>
    <s v="S1"/>
    <n v="1"/>
    <n v="0"/>
    <s v="UPRAWNIONY"/>
    <m/>
  </r>
  <r>
    <s v="Mazurek Maciej"/>
    <x v="1"/>
    <x v="1"/>
    <x v="3"/>
    <n v="1"/>
    <n v="1304.6838663787628"/>
    <s v="S3"/>
    <n v="1.5"/>
    <n v="0"/>
    <s v="UPRAWNIONY"/>
    <m/>
  </r>
  <r>
    <s v="Duda Borys"/>
    <x v="1"/>
    <x v="1"/>
    <x v="2"/>
    <n v="1"/>
    <n v="1087.2365553156355"/>
    <s v="S2"/>
    <n v="1.25"/>
    <n v="0"/>
    <s v="UPRAWNIONY"/>
    <m/>
  </r>
  <r>
    <s v="Urbańska Marek"/>
    <x v="1"/>
    <x v="1"/>
    <x v="6"/>
    <n v="1"/>
    <n v="1087.2365553156355"/>
    <s v="S2"/>
    <n v="1.25"/>
    <n v="0"/>
    <s v="UPRAWNIONY"/>
    <m/>
  </r>
  <r>
    <s v="Przybylski Allan"/>
    <x v="1"/>
    <x v="4"/>
    <x v="1"/>
    <n v="1"/>
    <n v="869.78924425250852"/>
    <s v="S1"/>
    <n v="1"/>
    <n v="0"/>
    <s v="UPRAWNIONY"/>
    <m/>
  </r>
  <r>
    <s v="Kamiński Anatol"/>
    <x v="1"/>
    <x v="4"/>
    <x v="1"/>
    <n v="1"/>
    <n v="869.78924425250852"/>
    <s v="S1"/>
    <n v="1"/>
    <n v="0"/>
    <s v="UPRAWNIONY"/>
    <m/>
  </r>
  <r>
    <s v="Cieślak Ireneusz"/>
    <x v="1"/>
    <x v="4"/>
    <x v="6"/>
    <n v="1"/>
    <n v="1087.2365553156355"/>
    <s v="S2"/>
    <n v="1.25"/>
    <n v="0"/>
    <s v="UPRAWNIONY"/>
    <m/>
  </r>
  <r>
    <s v="Kaczmarczyk Agata"/>
    <x v="1"/>
    <x v="4"/>
    <x v="1"/>
    <n v="1"/>
    <n v="869.78924425250852"/>
    <s v="S1"/>
    <n v="1"/>
    <n v="0"/>
    <s v="UPRAWNIONY"/>
    <m/>
  </r>
  <r>
    <s v="Sadowska Konstancja"/>
    <x v="1"/>
    <x v="4"/>
    <x v="1"/>
    <n v="1"/>
    <n v="869.78924425250852"/>
    <s v="S1"/>
    <n v="1"/>
    <n v="0"/>
    <s v="UPRAWNIONY"/>
    <m/>
  </r>
  <r>
    <s v="Przybylski Zofia"/>
    <x v="1"/>
    <x v="4"/>
    <x v="3"/>
    <n v="1"/>
    <n v="1304.6838663787628"/>
    <s v="S3"/>
    <n v="1.5"/>
    <n v="0"/>
    <s v="UPRAWNIONY"/>
    <m/>
  </r>
  <r>
    <s v="Ostrowski Alfred"/>
    <x v="1"/>
    <x v="4"/>
    <x v="2"/>
    <n v="1"/>
    <n v="1087.2365553156355"/>
    <s v="S2"/>
    <n v="1.25"/>
    <n v="0"/>
    <s v="UPRAWNIONY"/>
    <m/>
  </r>
  <r>
    <s v="Andrzejewski Kordian"/>
    <x v="1"/>
    <x v="4"/>
    <x v="1"/>
    <n v="1"/>
    <n v="869.78924425250852"/>
    <s v="S1"/>
    <n v="1"/>
    <n v="0"/>
    <s v="UPRAWNIONY"/>
    <m/>
  </r>
  <r>
    <s v="Krawczyk Leszek"/>
    <x v="1"/>
    <x v="4"/>
    <x v="1"/>
    <n v="1"/>
    <n v="869.78924425250852"/>
    <s v="S1"/>
    <n v="1"/>
    <n v="0"/>
    <s v="UPRAWNIONY"/>
    <m/>
  </r>
  <r>
    <s v="Kubiak Ludwik"/>
    <x v="1"/>
    <x v="4"/>
    <x v="1"/>
    <n v="1"/>
    <n v="869.78924425250852"/>
    <s v="S1"/>
    <n v="1"/>
    <n v="0"/>
    <s v="UPRAWNIONY"/>
    <m/>
  </r>
  <r>
    <s v="Lis Adela"/>
    <x v="1"/>
    <x v="4"/>
    <x v="1"/>
    <n v="1"/>
    <n v="869.78924425250852"/>
    <s v="S1"/>
    <n v="1"/>
    <n v="0"/>
    <s v="UPRAWNIONY"/>
    <m/>
  </r>
  <r>
    <s v="Wróblewski Kamila"/>
    <x v="1"/>
    <x v="4"/>
    <x v="1"/>
    <n v="1"/>
    <n v="869.78924425250852"/>
    <s v="S1"/>
    <n v="1"/>
    <n v="0"/>
    <s v="UPRAWNIONY"/>
    <m/>
  </r>
  <r>
    <s v="Przybylski Dariusz"/>
    <x v="1"/>
    <x v="4"/>
    <x v="1"/>
    <n v="1"/>
    <n v="869.78924425250852"/>
    <s v="S1"/>
    <n v="1"/>
    <n v="0"/>
    <s v="UPRAWNIONY"/>
    <m/>
  </r>
  <r>
    <s v="Szczepański Oktawian"/>
    <x v="1"/>
    <x v="1"/>
    <x v="2"/>
    <n v="1"/>
    <n v="1087.2365553156355"/>
    <s v="S2"/>
    <n v="1.25"/>
    <n v="0"/>
    <s v="UPRAWNIONY"/>
    <m/>
  </r>
  <r>
    <s v="Kozłowski Alfred"/>
    <x v="1"/>
    <x v="1"/>
    <x v="1"/>
    <n v="1"/>
    <n v="869.78924425250852"/>
    <s v="S1"/>
    <n v="1"/>
    <n v="0"/>
    <s v="UPRAWNIONY"/>
    <m/>
  </r>
  <r>
    <s v="Zieliński Ewa"/>
    <x v="1"/>
    <x v="1"/>
    <x v="1"/>
    <n v="1"/>
    <n v="869.78924425250852"/>
    <s v="S1"/>
    <n v="1"/>
    <n v="0"/>
    <s v="UPRAWNIONY"/>
    <m/>
  </r>
  <r>
    <s v="Kamiński Milena"/>
    <x v="1"/>
    <x v="0"/>
    <x v="6"/>
    <n v="1"/>
    <n v="1087.2365553156355"/>
    <s v="S2"/>
    <n v="1.25"/>
    <n v="0"/>
    <s v="UPRAWNIONY"/>
    <m/>
  </r>
  <r>
    <s v="Kozłowski Roksana"/>
    <x v="1"/>
    <x v="0"/>
    <x v="3"/>
    <n v="1"/>
    <n v="1304.6838663787628"/>
    <s v="S3"/>
    <n v="1.5"/>
    <n v="0"/>
    <s v="UPRAWNIONY"/>
    <m/>
  </r>
  <r>
    <s v="Baranowska Marcelina"/>
    <x v="1"/>
    <x v="0"/>
    <x v="1"/>
    <n v="1"/>
    <n v="869.78924425250852"/>
    <s v="S1"/>
    <n v="1"/>
    <n v="0"/>
    <s v="UPRAWNIONY"/>
    <m/>
  </r>
  <r>
    <s v="Mróz Klaudiusz"/>
    <x v="1"/>
    <x v="0"/>
    <x v="3"/>
    <n v="1"/>
    <n v="1304.6838663787628"/>
    <s v="S3"/>
    <n v="1.5"/>
    <n v="0"/>
    <s v="UPRAWNIONY"/>
    <m/>
  </r>
  <r>
    <s v="Kowalski Olaf"/>
    <x v="1"/>
    <x v="0"/>
    <x v="1"/>
    <n v="1"/>
    <n v="869.78924425250852"/>
    <s v="S1"/>
    <n v="1"/>
    <n v="0"/>
    <s v="UPRAWNIONY"/>
    <m/>
  </r>
  <r>
    <s v="Czarnecki Agata"/>
    <x v="1"/>
    <x v="0"/>
    <x v="2"/>
    <n v="1"/>
    <n v="1087.2365553156355"/>
    <s v="S2"/>
    <n v="1.25"/>
    <n v="0"/>
    <s v="UPRAWNIONY"/>
    <m/>
  </r>
  <r>
    <s v="Mróz Krzysztof"/>
    <x v="1"/>
    <x v="0"/>
    <x v="8"/>
    <n v="1"/>
    <n v="2609.3677327575256"/>
    <s v="S7"/>
    <n v="3"/>
    <n v="5"/>
    <s v="UPRAWNIONY"/>
    <m/>
  </r>
  <r>
    <s v="Kalinowski Klaudiusz"/>
    <x v="1"/>
    <x v="0"/>
    <x v="1"/>
    <n v="1"/>
    <n v="869.78924425250852"/>
    <s v="S1"/>
    <n v="1"/>
    <n v="0"/>
    <s v="UPRAWNIONY"/>
    <m/>
  </r>
  <r>
    <s v="Jaworski Henryk"/>
    <x v="1"/>
    <x v="1"/>
    <x v="1"/>
    <n v="1"/>
    <n v="869.78924425250852"/>
    <s v="S1"/>
    <n v="1"/>
    <n v="0"/>
    <s v="UPRAWNIONY"/>
    <m/>
  </r>
  <r>
    <s v="Sikora Bartosz"/>
    <x v="1"/>
    <x v="1"/>
    <x v="4"/>
    <n v="1"/>
    <n v="1522.13117744189"/>
    <s v="S4"/>
    <n v="1.75"/>
    <n v="0"/>
    <s v="UPRAWNIONY"/>
    <m/>
  </r>
  <r>
    <s v="Bąk Martin"/>
    <x v="1"/>
    <x v="1"/>
    <x v="1"/>
    <n v="1"/>
    <n v="869.78924425250852"/>
    <s v="S1"/>
    <n v="1"/>
    <n v="0"/>
    <s v="UPRAWNIONY"/>
    <m/>
  </r>
  <r>
    <s v="Laskowska Mieszko"/>
    <x v="1"/>
    <x v="1"/>
    <x v="1"/>
    <n v="1"/>
    <n v="869.78924425250852"/>
    <s v="S1"/>
    <n v="1"/>
    <n v="0"/>
    <s v="UPRAWNIONY"/>
    <m/>
  </r>
  <r>
    <s v="Mróz Maurycy"/>
    <x v="1"/>
    <x v="1"/>
    <x v="1"/>
    <n v="1"/>
    <n v="869.78924425250852"/>
    <s v="S1"/>
    <n v="1"/>
    <n v="0"/>
    <s v="UPRAWNIONY"/>
    <m/>
  </r>
  <r>
    <s v="Bąk Dobromił"/>
    <x v="1"/>
    <x v="1"/>
    <x v="1"/>
    <n v="1"/>
    <n v="869.78924425250852"/>
    <s v="S1"/>
    <n v="1"/>
    <n v="0"/>
    <s v="UPRAWNIONY"/>
    <m/>
  </r>
  <r>
    <s v="Mróz Klaudiusz"/>
    <x v="1"/>
    <x v="1"/>
    <x v="3"/>
    <n v="1"/>
    <n v="1304.6838663787628"/>
    <s v="S3"/>
    <n v="1.5"/>
    <n v="0"/>
    <s v="UPRAWNIONY"/>
    <m/>
  </r>
  <r>
    <s v="Krawczyk Allan"/>
    <x v="1"/>
    <x v="1"/>
    <x v="1"/>
    <n v="1"/>
    <n v="869.78924425250852"/>
    <s v="S1"/>
    <n v="1"/>
    <n v="0"/>
    <s v="UPRAWNIONY"/>
    <m/>
  </r>
  <r>
    <s v="Błaszczyk Kacper"/>
    <x v="1"/>
    <x v="1"/>
    <x v="1"/>
    <n v="1"/>
    <n v="869.78924425250852"/>
    <s v="S1"/>
    <n v="1"/>
    <n v="0"/>
    <s v="UPRAWNIONY"/>
    <m/>
  </r>
  <r>
    <s v="Lis Norbert"/>
    <x v="1"/>
    <x v="1"/>
    <x v="1"/>
    <n v="1"/>
    <n v="869.78924425250852"/>
    <s v="S1"/>
    <n v="1"/>
    <n v="0"/>
    <s v="UPRAWNIONY"/>
    <m/>
  </r>
  <r>
    <s v="Zawadzki Gustaw"/>
    <x v="1"/>
    <x v="1"/>
    <x v="1"/>
    <n v="1"/>
    <n v="869.78924425250852"/>
    <s v="S1"/>
    <n v="1"/>
    <n v="0"/>
    <s v="UPRAWNIONY"/>
    <m/>
  </r>
  <r>
    <s v="Wójcik Marian"/>
    <x v="1"/>
    <x v="1"/>
    <x v="3"/>
    <n v="1"/>
    <n v="1304.6838663787628"/>
    <s v="S3"/>
    <n v="1.5"/>
    <n v="0"/>
    <s v="UPRAWNIONY"/>
    <m/>
  </r>
  <r>
    <s v="Andrzejewski Eryk"/>
    <x v="1"/>
    <x v="1"/>
    <x v="1"/>
    <n v="1"/>
    <n v="869.78924425250852"/>
    <s v="S1"/>
    <n v="1"/>
    <n v="0"/>
    <s v="UPRAWNIONY"/>
    <m/>
  </r>
  <r>
    <s v="Walczak Norbert"/>
    <x v="1"/>
    <x v="1"/>
    <x v="1"/>
    <n v="1"/>
    <n v="869.78924425250852"/>
    <s v="S1"/>
    <n v="1"/>
    <n v="0"/>
    <s v="UPRAWNIONY"/>
    <m/>
  </r>
  <r>
    <s v="Kowalczyk Oskar"/>
    <x v="1"/>
    <x v="1"/>
    <x v="1"/>
    <n v="1"/>
    <n v="869.78924425250852"/>
    <s v="S1"/>
    <n v="1"/>
    <n v="0"/>
    <s v="UPRAWNIONY"/>
    <m/>
  </r>
  <r>
    <s v="Kubiak Rafał"/>
    <x v="1"/>
    <x v="1"/>
    <x v="1"/>
    <n v="1"/>
    <n v="869.78924425250852"/>
    <s v="S1"/>
    <n v="1"/>
    <n v="0"/>
    <s v="UPRAWNIONY"/>
    <m/>
  </r>
  <r>
    <s v="Szewczyk Ludwik"/>
    <x v="1"/>
    <x v="1"/>
    <x v="1"/>
    <n v="1"/>
    <n v="869.78924425250852"/>
    <s v="S1"/>
    <n v="1"/>
    <n v="0"/>
    <s v="UPRAWNIONY"/>
    <m/>
  </r>
  <r>
    <s v="Mazur Robert"/>
    <x v="1"/>
    <x v="0"/>
    <x v="1"/>
    <n v="1"/>
    <n v="869.78924425250852"/>
    <s v="S1"/>
    <n v="1"/>
    <n v="0"/>
    <s v="UPRAWNIONY"/>
    <m/>
  </r>
  <r>
    <s v="Krupa Norbert"/>
    <x v="1"/>
    <x v="0"/>
    <x v="1"/>
    <n v="1"/>
    <n v="869.78924425250852"/>
    <s v="S1"/>
    <n v="1"/>
    <n v="0"/>
    <s v="UPRAWNIONY"/>
    <m/>
  </r>
  <r>
    <s v="Krajewska Kewin"/>
    <x v="1"/>
    <x v="0"/>
    <x v="1"/>
    <n v="1"/>
    <n v="869.78924425250852"/>
    <s v="S1"/>
    <n v="1"/>
    <n v="0"/>
    <s v="UPRAWNIONY"/>
    <m/>
  </r>
  <r>
    <s v="Jakubowski Dobromił"/>
    <x v="1"/>
    <x v="0"/>
    <x v="1"/>
    <n v="1"/>
    <n v="869.78924425250852"/>
    <s v="S1"/>
    <n v="1"/>
    <n v="0"/>
    <s v="UPRAWNIONY"/>
    <m/>
  </r>
  <r>
    <s v="Nowak Roman"/>
    <x v="1"/>
    <x v="0"/>
    <x v="3"/>
    <n v="1"/>
    <n v="1304.6838663787628"/>
    <s v="S3"/>
    <n v="1.5"/>
    <n v="0"/>
    <s v="UPRAWNIONY"/>
    <m/>
  </r>
  <r>
    <s v="Krajewska Leonardo"/>
    <x v="1"/>
    <x v="2"/>
    <x v="1"/>
    <n v="1"/>
    <n v="869.78924425250852"/>
    <s v="S1"/>
    <n v="1"/>
    <n v="0"/>
    <s v="UPRAWNIONY"/>
    <m/>
  </r>
  <r>
    <s v="Stępień Janusz"/>
    <x v="1"/>
    <x v="2"/>
    <x v="1"/>
    <n v="1"/>
    <n v="869.78924425250852"/>
    <s v="S1"/>
    <n v="1"/>
    <n v="0"/>
    <s v="UPRAWNIONY"/>
    <m/>
  </r>
  <r>
    <s v="Wysocki Filip"/>
    <x v="1"/>
    <x v="2"/>
    <x v="1"/>
    <n v="1"/>
    <n v="869.78924425250852"/>
    <s v="S1"/>
    <n v="1"/>
    <n v="0"/>
    <s v="UPRAWNIONY"/>
    <m/>
  </r>
  <r>
    <s v="Brzeziński Henryk"/>
    <x v="1"/>
    <x v="2"/>
    <x v="1"/>
    <n v="1"/>
    <n v="869.78924425250852"/>
    <s v="S1"/>
    <n v="1"/>
    <n v="0"/>
    <s v="UPRAWNIONY"/>
    <m/>
  </r>
  <r>
    <s v="Kubiak Ksawery"/>
    <x v="1"/>
    <x v="2"/>
    <x v="6"/>
    <n v="1"/>
    <n v="1087.2365553156355"/>
    <s v="S2"/>
    <n v="1.25"/>
    <n v="0"/>
    <s v="UPRAWNIONY"/>
    <m/>
  </r>
  <r>
    <s v="Andrzejewski Henryk"/>
    <x v="1"/>
    <x v="2"/>
    <x v="1"/>
    <n v="1"/>
    <n v="869.78924425250852"/>
    <s v="S1"/>
    <n v="1"/>
    <n v="0"/>
    <s v="UPRAWNIONY"/>
    <m/>
  </r>
  <r>
    <s v="Ziółkowska Ireneusz"/>
    <x v="1"/>
    <x v="1"/>
    <x v="1"/>
    <n v="1"/>
    <n v="869.78924425250852"/>
    <s v="S1"/>
    <n v="1"/>
    <n v="0"/>
    <s v="UPRAWNIONY"/>
    <m/>
  </r>
  <r>
    <s v="Sadowska Gustaw"/>
    <x v="1"/>
    <x v="1"/>
    <x v="6"/>
    <n v="1"/>
    <n v="1087.2365553156355"/>
    <s v="S2"/>
    <n v="1.25"/>
    <n v="0"/>
    <s v="UPRAWNIONY"/>
    <m/>
  </r>
  <r>
    <s v="Michalak Milan"/>
    <x v="1"/>
    <x v="0"/>
    <x v="1"/>
    <n v="1"/>
    <n v="869.78924425250852"/>
    <s v="S1"/>
    <n v="1"/>
    <n v="0"/>
    <s v="UPRAWNIONY"/>
    <m/>
  </r>
  <r>
    <s v="Sawicki Ksawery"/>
    <x v="1"/>
    <x v="0"/>
    <x v="1"/>
    <n v="1"/>
    <n v="869.78924425250852"/>
    <s v="S1"/>
    <n v="1"/>
    <n v="0"/>
    <s v="UPRAWNIONY"/>
    <m/>
  </r>
  <r>
    <s v="Włodarczyk Ludwik"/>
    <x v="1"/>
    <x v="0"/>
    <x v="1"/>
    <n v="1"/>
    <n v="869.78924425250852"/>
    <s v="S1"/>
    <n v="1"/>
    <n v="0"/>
    <s v="UPRAWNIONY"/>
    <m/>
  </r>
  <r>
    <s v="Dąbrowski Dawid"/>
    <x v="1"/>
    <x v="0"/>
    <x v="6"/>
    <n v="1"/>
    <n v="1087.2365553156355"/>
    <s v="S2"/>
    <n v="1.25"/>
    <n v="0"/>
    <s v="UPRAWNIONY"/>
    <m/>
  </r>
  <r>
    <s v="Zakrzewska Bolesław"/>
    <x v="1"/>
    <x v="0"/>
    <x v="1"/>
    <n v="1"/>
    <n v="869.78924425250852"/>
    <s v="S1"/>
    <n v="1"/>
    <n v="0"/>
    <s v="UPRAWNIONY"/>
    <m/>
  </r>
  <r>
    <s v="Kamiński Arkadiusz"/>
    <x v="1"/>
    <x v="3"/>
    <x v="1"/>
    <n v="1"/>
    <n v="869.78924425250852"/>
    <s v="S1"/>
    <n v="1"/>
    <n v="0"/>
    <s v="UPRAWNIONY"/>
    <m/>
  </r>
  <r>
    <s v="Zieliński Korneliusz"/>
    <x v="1"/>
    <x v="3"/>
    <x v="6"/>
    <n v="1"/>
    <n v="1087.2365553156355"/>
    <s v="S2"/>
    <n v="1.25"/>
    <n v="0"/>
    <s v="UPRAWNIONY"/>
    <m/>
  </r>
  <r>
    <s v="Andrzejewski Alan"/>
    <x v="0"/>
    <x v="4"/>
    <x v="9"/>
    <n v="1"/>
    <n v="3044.2623548837801"/>
    <s v="S8"/>
    <n v="3.5"/>
    <n v="0"/>
    <s v="UPRAWNIONY"/>
    <m/>
  </r>
  <r>
    <s v="Urbańska Jędrzej"/>
    <x v="1"/>
    <x v="4"/>
    <x v="1"/>
    <n v="1"/>
    <n v="869.78924425250852"/>
    <s v="S1"/>
    <n v="1"/>
    <n v="0"/>
    <s v="UPRAWNIONY"/>
    <m/>
  </r>
  <r>
    <s v="Michalak Aleks"/>
    <x v="1"/>
    <x v="4"/>
    <x v="3"/>
    <n v="1"/>
    <n v="1304.6838663787628"/>
    <s v="S3"/>
    <n v="1.5"/>
    <n v="0"/>
    <s v="UPRAWNIONY"/>
    <m/>
  </r>
  <r>
    <s v="Zalewski Kornel"/>
    <x v="1"/>
    <x v="4"/>
    <x v="1"/>
    <n v="1"/>
    <n v="869.78924425250852"/>
    <s v="S1"/>
    <n v="1"/>
    <n v="0"/>
    <s v="UPRAWNIONY"/>
    <m/>
  </r>
  <r>
    <s v="Wysocki Ignacy"/>
    <x v="1"/>
    <x v="4"/>
    <x v="7"/>
    <n v="1"/>
    <n v="1739.578488505017"/>
    <s v="S5"/>
    <n v="2"/>
    <n v="0"/>
    <s v="UPRAWNIONY"/>
    <m/>
  </r>
  <r>
    <s v="Zieliński Bruno"/>
    <x v="1"/>
    <x v="4"/>
    <x v="1"/>
    <n v="1"/>
    <n v="869.78924425250852"/>
    <s v="S1"/>
    <n v="1"/>
    <n v="0"/>
    <s v="UPRAWNIONY"/>
    <m/>
  </r>
  <r>
    <s v="Mazur Maurycy"/>
    <x v="1"/>
    <x v="4"/>
    <x v="1"/>
    <n v="1"/>
    <n v="869.78924425250852"/>
    <s v="S1"/>
    <n v="1"/>
    <n v="0"/>
    <s v="UPRAWNIONY"/>
    <m/>
  </r>
  <r>
    <s v="Wójcik Mariusz"/>
    <x v="1"/>
    <x v="3"/>
    <x v="4"/>
    <n v="1"/>
    <n v="1522.13117744189"/>
    <s v="S4"/>
    <n v="1.75"/>
    <n v="0"/>
    <s v="UPRAWNIONY"/>
    <m/>
  </r>
  <r>
    <s v="Cieślak Jarosław"/>
    <x v="1"/>
    <x v="3"/>
    <x v="1"/>
    <n v="1"/>
    <n v="869.78924425250852"/>
    <s v="S1"/>
    <n v="1"/>
    <n v="0"/>
    <s v="UPRAWNIONY"/>
    <m/>
  </r>
  <r>
    <s v="Kwiatkowski Fabian"/>
    <x v="1"/>
    <x v="3"/>
    <x v="1"/>
    <n v="1"/>
    <n v="869.78924425250852"/>
    <s v="S1"/>
    <n v="1"/>
    <n v="0"/>
    <s v="UPRAWNIONY"/>
    <m/>
  </r>
  <r>
    <s v="Mazur Maurycy"/>
    <x v="1"/>
    <x v="3"/>
    <x v="3"/>
    <n v="1"/>
    <n v="1304.6838663787628"/>
    <s v="S3"/>
    <n v="1.5"/>
    <n v="0"/>
    <s v="UPRAWNIONY"/>
    <m/>
  </r>
  <r>
    <s v="Dąbrowski Rafał"/>
    <x v="1"/>
    <x v="3"/>
    <x v="1"/>
    <n v="1"/>
    <n v="869.78924425250852"/>
    <s v="S1"/>
    <n v="1"/>
    <n v="0"/>
    <s v="UPRAWNIONY"/>
    <m/>
  </r>
  <r>
    <s v="Lis Miron"/>
    <x v="1"/>
    <x v="1"/>
    <x v="1"/>
    <n v="1"/>
    <n v="869.78924425250852"/>
    <s v="S1"/>
    <n v="1"/>
    <n v="0"/>
    <s v="UPRAWNIONY"/>
    <m/>
  </r>
  <r>
    <s v="Cieślak Gabriel"/>
    <x v="1"/>
    <x v="1"/>
    <x v="1"/>
    <n v="1"/>
    <n v="869.78924425250852"/>
    <s v="S1"/>
    <n v="1"/>
    <n v="0"/>
    <s v="UPRAWNIONY"/>
    <m/>
  </r>
  <r>
    <s v="Sadowska Karol"/>
    <x v="1"/>
    <x v="1"/>
    <x v="2"/>
    <n v="1"/>
    <n v="1087.2365553156355"/>
    <s v="S2"/>
    <n v="1.25"/>
    <n v="0"/>
    <s v="UPRAWNIONY"/>
    <m/>
  </r>
  <r>
    <s v="Przybylski Aleks"/>
    <x v="1"/>
    <x v="1"/>
    <x v="3"/>
    <n v="1"/>
    <n v="1304.6838663787628"/>
    <s v="S3"/>
    <n v="1.5"/>
    <n v="0"/>
    <s v="UPRAWNIONY"/>
    <m/>
  </r>
  <r>
    <s v="Nowak Alex"/>
    <x v="1"/>
    <x v="1"/>
    <x v="1"/>
    <n v="1"/>
    <n v="869.78924425250852"/>
    <s v="S1"/>
    <n v="1"/>
    <n v="0"/>
    <s v="UPRAWNIONY"/>
    <m/>
  </r>
  <r>
    <s v="Czarnecki Adam"/>
    <x v="1"/>
    <x v="1"/>
    <x v="1"/>
    <n v="1"/>
    <n v="869.78924425250852"/>
    <s v="S1"/>
    <n v="1"/>
    <n v="0"/>
    <s v="UPRAWNIONY"/>
    <m/>
  </r>
  <r>
    <s v="Zakrzewska Bartłomiej"/>
    <x v="1"/>
    <x v="1"/>
    <x v="6"/>
    <n v="1"/>
    <n v="1087.2365553156355"/>
    <s v="S2"/>
    <n v="1.25"/>
    <n v="0"/>
    <s v="UPRAWNIONY"/>
    <m/>
  </r>
  <r>
    <s v="Walczak Krzysztof"/>
    <x v="1"/>
    <x v="2"/>
    <x v="1"/>
    <n v="1"/>
    <n v="869.78924425250852"/>
    <s v="S1"/>
    <n v="1"/>
    <n v="0"/>
    <s v="UPRAWNIONY"/>
    <m/>
  </r>
  <r>
    <s v="Włodarczyk Alek"/>
    <x v="1"/>
    <x v="2"/>
    <x v="1"/>
    <n v="1"/>
    <n v="869.78924425250852"/>
    <s v="S1"/>
    <n v="1"/>
    <n v="0"/>
    <s v="UPRAWNIONY"/>
    <m/>
  </r>
  <r>
    <s v="Nowak Alfred"/>
    <x v="1"/>
    <x v="2"/>
    <x v="3"/>
    <n v="1"/>
    <n v="1304.6838663787628"/>
    <s v="S3"/>
    <n v="1.5"/>
    <n v="0"/>
    <s v="UPRAWNIONY"/>
    <m/>
  </r>
  <r>
    <s v="Chmielewski Allan"/>
    <x v="1"/>
    <x v="2"/>
    <x v="6"/>
    <n v="1"/>
    <n v="1087.2365553156355"/>
    <s v="S2"/>
    <n v="1.25"/>
    <n v="0"/>
    <s v="UPRAWNIONY"/>
    <m/>
  </r>
  <r>
    <s v="Borkowski Bartłomiej"/>
    <x v="1"/>
    <x v="2"/>
    <x v="6"/>
    <n v="1"/>
    <n v="1087.2365553156355"/>
    <s v="S2"/>
    <n v="1.25"/>
    <n v="0"/>
    <s v="UPRAWNIONY"/>
    <m/>
  </r>
  <r>
    <s v="Baran Oskar"/>
    <x v="1"/>
    <x v="2"/>
    <x v="1"/>
    <n v="1"/>
    <n v="869.78924425250852"/>
    <s v="S1"/>
    <n v="1"/>
    <n v="0"/>
    <s v="UPRAWNIONY"/>
    <m/>
  </r>
  <r>
    <s v="Nowak Konstanty"/>
    <x v="1"/>
    <x v="2"/>
    <x v="1"/>
    <n v="1"/>
    <n v="869.78924425250852"/>
    <s v="S1"/>
    <n v="1"/>
    <n v="0"/>
    <s v="UPRAWNIONY"/>
    <m/>
  </r>
  <r>
    <s v="Kowalski Daniel"/>
    <x v="1"/>
    <x v="2"/>
    <x v="1"/>
    <n v="1"/>
    <n v="869.78924425250852"/>
    <s v="S1"/>
    <n v="1"/>
    <n v="0"/>
    <s v="UPRAWNIONY"/>
    <m/>
  </r>
  <r>
    <s v="Kaźmierczak Ignacy"/>
    <x v="1"/>
    <x v="2"/>
    <x v="6"/>
    <n v="1"/>
    <n v="1087.2365553156355"/>
    <s v="S2"/>
    <n v="1.25"/>
    <n v="0"/>
    <s v="UPRAWNIONY"/>
    <m/>
  </r>
  <r>
    <s v="Kubiak Fabian"/>
    <x v="1"/>
    <x v="3"/>
    <x v="1"/>
    <n v="1"/>
    <n v="869.78924425250852"/>
    <s v="S1"/>
    <n v="1"/>
    <n v="0"/>
    <s v="UPRAWNIONY"/>
    <m/>
  </r>
  <r>
    <s v="Pawlak Cyprian"/>
    <x v="1"/>
    <x v="4"/>
    <x v="1"/>
    <n v="1"/>
    <n v="869.78924425250852"/>
    <s v="S1"/>
    <n v="1"/>
    <n v="0"/>
    <s v="UPRAWNIONY"/>
    <m/>
  </r>
  <r>
    <s v="Kołodziej Antoni"/>
    <x v="1"/>
    <x v="1"/>
    <x v="1"/>
    <n v="1"/>
    <n v="869.78924425250852"/>
    <s v="S1"/>
    <n v="1"/>
    <n v="0"/>
    <s v="UPRAWNIONY"/>
    <m/>
  </r>
  <r>
    <s v="Szymczak Ernest"/>
    <x v="1"/>
    <x v="1"/>
    <x v="4"/>
    <n v="1"/>
    <n v="1522.13117744189"/>
    <s v="S4"/>
    <n v="1.75"/>
    <n v="0"/>
    <s v="UPRAWNIONY"/>
    <m/>
  </r>
  <r>
    <s v="Sobczak Gustaw"/>
    <x v="1"/>
    <x v="1"/>
    <x v="6"/>
    <n v="1"/>
    <n v="1087.2365553156355"/>
    <s v="S2"/>
    <n v="1.25"/>
    <n v="0"/>
    <s v="UPRAWNIONY"/>
    <m/>
  </r>
  <r>
    <s v="Rutkowski Marian"/>
    <x v="1"/>
    <x v="1"/>
    <x v="1"/>
    <n v="1"/>
    <n v="869.78924425250852"/>
    <s v="S1"/>
    <n v="1"/>
    <n v="0"/>
    <s v="UPRAWNIONY"/>
    <m/>
  </r>
  <r>
    <s v="Witkowski Jakub"/>
    <x v="1"/>
    <x v="1"/>
    <x v="1"/>
    <n v="1"/>
    <n v="869.78924425250852"/>
    <s v="S1"/>
    <n v="1"/>
    <n v="0"/>
    <s v="UPRAWNIONY"/>
    <m/>
  </r>
  <r>
    <s v="Baranowski Cyprian"/>
    <x v="1"/>
    <x v="1"/>
    <x v="1"/>
    <n v="1"/>
    <n v="869.78924425250852"/>
    <s v="S1"/>
    <n v="1"/>
    <n v="0"/>
    <s v="UPRAWNIONY"/>
    <m/>
  </r>
  <r>
    <s v="Woźniak Cezary"/>
    <x v="1"/>
    <x v="1"/>
    <x v="6"/>
    <n v="1"/>
    <n v="1087.2365553156355"/>
    <s v="S2"/>
    <n v="1.25"/>
    <n v="0"/>
    <s v="UPRAWNIONY"/>
    <m/>
  </r>
  <r>
    <s v="Witkowski Dobromił"/>
    <x v="1"/>
    <x v="1"/>
    <x v="1"/>
    <n v="1"/>
    <n v="869.78924425250852"/>
    <s v="S1"/>
    <n v="1"/>
    <n v="0"/>
    <s v="UPRAWNIONY"/>
    <m/>
  </r>
  <r>
    <s v="Maciejewski Franciszek"/>
    <x v="1"/>
    <x v="1"/>
    <x v="1"/>
    <n v="1"/>
    <n v="869.78924425250852"/>
    <s v="S1"/>
    <n v="1"/>
    <n v="0"/>
    <s v="UPRAWNIONY"/>
    <m/>
  </r>
  <r>
    <s v="Bąk Albert"/>
    <x v="1"/>
    <x v="1"/>
    <x v="4"/>
    <n v="1"/>
    <n v="1522.13117744189"/>
    <s v="S4"/>
    <n v="1.75"/>
    <n v="0"/>
    <s v="UPRAWNIONY"/>
    <m/>
  </r>
  <r>
    <s v="Duda Allan"/>
    <x v="1"/>
    <x v="1"/>
    <x v="1"/>
    <n v="1"/>
    <n v="869.78924425250852"/>
    <s v="S1"/>
    <n v="1"/>
    <n v="0"/>
    <s v="UPRAWNIONY"/>
    <m/>
  </r>
  <r>
    <s v="Zieliński Fabian"/>
    <x v="1"/>
    <x v="1"/>
    <x v="1"/>
    <n v="1"/>
    <n v="869.78924425250852"/>
    <s v="S1"/>
    <n v="1"/>
    <n v="0"/>
    <s v="UPRAWNIONY"/>
    <m/>
  </r>
  <r>
    <s v="Sadowska Oktawian"/>
    <x v="1"/>
    <x v="1"/>
    <x v="6"/>
    <n v="1"/>
    <n v="1087.2365553156355"/>
    <s v="S2"/>
    <n v="1.25"/>
    <n v="0"/>
    <s v="UPRAWNIONY"/>
    <m/>
  </r>
  <r>
    <s v="Sawicki Miłosz"/>
    <x v="1"/>
    <x v="1"/>
    <x v="1"/>
    <n v="1"/>
    <n v="869.78924425250852"/>
    <s v="S1"/>
    <n v="1"/>
    <n v="0"/>
    <s v="UPRAWNIONY"/>
    <m/>
  </r>
  <r>
    <s v="Wojciechowski Eryk"/>
    <x v="1"/>
    <x v="1"/>
    <x v="1"/>
    <n v="1"/>
    <n v="869.78924425250852"/>
    <s v="S1"/>
    <n v="1"/>
    <n v="0"/>
    <s v="UPRAWNIONY"/>
    <m/>
  </r>
  <r>
    <s v="Górecki Florian"/>
    <x v="1"/>
    <x v="1"/>
    <x v="1"/>
    <n v="1"/>
    <n v="869.78924425250852"/>
    <s v="S1"/>
    <n v="1"/>
    <n v="0"/>
    <s v="UPRAWNIONY"/>
    <m/>
  </r>
  <r>
    <s v="Baranowski Czesław"/>
    <x v="1"/>
    <x v="1"/>
    <x v="1"/>
    <n v="1"/>
    <n v="869.78924425250852"/>
    <s v="S1"/>
    <n v="1"/>
    <n v="0"/>
    <s v="UPRAWNIONY"/>
    <m/>
  </r>
  <r>
    <s v="Krupa Maurycy"/>
    <x v="1"/>
    <x v="1"/>
    <x v="3"/>
    <n v="1"/>
    <n v="1304.6838663787628"/>
    <s v="S3"/>
    <n v="1.5"/>
    <n v="0"/>
    <s v="UPRAWNIONY"/>
    <m/>
  </r>
  <r>
    <s v="Kubiak Bronisław"/>
    <x v="1"/>
    <x v="3"/>
    <x v="1"/>
    <n v="1"/>
    <n v="869.78924425250852"/>
    <s v="S1"/>
    <n v="1"/>
    <n v="0"/>
    <s v="UPRAWNIONY"/>
    <m/>
  </r>
  <r>
    <s v="Jakubowski Denis"/>
    <x v="1"/>
    <x v="3"/>
    <x v="1"/>
    <n v="1"/>
    <n v="869.78924425250852"/>
    <s v="S1"/>
    <n v="1"/>
    <n v="0"/>
    <s v="UPRAWNIONY"/>
    <m/>
  </r>
  <r>
    <s v="Kaczmarczyk Leonardo"/>
    <x v="1"/>
    <x v="3"/>
    <x v="1"/>
    <n v="1"/>
    <n v="869.78924425250852"/>
    <s v="S1"/>
    <n v="1"/>
    <n v="0"/>
    <s v="UPRAWNIONY"/>
    <m/>
  </r>
  <r>
    <s v="Michalak Denis"/>
    <x v="1"/>
    <x v="0"/>
    <x v="1"/>
    <n v="1"/>
    <n v="869.78924425250852"/>
    <s v="S1"/>
    <n v="1"/>
    <n v="0"/>
    <s v="UPRAWNIONY"/>
    <m/>
  </r>
  <r>
    <s v="Przybylski Gniewomir"/>
    <x v="1"/>
    <x v="0"/>
    <x v="6"/>
    <n v="1"/>
    <n v="1087.2365553156355"/>
    <s v="S2"/>
    <n v="1.25"/>
    <n v="0"/>
    <s v="UPRAWNIONY"/>
    <m/>
  </r>
  <r>
    <s v="Kołodziej Marcel"/>
    <x v="1"/>
    <x v="0"/>
    <x v="1"/>
    <n v="1"/>
    <n v="869.78924425250852"/>
    <s v="S1"/>
    <n v="1"/>
    <n v="0"/>
    <s v="UPRAWNIONY"/>
    <m/>
  </r>
  <r>
    <s v="Jankowski Dariusz"/>
    <x v="1"/>
    <x v="0"/>
    <x v="1"/>
    <n v="1"/>
    <n v="869.78924425250852"/>
    <s v="S1"/>
    <n v="1"/>
    <n v="0"/>
    <s v="UPRAWNIONY"/>
    <m/>
  </r>
  <r>
    <s v="Sikora Gracjan"/>
    <x v="1"/>
    <x v="4"/>
    <x v="3"/>
    <n v="1"/>
    <n v="1304.6838663787628"/>
    <s v="S3"/>
    <n v="1.5"/>
    <n v="0"/>
    <s v="UPRAWNIONY"/>
    <m/>
  </r>
  <r>
    <s v="Jasiński Jan"/>
    <x v="1"/>
    <x v="4"/>
    <x v="2"/>
    <n v="1"/>
    <n v="1087.2365553156355"/>
    <s v="S2"/>
    <n v="1.25"/>
    <n v="0"/>
    <s v="UPRAWNIONY"/>
    <m/>
  </r>
  <r>
    <s v="Gajewska Czesław"/>
    <x v="1"/>
    <x v="4"/>
    <x v="1"/>
    <n v="1"/>
    <n v="869.78924425250852"/>
    <s v="S1"/>
    <n v="1"/>
    <n v="0"/>
    <s v="UPRAWNIONY"/>
    <m/>
  </r>
  <r>
    <s v="Kamiński Fryderyk"/>
    <x v="1"/>
    <x v="4"/>
    <x v="1"/>
    <n v="1"/>
    <n v="869.78924425250852"/>
    <s v="S1"/>
    <n v="1"/>
    <n v="0"/>
    <s v="UPRAWNIONY"/>
    <m/>
  </r>
  <r>
    <s v="Szulc Julian"/>
    <x v="1"/>
    <x v="4"/>
    <x v="1"/>
    <n v="1"/>
    <n v="869.78924425250852"/>
    <s v="S1"/>
    <n v="1"/>
    <n v="0"/>
    <s v="UPRAWNIONY"/>
    <m/>
  </r>
  <r>
    <s v="Maciejewski Florian"/>
    <x v="1"/>
    <x v="4"/>
    <x v="2"/>
    <n v="1"/>
    <n v="1087.2365553156355"/>
    <s v="S2"/>
    <n v="1.25"/>
    <n v="0"/>
    <s v="UPRAWNIONY"/>
    <m/>
  </r>
  <r>
    <s v="Stępień Przemysław"/>
    <x v="1"/>
    <x v="4"/>
    <x v="3"/>
    <n v="1"/>
    <n v="1304.6838663787628"/>
    <s v="S3"/>
    <n v="1.5"/>
    <n v="0"/>
    <s v="UPRAWNIONY"/>
    <m/>
  </r>
  <r>
    <s v="Andrzejewski Aleksy"/>
    <x v="1"/>
    <x v="4"/>
    <x v="3"/>
    <n v="1"/>
    <n v="1304.6838663787628"/>
    <s v="S3"/>
    <n v="1.5"/>
    <n v="0"/>
    <s v="UPRAWNIONY"/>
    <m/>
  </r>
  <r>
    <s v="Lewandowski Allan"/>
    <x v="1"/>
    <x v="4"/>
    <x v="2"/>
    <n v="1"/>
    <n v="1087.2365553156355"/>
    <s v="S2"/>
    <n v="1.25"/>
    <n v="0"/>
    <s v="UPRAWNIONY"/>
    <m/>
  </r>
  <r>
    <s v="Duda Aleks"/>
    <x v="1"/>
    <x v="4"/>
    <x v="1"/>
    <n v="1"/>
    <n v="869.78924425250852"/>
    <s v="S1"/>
    <n v="1"/>
    <n v="0"/>
    <s v="UPRAWNIONY"/>
    <m/>
  </r>
  <r>
    <s v="Głowacka Karol"/>
    <x v="1"/>
    <x v="4"/>
    <x v="1"/>
    <n v="1"/>
    <n v="869.78924425250852"/>
    <s v="S1"/>
    <n v="1"/>
    <n v="0"/>
    <s v="UPRAWNIONY"/>
    <m/>
  </r>
  <r>
    <s v="Szulc Fabian"/>
    <x v="1"/>
    <x v="4"/>
    <x v="1"/>
    <n v="1"/>
    <n v="869.78924425250852"/>
    <s v="S1"/>
    <n v="1"/>
    <n v="0"/>
    <s v="UPRAWNIONY"/>
    <m/>
  </r>
  <r>
    <s v="Kalinowski Igor"/>
    <x v="1"/>
    <x v="4"/>
    <x v="1"/>
    <n v="1"/>
    <n v="869.78924425250852"/>
    <s v="S1"/>
    <n v="1"/>
    <n v="0"/>
    <s v="UPRAWNIONY"/>
    <m/>
  </r>
  <r>
    <s v="Ziółkowska Błażej"/>
    <x v="1"/>
    <x v="4"/>
    <x v="1"/>
    <n v="1"/>
    <n v="869.78924425250852"/>
    <s v="S1"/>
    <n v="1"/>
    <n v="0"/>
    <s v="UPRAWNIONY"/>
    <m/>
  </r>
  <r>
    <s v="Sobczak Miron"/>
    <x v="1"/>
    <x v="4"/>
    <x v="1"/>
    <n v="1"/>
    <n v="869.78924425250852"/>
    <s v="S1"/>
    <n v="1"/>
    <n v="0"/>
    <s v="UPRAWNIONY"/>
    <m/>
  </r>
  <r>
    <s v="Rutkowski Rafał"/>
    <x v="1"/>
    <x v="4"/>
    <x v="1"/>
    <n v="1"/>
    <n v="869.78924425250852"/>
    <s v="S1"/>
    <n v="1"/>
    <n v="0"/>
    <s v="UPRAWNIONY"/>
    <m/>
  </r>
  <r>
    <s v="Gajewska Daniel"/>
    <x v="1"/>
    <x v="4"/>
    <x v="3"/>
    <n v="1"/>
    <n v="1304.6838663787628"/>
    <s v="S3"/>
    <n v="1.5"/>
    <n v="0"/>
    <s v="UPRAWNIONY"/>
    <m/>
  </r>
  <r>
    <s v="Kowalczyk Antoni"/>
    <x v="1"/>
    <x v="4"/>
    <x v="1"/>
    <n v="1"/>
    <n v="869.78924425250852"/>
    <s v="S1"/>
    <n v="1"/>
    <n v="0"/>
    <s v="UPRAWNIONY"/>
    <m/>
  </r>
  <r>
    <s v="Kaczmarczyk Roman"/>
    <x v="1"/>
    <x v="4"/>
    <x v="1"/>
    <n v="1"/>
    <n v="869.78924425250852"/>
    <s v="S1"/>
    <n v="1"/>
    <n v="0"/>
    <s v="UPRAWNIONY"/>
    <m/>
  </r>
  <r>
    <s v="Włodarczyk Ryszard"/>
    <x v="1"/>
    <x v="4"/>
    <x v="1"/>
    <n v="1"/>
    <n v="869.78924425250852"/>
    <s v="S1"/>
    <n v="1"/>
    <n v="0"/>
    <s v="UPRAWNIONY"/>
    <m/>
  </r>
  <r>
    <s v="Wysocki Maciej"/>
    <x v="1"/>
    <x v="1"/>
    <x v="6"/>
    <n v="1"/>
    <n v="1087.2365553156355"/>
    <s v="S2"/>
    <n v="1.25"/>
    <n v="0"/>
    <s v="UPRAWNIONY"/>
    <m/>
  </r>
  <r>
    <s v="Piotrowski Heronim"/>
    <x v="1"/>
    <x v="1"/>
    <x v="1"/>
    <n v="1"/>
    <n v="869.78924425250852"/>
    <s v="S1"/>
    <n v="1"/>
    <n v="0"/>
    <s v="UPRAWNIONY"/>
    <m/>
  </r>
  <r>
    <s v="Tomaszewski Gabriel"/>
    <x v="1"/>
    <x v="1"/>
    <x v="1"/>
    <n v="1"/>
    <n v="869.78924425250852"/>
    <s v="S1"/>
    <n v="1"/>
    <n v="0"/>
    <s v="UPRAWNIONY"/>
    <m/>
  </r>
  <r>
    <s v="Zawadzki Gniewomir"/>
    <x v="1"/>
    <x v="1"/>
    <x v="4"/>
    <n v="1"/>
    <n v="1522.13117744189"/>
    <s v="S4"/>
    <n v="1.75"/>
    <n v="0"/>
    <s v="UPRAWNIONY"/>
    <m/>
  </r>
  <r>
    <s v="Urbańska Maksymilian"/>
    <x v="1"/>
    <x v="1"/>
    <x v="6"/>
    <n v="1"/>
    <n v="1087.2365553156355"/>
    <s v="S2"/>
    <n v="1.25"/>
    <n v="0"/>
    <s v="UPRAWNIONY"/>
    <m/>
  </r>
  <r>
    <s v="Kalinowski Igor"/>
    <x v="1"/>
    <x v="1"/>
    <x v="3"/>
    <n v="1"/>
    <n v="1304.6838663787628"/>
    <s v="S3"/>
    <n v="1.5"/>
    <n v="0"/>
    <s v="UPRAWNIONY"/>
    <m/>
  </r>
  <r>
    <s v="Jasiński Diego"/>
    <x v="1"/>
    <x v="1"/>
    <x v="4"/>
    <n v="1"/>
    <n v="1522.13117744189"/>
    <s v="S4"/>
    <n v="1.75"/>
    <n v="0"/>
    <s v="UPRAWNIONY"/>
    <m/>
  </r>
  <r>
    <s v="Krawczyk Remigiusz"/>
    <x v="1"/>
    <x v="1"/>
    <x v="1"/>
    <n v="1"/>
    <n v="869.78924425250852"/>
    <s v="S1"/>
    <n v="1"/>
    <n v="0"/>
    <s v="UPRAWNIONY"/>
    <m/>
  </r>
  <r>
    <s v="Sokołowski Ireneusz"/>
    <x v="1"/>
    <x v="1"/>
    <x v="1"/>
    <n v="1"/>
    <n v="869.78924425250852"/>
    <s v="S1"/>
    <n v="1"/>
    <n v="0"/>
    <s v="UPRAWNIONY"/>
    <m/>
  </r>
  <r>
    <s v="Kołodziej Krzysztof"/>
    <x v="1"/>
    <x v="1"/>
    <x v="1"/>
    <n v="1"/>
    <n v="869.78924425250852"/>
    <s v="S1"/>
    <n v="1"/>
    <n v="0"/>
    <s v="UPRAWNIONY"/>
    <m/>
  </r>
  <r>
    <s v="Szulc Mateusz"/>
    <x v="1"/>
    <x v="4"/>
    <x v="4"/>
    <n v="1"/>
    <n v="1522.13117744189"/>
    <s v="S4"/>
    <n v="1.75"/>
    <n v="0"/>
    <s v="UPRAWNIONY"/>
    <m/>
  </r>
  <r>
    <s v="Makowski Mateusz"/>
    <x v="1"/>
    <x v="4"/>
    <x v="3"/>
    <n v="1"/>
    <n v="1304.6838663787628"/>
    <s v="S3"/>
    <n v="1.5"/>
    <n v="0"/>
    <s v="UPRAWNIONY"/>
    <m/>
  </r>
  <r>
    <s v="Włodarczyk Maurycy"/>
    <x v="1"/>
    <x v="4"/>
    <x v="3"/>
    <n v="1"/>
    <n v="1304.6838663787628"/>
    <s v="S3"/>
    <n v="1.5"/>
    <n v="0"/>
    <s v="UPRAWNIONY"/>
    <m/>
  </r>
  <r>
    <s v="Szewczyk Emanuel"/>
    <x v="1"/>
    <x v="4"/>
    <x v="3"/>
    <n v="1"/>
    <n v="1304.6838663787628"/>
    <s v="S3"/>
    <n v="1.5"/>
    <n v="0"/>
    <s v="UPRAWNIONY"/>
    <m/>
  </r>
  <r>
    <s v="Maciejewski Mateusz"/>
    <x v="1"/>
    <x v="4"/>
    <x v="1"/>
    <n v="1"/>
    <n v="869.78924425250852"/>
    <s v="S1"/>
    <n v="1"/>
    <n v="0"/>
    <s v="UPRAWNIONY"/>
    <m/>
  </r>
  <r>
    <s v="Walczak Aleksander"/>
    <x v="1"/>
    <x v="4"/>
    <x v="1"/>
    <n v="1"/>
    <n v="869.78924425250852"/>
    <s v="S1"/>
    <n v="1"/>
    <n v="0"/>
    <s v="UPRAWNIONY"/>
    <m/>
  </r>
  <r>
    <s v="Wojciechowski Dominik"/>
    <x v="1"/>
    <x v="4"/>
    <x v="1"/>
    <n v="1"/>
    <n v="869.78924425250852"/>
    <s v="S1"/>
    <n v="1"/>
    <n v="0"/>
    <s v="UPRAWNIONY"/>
    <m/>
  </r>
  <r>
    <s v="Zalewski Przemysław"/>
    <x v="1"/>
    <x v="4"/>
    <x v="1"/>
    <n v="1"/>
    <n v="869.78924425250852"/>
    <s v="S1"/>
    <n v="1"/>
    <n v="0"/>
    <s v="UPRAWNIONY"/>
    <m/>
  </r>
  <r>
    <s v="Krajewska Miron"/>
    <x v="1"/>
    <x v="4"/>
    <x v="1"/>
    <n v="1"/>
    <n v="869.78924425250852"/>
    <s v="S1"/>
    <n v="1"/>
    <n v="0"/>
    <s v="UPRAWNIONY"/>
    <m/>
  </r>
  <r>
    <s v="Włodarczyk Dobromił"/>
    <x v="1"/>
    <x v="4"/>
    <x v="1"/>
    <n v="1"/>
    <n v="869.78924425250852"/>
    <s v="S1"/>
    <n v="1"/>
    <n v="0"/>
    <s v="UPRAWNIONY"/>
    <m/>
  </r>
  <r>
    <s v="Rutkowski Bruno"/>
    <x v="1"/>
    <x v="4"/>
    <x v="1"/>
    <n v="1"/>
    <n v="869.78924425250852"/>
    <s v="S1"/>
    <n v="1"/>
    <n v="0"/>
    <s v="UPRAWNIONY"/>
    <m/>
  </r>
  <r>
    <s v="Kubiak Eustachy"/>
    <x v="1"/>
    <x v="1"/>
    <x v="6"/>
    <n v="1"/>
    <n v="1087.2365553156355"/>
    <s v="S2"/>
    <n v="1.25"/>
    <n v="0"/>
    <s v="UPRAWNIONY"/>
    <m/>
  </r>
  <r>
    <s v="Sikorska Alek"/>
    <x v="1"/>
    <x v="1"/>
    <x v="2"/>
    <n v="1"/>
    <n v="1087.2365553156355"/>
    <s v="S2"/>
    <n v="1.25"/>
    <n v="0"/>
    <s v="UPRAWNIONY"/>
    <m/>
  </r>
  <r>
    <s v="Ostrowski Alexander"/>
    <x v="1"/>
    <x v="1"/>
    <x v="2"/>
    <n v="1"/>
    <n v="1087.2365553156355"/>
    <s v="S2"/>
    <n v="1.25"/>
    <n v="0"/>
    <s v="UPRAWNIONY"/>
    <m/>
  </r>
  <r>
    <s v="Malinowski Józef"/>
    <x v="1"/>
    <x v="1"/>
    <x v="3"/>
    <n v="1"/>
    <n v="1304.6838663787628"/>
    <s v="S3"/>
    <n v="1.5"/>
    <n v="0"/>
    <s v="UPRAWNIONY"/>
    <m/>
  </r>
  <r>
    <s v="Tomaszewski Edward"/>
    <x v="1"/>
    <x v="1"/>
    <x v="6"/>
    <n v="1"/>
    <n v="1087.2365553156355"/>
    <s v="S2"/>
    <n v="1.25"/>
    <n v="0"/>
    <s v="UPRAWNIONY"/>
    <m/>
  </r>
  <r>
    <s v="Krajewska Mateusz"/>
    <x v="1"/>
    <x v="1"/>
    <x v="1"/>
    <n v="1"/>
    <n v="869.78924425250852"/>
    <s v="S1"/>
    <n v="1"/>
    <n v="0"/>
    <s v="UPRAWNIONY"/>
    <m/>
  </r>
  <r>
    <s v="Wróblewski Mikołaj"/>
    <x v="1"/>
    <x v="1"/>
    <x v="1"/>
    <n v="1"/>
    <n v="869.78924425250852"/>
    <s v="S1"/>
    <n v="1"/>
    <n v="0"/>
    <s v="UPRAWNIONY"/>
    <m/>
  </r>
  <r>
    <s v="Duda Adrian"/>
    <x v="1"/>
    <x v="1"/>
    <x v="1"/>
    <n v="1"/>
    <n v="869.78924425250852"/>
    <s v="S1"/>
    <n v="1"/>
    <n v="0"/>
    <s v="UPRAWNIONY"/>
    <m/>
  </r>
  <r>
    <s v="Kołodziej Roman"/>
    <x v="1"/>
    <x v="1"/>
    <x v="6"/>
    <n v="1"/>
    <n v="1087.2365553156355"/>
    <s v="S2"/>
    <n v="1.25"/>
    <n v="0"/>
    <s v="UPRAWNIONY"/>
    <m/>
  </r>
  <r>
    <s v="Kalinowski Damian"/>
    <x v="1"/>
    <x v="1"/>
    <x v="1"/>
    <n v="1"/>
    <n v="869.78924425250852"/>
    <s v="S1"/>
    <n v="1"/>
    <n v="0"/>
    <s v="UPRAWNIONY"/>
    <m/>
  </r>
  <r>
    <s v="Szczepański Heronim"/>
    <x v="1"/>
    <x v="1"/>
    <x v="6"/>
    <n v="1"/>
    <n v="1087.2365553156355"/>
    <s v="S2"/>
    <n v="1.25"/>
    <n v="0"/>
    <s v="UPRAWNIONY"/>
    <m/>
  </r>
  <r>
    <s v="Baranowski Jan"/>
    <x v="1"/>
    <x v="1"/>
    <x v="3"/>
    <n v="1"/>
    <n v="1304.6838663787628"/>
    <s v="S3"/>
    <n v="1.5"/>
    <n v="0"/>
    <s v="UPRAWNIONY"/>
    <m/>
  </r>
  <r>
    <s v="Włodarczyk Albert"/>
    <x v="1"/>
    <x v="1"/>
    <x v="1"/>
    <n v="1"/>
    <n v="869.78924425250852"/>
    <s v="S1"/>
    <n v="1"/>
    <n v="0"/>
    <s v="UPRAWNIONY"/>
    <m/>
  </r>
  <r>
    <s v="Szczepański Albert"/>
    <x v="1"/>
    <x v="1"/>
    <x v="2"/>
    <n v="1"/>
    <n v="1087.2365553156355"/>
    <s v="S2"/>
    <n v="1.25"/>
    <n v="0"/>
    <s v="UPRAWNIONY"/>
    <m/>
  </r>
  <r>
    <s v="Kowalczyk Dawid"/>
    <x v="1"/>
    <x v="1"/>
    <x v="6"/>
    <n v="1"/>
    <n v="1087.2365553156355"/>
    <s v="S2"/>
    <n v="1.25"/>
    <n v="0"/>
    <s v="UPRAWNIONY"/>
    <m/>
  </r>
  <r>
    <s v="Przybylski Kajetan"/>
    <x v="1"/>
    <x v="1"/>
    <x v="1"/>
    <n v="1"/>
    <n v="869.78924425250852"/>
    <s v="S1"/>
    <n v="1"/>
    <n v="0"/>
    <s v="UPRAWNIONY"/>
    <m/>
  </r>
  <r>
    <s v="Kaźmierczak Mikołaj"/>
    <x v="1"/>
    <x v="1"/>
    <x v="6"/>
    <n v="1"/>
    <n v="1087.2365553156355"/>
    <s v="S2"/>
    <n v="1.25"/>
    <n v="0"/>
    <s v="UPRAWNIONY"/>
    <m/>
  </r>
  <r>
    <s v="Krupa Patryk"/>
    <x v="1"/>
    <x v="1"/>
    <x v="6"/>
    <n v="1"/>
    <n v="1087.2365553156355"/>
    <s v="S2"/>
    <n v="1.25"/>
    <n v="0"/>
    <s v="UPRAWNIONY"/>
    <m/>
  </r>
  <r>
    <s v="Baranowski Patryk"/>
    <x v="1"/>
    <x v="3"/>
    <x v="1"/>
    <n v="1"/>
    <n v="869.78924425250852"/>
    <s v="S1"/>
    <n v="1"/>
    <n v="0"/>
    <s v="UPRAWNIONY"/>
    <m/>
  </r>
  <r>
    <s v="Duda Dobromił"/>
    <x v="1"/>
    <x v="3"/>
    <x v="1"/>
    <n v="1"/>
    <n v="869.78924425250852"/>
    <s v="S1"/>
    <n v="1"/>
    <n v="0"/>
    <s v="UPRAWNIONY"/>
    <m/>
  </r>
  <r>
    <s v="Sadowska Damian"/>
    <x v="1"/>
    <x v="3"/>
    <x v="3"/>
    <n v="1"/>
    <n v="1304.6838663787628"/>
    <s v="S3"/>
    <n v="1.5"/>
    <n v="0"/>
    <s v="UPRAWNIONY"/>
    <m/>
  </r>
  <r>
    <s v="Kowalczyk Marcel"/>
    <x v="1"/>
    <x v="3"/>
    <x v="1"/>
    <n v="1"/>
    <n v="869.78924425250852"/>
    <s v="S1"/>
    <n v="1"/>
    <n v="0"/>
    <s v="UPRAWNIONY"/>
    <m/>
  </r>
  <r>
    <s v="Kaczmarczyk Kewin"/>
    <x v="1"/>
    <x v="0"/>
    <x v="2"/>
    <n v="1"/>
    <n v="1087.2365553156355"/>
    <s v="S2"/>
    <n v="1.25"/>
    <n v="0"/>
    <s v="UPRAWNIONY"/>
    <m/>
  </r>
  <r>
    <s v="Kowalski Mateusz"/>
    <x v="1"/>
    <x v="0"/>
    <x v="1"/>
    <n v="1"/>
    <n v="869.78924425250852"/>
    <s v="S1"/>
    <n v="1"/>
    <n v="0"/>
    <s v="UPRAWNIONY"/>
    <m/>
  </r>
  <r>
    <s v="Szymański Martin"/>
    <x v="1"/>
    <x v="0"/>
    <x v="3"/>
    <n v="1"/>
    <n v="1304.6838663787628"/>
    <s v="S3"/>
    <n v="1.5"/>
    <n v="0"/>
    <s v="UPRAWNIONY"/>
    <m/>
  </r>
  <r>
    <s v="Zakrzewska Leonardo"/>
    <x v="1"/>
    <x v="0"/>
    <x v="2"/>
    <n v="1"/>
    <n v="1087.2365553156355"/>
    <s v="S2"/>
    <n v="1.25"/>
    <n v="0"/>
    <s v="UPRAWNIONY"/>
    <m/>
  </r>
  <r>
    <s v="Jankowski Klaudiusz"/>
    <x v="1"/>
    <x v="0"/>
    <x v="6"/>
    <n v="1"/>
    <n v="1087.2365553156355"/>
    <s v="S2"/>
    <n v="1.25"/>
    <n v="0"/>
    <s v="UPRAWNIONY"/>
    <m/>
  </r>
  <r>
    <s v="Szczepański Kuba"/>
    <x v="1"/>
    <x v="0"/>
    <x v="3"/>
    <n v="1"/>
    <n v="1304.6838663787628"/>
    <s v="S3"/>
    <n v="1.5"/>
    <n v="0"/>
    <s v="UPRAWNIONY"/>
    <m/>
  </r>
  <r>
    <s v="Sadowska Oskar"/>
    <x v="1"/>
    <x v="0"/>
    <x v="1"/>
    <n v="1"/>
    <n v="869.78924425250852"/>
    <s v="S1"/>
    <n v="1"/>
    <n v="0"/>
    <s v="UPRAWNIONY"/>
    <m/>
  </r>
  <r>
    <s v="Kaźmierczak Kacper"/>
    <x v="1"/>
    <x v="0"/>
    <x v="3"/>
    <n v="1"/>
    <n v="1304.6838663787628"/>
    <s v="S3"/>
    <n v="1.5"/>
    <n v="0"/>
    <s v="UPRAWNIONY"/>
    <m/>
  </r>
  <r>
    <s v="Woźniak Martin"/>
    <x v="1"/>
    <x v="0"/>
    <x v="3"/>
    <n v="1"/>
    <n v="1304.6838663787628"/>
    <s v="S3"/>
    <n v="1.5"/>
    <n v="0"/>
    <s v="UPRAWNIONY"/>
    <m/>
  </r>
  <r>
    <s v="Kamiński Marcin"/>
    <x v="1"/>
    <x v="0"/>
    <x v="4"/>
    <n v="1"/>
    <n v="1522.13117744189"/>
    <s v="S4"/>
    <n v="1.75"/>
    <n v="0"/>
    <s v="UPRAWNIONY"/>
    <m/>
  </r>
  <r>
    <s v="Szczepański Bogumił"/>
    <x v="1"/>
    <x v="0"/>
    <x v="1"/>
    <n v="1"/>
    <n v="869.78924425250852"/>
    <s v="S1"/>
    <n v="1"/>
    <n v="0"/>
    <s v="UPRAWNIONY"/>
    <m/>
  </r>
  <r>
    <s v="Wójcik Gniewomir"/>
    <x v="1"/>
    <x v="1"/>
    <x v="1"/>
    <n v="1"/>
    <n v="869.78924425250852"/>
    <s v="S1"/>
    <n v="1"/>
    <n v="0"/>
    <s v="UPRAWNIONY"/>
    <m/>
  </r>
  <r>
    <s v="Adamska Ignacy"/>
    <x v="1"/>
    <x v="1"/>
    <x v="1"/>
    <n v="1"/>
    <n v="869.78924425250852"/>
    <s v="S1"/>
    <n v="1"/>
    <n v="0"/>
    <s v="UPRAWNIONY"/>
    <m/>
  </r>
  <r>
    <s v="Kucharski Roman"/>
    <x v="1"/>
    <x v="1"/>
    <x v="1"/>
    <n v="1"/>
    <n v="869.78924425250852"/>
    <s v="S1"/>
    <n v="1"/>
    <n v="0"/>
    <s v="UPRAWNIONY"/>
    <m/>
  </r>
  <r>
    <s v="Kołodziej Kamil"/>
    <x v="1"/>
    <x v="1"/>
    <x v="1"/>
    <n v="1"/>
    <n v="869.78924425250852"/>
    <s v="S1"/>
    <n v="1"/>
    <n v="0"/>
    <s v="UPRAWNIONY"/>
    <m/>
  </r>
  <r>
    <s v="Brzeziński Emanuel"/>
    <x v="1"/>
    <x v="1"/>
    <x v="1"/>
    <n v="1"/>
    <n v="869.78924425250852"/>
    <s v="S1"/>
    <n v="1"/>
    <n v="0"/>
    <s v="UPRAWNIONY"/>
    <m/>
  </r>
  <r>
    <s v="Adamska Alexander"/>
    <x v="1"/>
    <x v="1"/>
    <x v="7"/>
    <n v="1"/>
    <n v="1739.578488505017"/>
    <s v="S5"/>
    <n v="2"/>
    <n v="0"/>
    <s v="UPRAWNIONY"/>
    <m/>
  </r>
  <r>
    <s v="Kucharski Kornel"/>
    <x v="1"/>
    <x v="1"/>
    <x v="1"/>
    <n v="1"/>
    <n v="869.78924425250852"/>
    <s v="S1"/>
    <n v="1"/>
    <n v="0"/>
    <s v="UPRAWNIONY"/>
    <m/>
  </r>
  <r>
    <s v="Górski Bartosz"/>
    <x v="1"/>
    <x v="1"/>
    <x v="1"/>
    <n v="1"/>
    <n v="869.78924425250852"/>
    <s v="S1"/>
    <n v="1"/>
    <n v="0"/>
    <s v="UPRAWNIONY"/>
    <m/>
  </r>
  <r>
    <s v="Krawczyk Antoni"/>
    <x v="1"/>
    <x v="1"/>
    <x v="1"/>
    <n v="1"/>
    <n v="869.78924425250852"/>
    <s v="S1"/>
    <n v="1"/>
    <n v="0"/>
    <s v="UPRAWNIONY"/>
    <m/>
  </r>
  <r>
    <s v="Makowski Maksymilian"/>
    <x v="1"/>
    <x v="1"/>
    <x v="6"/>
    <n v="1"/>
    <n v="1087.2365553156355"/>
    <s v="S2"/>
    <n v="1.25"/>
    <n v="0"/>
    <s v="UPRAWNIONY"/>
    <m/>
  </r>
  <r>
    <s v="Jakubowski Alan"/>
    <x v="1"/>
    <x v="1"/>
    <x v="4"/>
    <n v="1"/>
    <n v="1522.13117744189"/>
    <s v="S4"/>
    <n v="1.75"/>
    <n v="0"/>
    <s v="UPRAWNIONY"/>
    <m/>
  </r>
  <r>
    <s v="Ostrowski Miron"/>
    <x v="1"/>
    <x v="1"/>
    <x v="6"/>
    <n v="1"/>
    <n v="1087.2365553156355"/>
    <s v="S2"/>
    <n v="1.25"/>
    <n v="0"/>
    <s v="UPRAWNIONY"/>
    <m/>
  </r>
  <r>
    <s v="Mazurek Ireneusz"/>
    <x v="1"/>
    <x v="1"/>
    <x v="1"/>
    <n v="1"/>
    <n v="869.78924425250852"/>
    <s v="S1"/>
    <n v="1"/>
    <n v="0"/>
    <s v="UPRAWNIONY"/>
    <m/>
  </r>
  <r>
    <s v="Makowski Igor"/>
    <x v="1"/>
    <x v="1"/>
    <x v="1"/>
    <n v="1"/>
    <n v="869.78924425250852"/>
    <s v="S1"/>
    <n v="1"/>
    <n v="0"/>
    <s v="UPRAWNIONY"/>
    <m/>
  </r>
  <r>
    <s v="Kaczmarczyk Heronim"/>
    <x v="1"/>
    <x v="1"/>
    <x v="6"/>
    <n v="1"/>
    <n v="1087.2365553156355"/>
    <s v="S2"/>
    <n v="1.25"/>
    <n v="0"/>
    <s v="UPRAWNIONY"/>
    <m/>
  </r>
  <r>
    <s v="Górecki Olaf"/>
    <x v="1"/>
    <x v="1"/>
    <x v="1"/>
    <n v="1"/>
    <n v="869.78924425250852"/>
    <s v="S1"/>
    <n v="1"/>
    <n v="0"/>
    <s v="UPRAWNIONY"/>
    <m/>
  </r>
  <r>
    <s v="Głowacka Jarosław"/>
    <x v="1"/>
    <x v="1"/>
    <x v="1"/>
    <n v="1"/>
    <n v="869.78924425250852"/>
    <s v="S1"/>
    <n v="1"/>
    <n v="0"/>
    <s v="UPRAWNIONY"/>
    <m/>
  </r>
  <r>
    <s v="Cieślak Albert"/>
    <x v="1"/>
    <x v="1"/>
    <x v="3"/>
    <n v="1"/>
    <n v="1304.6838663787628"/>
    <s v="S3"/>
    <n v="1.5"/>
    <n v="0"/>
    <s v="UPRAWNIONY"/>
    <m/>
  </r>
  <r>
    <s v="Ostrowski Filip"/>
    <x v="1"/>
    <x v="1"/>
    <x v="6"/>
    <n v="1"/>
    <n v="1087.2365553156355"/>
    <s v="S2"/>
    <n v="1.25"/>
    <n v="0"/>
    <s v="UPRAWNIONY"/>
    <m/>
  </r>
  <r>
    <s v="Przybylski Antoni"/>
    <x v="1"/>
    <x v="1"/>
    <x v="1"/>
    <n v="1"/>
    <n v="869.78924425250852"/>
    <s v="S1"/>
    <n v="1"/>
    <n v="0"/>
    <s v="UPRAWNIONY"/>
    <m/>
  </r>
  <r>
    <s v="Rutkowski Andrzej"/>
    <x v="1"/>
    <x v="1"/>
    <x v="1"/>
    <n v="1"/>
    <n v="869.78924425250852"/>
    <s v="S1"/>
    <n v="1"/>
    <n v="0"/>
    <s v="UPRAWNIONY"/>
    <m/>
  </r>
  <r>
    <s v="Szewczyk Bolesław"/>
    <x v="1"/>
    <x v="1"/>
    <x v="1"/>
    <n v="1"/>
    <n v="869.78924425250852"/>
    <s v="S1"/>
    <n v="1"/>
    <n v="0"/>
    <s v="UPRAWNIONY"/>
    <m/>
  </r>
  <r>
    <s v="Lewandowski Alexander"/>
    <x v="1"/>
    <x v="1"/>
    <x v="1"/>
    <n v="1"/>
    <n v="869.78924425250852"/>
    <s v="S1"/>
    <n v="1"/>
    <n v="0"/>
    <s v="UPRAWNIONY"/>
    <m/>
  </r>
  <r>
    <s v="Górski Roman"/>
    <x v="1"/>
    <x v="4"/>
    <x v="1"/>
    <n v="1"/>
    <n v="869.78924425250852"/>
    <s v="S1"/>
    <n v="1"/>
    <n v="0"/>
    <s v="UPRAWNIONY"/>
    <m/>
  </r>
  <r>
    <s v="Wojciechowski Janusz"/>
    <x v="1"/>
    <x v="4"/>
    <x v="1"/>
    <n v="1"/>
    <n v="869.78924425250852"/>
    <s v="S1"/>
    <n v="1"/>
    <n v="0"/>
    <s v="UPRAWNIONY"/>
    <m/>
  </r>
  <r>
    <s v="Pietrzak Bartosz"/>
    <x v="1"/>
    <x v="4"/>
    <x v="1"/>
    <n v="1"/>
    <n v="869.78924425250852"/>
    <s v="S1"/>
    <n v="1"/>
    <n v="0"/>
    <s v="UPRAWNIONY"/>
    <m/>
  </r>
  <r>
    <s v="Ostrowski Albert"/>
    <x v="1"/>
    <x v="4"/>
    <x v="1"/>
    <n v="1"/>
    <n v="869.78924425250852"/>
    <s v="S1"/>
    <n v="1"/>
    <n v="0"/>
    <s v="UPRAWNIONY"/>
    <m/>
  </r>
  <r>
    <s v="Zieliński Damian"/>
    <x v="1"/>
    <x v="4"/>
    <x v="1"/>
    <n v="1"/>
    <n v="869.78924425250852"/>
    <s v="S1"/>
    <n v="1"/>
    <n v="0"/>
    <s v="UPRAWNIONY"/>
    <m/>
  </r>
  <r>
    <s v="Nowak Kuba"/>
    <x v="1"/>
    <x v="4"/>
    <x v="6"/>
    <n v="1"/>
    <n v="1087.2365553156355"/>
    <s v="S2"/>
    <n v="1.25"/>
    <n v="0"/>
    <s v="UPRAWNIONY"/>
    <m/>
  </r>
  <r>
    <s v="Kołodziej Mikołaj"/>
    <x v="1"/>
    <x v="4"/>
    <x v="1"/>
    <n v="1"/>
    <n v="869.78924425250852"/>
    <s v="S1"/>
    <n v="1"/>
    <n v="0"/>
    <s v="UPRAWNIONY"/>
    <m/>
  </r>
  <r>
    <s v="Mazur Milan"/>
    <x v="1"/>
    <x v="4"/>
    <x v="4"/>
    <n v="1"/>
    <n v="1522.13117744189"/>
    <s v="S4"/>
    <n v="1.75"/>
    <n v="0"/>
    <s v="UPRAWNIONY"/>
    <m/>
  </r>
  <r>
    <s v="Kucharski Emanuel"/>
    <x v="1"/>
    <x v="4"/>
    <x v="1"/>
    <n v="1"/>
    <n v="869.78924425250852"/>
    <s v="S1"/>
    <n v="1"/>
    <n v="0"/>
    <s v="UPRAWNIONY"/>
    <m/>
  </r>
  <r>
    <s v="Czarnecki Roman"/>
    <x v="1"/>
    <x v="4"/>
    <x v="1"/>
    <n v="1"/>
    <n v="869.78924425250852"/>
    <s v="S1"/>
    <n v="1"/>
    <n v="0"/>
    <s v="UPRAWNIONY"/>
    <m/>
  </r>
  <r>
    <s v="Górski Jerzy"/>
    <x v="1"/>
    <x v="4"/>
    <x v="4"/>
    <n v="1"/>
    <n v="1522.13117744189"/>
    <s v="S4"/>
    <n v="1.75"/>
    <n v="0"/>
    <s v="UPRAWNIONY"/>
    <m/>
  </r>
  <r>
    <s v="Cieślak Bogumił"/>
    <x v="1"/>
    <x v="4"/>
    <x v="6"/>
    <n v="1"/>
    <n v="1087.2365553156355"/>
    <s v="S2"/>
    <n v="1.25"/>
    <n v="0"/>
    <s v="UPRAWNIONY"/>
    <m/>
  </r>
  <r>
    <s v="Sikora Jakub"/>
    <x v="1"/>
    <x v="4"/>
    <x v="1"/>
    <n v="1"/>
    <n v="869.78924425250852"/>
    <s v="S1"/>
    <n v="1"/>
    <n v="0"/>
    <s v="UPRAWNIONY"/>
    <m/>
  </r>
  <r>
    <s v="Dąbrowski Konrad"/>
    <x v="1"/>
    <x v="4"/>
    <x v="1"/>
    <n v="1"/>
    <n v="869.78924425250852"/>
    <s v="S1"/>
    <n v="1"/>
    <n v="0"/>
    <s v="UPRAWNIONY"/>
    <m/>
  </r>
  <r>
    <s v="Kalinowski Bartosz"/>
    <x v="1"/>
    <x v="4"/>
    <x v="3"/>
    <n v="1"/>
    <n v="1304.6838663787628"/>
    <s v="S3"/>
    <n v="1.5"/>
    <n v="0"/>
    <s v="UPRAWNIONY"/>
    <m/>
  </r>
  <r>
    <s v="Dąbrowski Dawid"/>
    <x v="1"/>
    <x v="4"/>
    <x v="3"/>
    <n v="1"/>
    <n v="1304.6838663787628"/>
    <s v="S3"/>
    <n v="1.5"/>
    <n v="0"/>
    <s v="UPRAWNIONY"/>
    <m/>
  </r>
  <r>
    <s v="Włodarczyk Ksawery"/>
    <x v="1"/>
    <x v="4"/>
    <x v="1"/>
    <n v="0.5"/>
    <n v="869.78924425250852"/>
    <s v="S1"/>
    <n v="1"/>
    <n v="0"/>
    <s v="UPRAWNIONY"/>
    <m/>
  </r>
  <r>
    <s v="Kalinowski Milan"/>
    <x v="1"/>
    <x v="4"/>
    <x v="6"/>
    <n v="1"/>
    <n v="1087.2365553156355"/>
    <s v="S2"/>
    <n v="1.25"/>
    <n v="0"/>
    <s v="UPRAWNIONY"/>
    <m/>
  </r>
  <r>
    <s v="Szewczyk Edward"/>
    <x v="1"/>
    <x v="4"/>
    <x v="1"/>
    <n v="1"/>
    <n v="869.78924425250852"/>
    <s v="S1"/>
    <n v="1"/>
    <n v="0"/>
    <s v="UPRAWNIONY"/>
    <m/>
  </r>
  <r>
    <s v="Jasiński Fryderyk"/>
    <x v="1"/>
    <x v="4"/>
    <x v="1"/>
    <n v="1"/>
    <n v="869.78924425250852"/>
    <s v="S1"/>
    <n v="1"/>
    <n v="0"/>
    <s v="UPRAWNIONY"/>
    <m/>
  </r>
  <r>
    <s v="Sadowska Emil"/>
    <x v="1"/>
    <x v="1"/>
    <x v="1"/>
    <n v="1"/>
    <n v="869.78924425250852"/>
    <s v="S1"/>
    <n v="1"/>
    <n v="0"/>
    <s v="UPRAWNIONY"/>
    <m/>
  </r>
  <r>
    <s v="Mróz Olgierd"/>
    <x v="1"/>
    <x v="1"/>
    <x v="1"/>
    <n v="1"/>
    <n v="869.78924425250852"/>
    <s v="S1"/>
    <n v="1"/>
    <n v="0"/>
    <s v="UPRAWNIONY"/>
    <m/>
  </r>
  <r>
    <s v="Lewandowski Michał"/>
    <x v="1"/>
    <x v="1"/>
    <x v="6"/>
    <n v="1"/>
    <n v="1087.2365553156355"/>
    <s v="S2"/>
    <n v="1.25"/>
    <n v="0"/>
    <s v="UPRAWNIONY"/>
    <m/>
  </r>
  <r>
    <s v="Jaworski Bronisław"/>
    <x v="1"/>
    <x v="1"/>
    <x v="1"/>
    <n v="1"/>
    <n v="869.78924425250852"/>
    <s v="S1"/>
    <n v="1"/>
    <n v="0"/>
    <s v="UPRAWNIONY"/>
    <m/>
  </r>
  <r>
    <s v="Sadowska Konstanty"/>
    <x v="1"/>
    <x v="1"/>
    <x v="1"/>
    <n v="1"/>
    <n v="869.78924425250852"/>
    <s v="S1"/>
    <n v="1"/>
    <n v="0"/>
    <s v="UPRAWNIONY"/>
    <m/>
  </r>
  <r>
    <s v="Duda Denis"/>
    <x v="1"/>
    <x v="1"/>
    <x v="1"/>
    <n v="1"/>
    <n v="869.78924425250852"/>
    <s v="S1"/>
    <n v="1"/>
    <n v="0"/>
    <s v="UPRAWNIONY"/>
    <m/>
  </r>
  <r>
    <s v="Sadowska Olaf"/>
    <x v="1"/>
    <x v="1"/>
    <x v="1"/>
    <n v="1"/>
    <n v="869.78924425250852"/>
    <s v="S1"/>
    <n v="1"/>
    <n v="0"/>
    <s v="UPRAWNIONY"/>
    <m/>
  </r>
  <r>
    <s v="Kalinowski Alan"/>
    <x v="1"/>
    <x v="1"/>
    <x v="1"/>
    <n v="1"/>
    <n v="869.78924425250852"/>
    <s v="S1"/>
    <n v="1"/>
    <n v="0"/>
    <s v="UPRAWNIONY"/>
    <m/>
  </r>
  <r>
    <s v="Malinowski Alan"/>
    <x v="1"/>
    <x v="1"/>
    <x v="6"/>
    <n v="1"/>
    <n v="1087.2365553156355"/>
    <s v="S2"/>
    <n v="1.25"/>
    <n v="0"/>
    <s v="UPRAWNIONY"/>
    <m/>
  </r>
  <r>
    <s v="Kalinowski Jarosław"/>
    <x v="1"/>
    <x v="1"/>
    <x v="1"/>
    <n v="1"/>
    <n v="869.78924425250852"/>
    <s v="S1"/>
    <n v="1"/>
    <n v="0"/>
    <s v="UPRAWNIONY"/>
    <m/>
  </r>
  <r>
    <s v="Andrzejewski Bronisław"/>
    <x v="1"/>
    <x v="4"/>
    <x v="6"/>
    <n v="1"/>
    <n v="1087.2365553156355"/>
    <s v="S2"/>
    <n v="1.25"/>
    <n v="0"/>
    <s v="UPRAWNIONY"/>
    <m/>
  </r>
  <r>
    <s v="Krawczyk Korneliusz"/>
    <x v="1"/>
    <x v="4"/>
    <x v="3"/>
    <n v="1"/>
    <n v="1304.6838663787628"/>
    <s v="S3"/>
    <n v="1.5"/>
    <n v="0"/>
    <s v="UPRAWNIONY"/>
    <m/>
  </r>
  <r>
    <s v="Baran Mirosław"/>
    <x v="1"/>
    <x v="4"/>
    <x v="1"/>
    <n v="1"/>
    <n v="869.78924425250852"/>
    <s v="S1"/>
    <n v="1"/>
    <n v="0"/>
    <s v="UPRAWNIONY"/>
    <m/>
  </r>
  <r>
    <s v="Górecki Fabian"/>
    <x v="1"/>
    <x v="4"/>
    <x v="1"/>
    <n v="1"/>
    <n v="869.78924425250852"/>
    <s v="S1"/>
    <n v="1"/>
    <n v="0"/>
    <s v="UPRAWNIONY"/>
    <m/>
  </r>
  <r>
    <s v="Mróz Eustachy"/>
    <x v="1"/>
    <x v="4"/>
    <x v="1"/>
    <n v="1"/>
    <n v="869.78924425250852"/>
    <s v="S1"/>
    <n v="1"/>
    <n v="0"/>
    <s v="UPRAWNIONY"/>
    <m/>
  </r>
  <r>
    <s v="Czerwiński Eryk"/>
    <x v="1"/>
    <x v="4"/>
    <x v="5"/>
    <n v="1"/>
    <n v="1304.6838663787628"/>
    <s v="S3"/>
    <n v="1.5"/>
    <n v="0"/>
    <s v="UPRAWNIONY"/>
    <m/>
  </r>
  <r>
    <s v="Gajewska Piotr"/>
    <x v="1"/>
    <x v="4"/>
    <x v="1"/>
    <n v="1"/>
    <n v="869.78924425250852"/>
    <s v="S1"/>
    <n v="1"/>
    <n v="0"/>
    <s v="UPRAWNIONY"/>
    <m/>
  </r>
  <r>
    <s v="Jakubowski Paweł"/>
    <x v="1"/>
    <x v="4"/>
    <x v="1"/>
    <n v="1"/>
    <n v="869.78924425250852"/>
    <s v="S1"/>
    <n v="1"/>
    <n v="0"/>
    <s v="UPRAWNIONY"/>
    <m/>
  </r>
  <r>
    <s v="Urbańska Mieszko"/>
    <x v="1"/>
    <x v="4"/>
    <x v="1"/>
    <n v="1"/>
    <n v="869.78924425250852"/>
    <s v="S1"/>
    <n v="1"/>
    <n v="0"/>
    <s v="UPRAWNIONY"/>
    <m/>
  </r>
  <r>
    <s v="Jakubowski Allan"/>
    <x v="1"/>
    <x v="4"/>
    <x v="3"/>
    <n v="1"/>
    <n v="1304.6838663787628"/>
    <s v="S3"/>
    <n v="1.5"/>
    <n v="0"/>
    <s v="UPRAWNIONY"/>
    <m/>
  </r>
  <r>
    <s v="Jaworski Bolesław"/>
    <x v="1"/>
    <x v="4"/>
    <x v="6"/>
    <n v="1"/>
    <n v="1087.2365553156355"/>
    <s v="S2"/>
    <n v="1.25"/>
    <n v="0"/>
    <s v="UPRAWNIONY"/>
    <m/>
  </r>
  <r>
    <s v="Kwiatkowski Hubert"/>
    <x v="1"/>
    <x v="4"/>
    <x v="1"/>
    <n v="1"/>
    <n v="869.78924425250852"/>
    <s v="S1"/>
    <n v="1"/>
    <n v="0"/>
    <s v="UPRAWNIONY"/>
    <m/>
  </r>
  <r>
    <s v="Wiśniewski Dobromił"/>
    <x v="1"/>
    <x v="4"/>
    <x v="6"/>
    <n v="1"/>
    <n v="1087.2365553156355"/>
    <s v="S2"/>
    <n v="1.25"/>
    <n v="0"/>
    <s v="UPRAWNIONY"/>
    <m/>
  </r>
  <r>
    <s v="Szulc Kuba"/>
    <x v="1"/>
    <x v="1"/>
    <x v="1"/>
    <n v="1"/>
    <n v="869.78924425250852"/>
    <s v="S1"/>
    <n v="1"/>
    <n v="0"/>
    <s v="UPRAWNIONY"/>
    <m/>
  </r>
  <r>
    <s v="Rutkowski Olaf"/>
    <x v="1"/>
    <x v="1"/>
    <x v="1"/>
    <n v="1"/>
    <n v="869.78924425250852"/>
    <s v="S1"/>
    <n v="1"/>
    <n v="0"/>
    <s v="UPRAWNIONY"/>
    <m/>
  </r>
  <r>
    <s v="Zawadzki Cyprian"/>
    <x v="1"/>
    <x v="3"/>
    <x v="6"/>
    <n v="1"/>
    <n v="1087.2365553156355"/>
    <s v="S2"/>
    <n v="1.25"/>
    <n v="0"/>
    <s v="UPRAWNIONY"/>
    <m/>
  </r>
  <r>
    <s v="Pawlak Dominik"/>
    <x v="1"/>
    <x v="3"/>
    <x v="3"/>
    <n v="1"/>
    <n v="1304.6838663787628"/>
    <s v="S3"/>
    <n v="1.5"/>
    <n v="0"/>
    <s v="UPRAWNIONY"/>
    <m/>
  </r>
  <r>
    <s v="Wójcik Aleksander"/>
    <x v="1"/>
    <x v="3"/>
    <x v="1"/>
    <n v="1"/>
    <n v="869.78924425250852"/>
    <s v="S1"/>
    <n v="1"/>
    <n v="0"/>
    <s v="UPRAWNIONY"/>
    <m/>
  </r>
  <r>
    <s v="Krawczyk Konrad"/>
    <x v="1"/>
    <x v="3"/>
    <x v="1"/>
    <n v="1"/>
    <n v="869.78924425250852"/>
    <s v="S1"/>
    <n v="1"/>
    <n v="0"/>
    <s v="UPRAWNIONY"/>
    <m/>
  </r>
  <r>
    <s v="Zakrzewska Grzegorz"/>
    <x v="1"/>
    <x v="3"/>
    <x v="1"/>
    <n v="1"/>
    <n v="869.78924425250852"/>
    <s v="S1"/>
    <n v="1"/>
    <n v="0"/>
    <s v="UPRAWNIONY"/>
    <m/>
  </r>
  <r>
    <s v="Maciejewski Łukasz"/>
    <x v="1"/>
    <x v="3"/>
    <x v="1"/>
    <n v="1"/>
    <n v="869.78924425250852"/>
    <s v="S1"/>
    <n v="1"/>
    <n v="0"/>
    <s v="UPRAWNIONY"/>
    <m/>
  </r>
  <r>
    <s v="Szymczak Borys"/>
    <x v="1"/>
    <x v="3"/>
    <x v="1"/>
    <n v="1"/>
    <n v="869.78924425250852"/>
    <s v="S1"/>
    <n v="1"/>
    <n v="0"/>
    <s v="UPRAWNIONY"/>
    <m/>
  </r>
  <r>
    <s v="Krawczyk Arkadiusz"/>
    <x v="1"/>
    <x v="3"/>
    <x v="3"/>
    <n v="1"/>
    <n v="1304.6838663787628"/>
    <s v="S3"/>
    <n v="1.5"/>
    <n v="0"/>
    <s v="UPRAWNIONY"/>
    <m/>
  </r>
  <r>
    <s v="Kubiak Remigiusz"/>
    <x v="1"/>
    <x v="3"/>
    <x v="2"/>
    <n v="1"/>
    <n v="1087.2365553156355"/>
    <s v="S2"/>
    <n v="1.25"/>
    <n v="0"/>
    <s v="UPRAWNIONY"/>
    <m/>
  </r>
  <r>
    <s v="Sikorska Olgierd"/>
    <x v="1"/>
    <x v="3"/>
    <x v="1"/>
    <n v="1"/>
    <n v="869.78924425250852"/>
    <s v="S1"/>
    <n v="1"/>
    <n v="0"/>
    <s v="UPRAWNIONY"/>
    <m/>
  </r>
  <r>
    <s v="Jankowski Karol"/>
    <x v="1"/>
    <x v="3"/>
    <x v="2"/>
    <n v="1"/>
    <n v="1087.2365553156355"/>
    <s v="S2"/>
    <n v="1.25"/>
    <n v="0"/>
    <s v="UPRAWNIONY"/>
    <m/>
  </r>
  <r>
    <s v="Sobczak Marian"/>
    <x v="1"/>
    <x v="3"/>
    <x v="1"/>
    <n v="1"/>
    <n v="869.78924425250852"/>
    <s v="S1"/>
    <n v="1"/>
    <n v="0"/>
    <s v="UPRAWNIONY"/>
    <m/>
  </r>
  <r>
    <s v="Włodarczyk Mirosław"/>
    <x v="1"/>
    <x v="3"/>
    <x v="1"/>
    <n v="1"/>
    <n v="869.78924425250852"/>
    <s v="S1"/>
    <n v="1"/>
    <n v="0"/>
    <s v="UPRAWNIONY"/>
    <m/>
  </r>
  <r>
    <s v="Kołodziej Kewin"/>
    <x v="1"/>
    <x v="2"/>
    <x v="1"/>
    <n v="1"/>
    <n v="869.78924425250852"/>
    <s v="S1"/>
    <n v="1"/>
    <n v="0"/>
    <s v="UPRAWNIONY"/>
    <m/>
  </r>
  <r>
    <s v="Adamska Janusz"/>
    <x v="1"/>
    <x v="2"/>
    <x v="4"/>
    <n v="1"/>
    <n v="1522.13117744189"/>
    <s v="S4"/>
    <n v="1.75"/>
    <n v="0"/>
    <s v="UPRAWNIONY"/>
    <m/>
  </r>
  <r>
    <s v="Nowak Martin"/>
    <x v="1"/>
    <x v="2"/>
    <x v="6"/>
    <n v="1"/>
    <n v="1087.2365553156355"/>
    <s v="S2"/>
    <n v="1.25"/>
    <n v="0"/>
    <s v="UPRAWNIONY"/>
    <m/>
  </r>
  <r>
    <s v="Mazurek Mirosław"/>
    <x v="1"/>
    <x v="2"/>
    <x v="1"/>
    <n v="1"/>
    <n v="869.78924425250852"/>
    <s v="S1"/>
    <n v="1"/>
    <n v="0"/>
    <s v="UPRAWNIONY"/>
    <m/>
  </r>
  <r>
    <s v="Wysocki Dawid"/>
    <x v="1"/>
    <x v="2"/>
    <x v="3"/>
    <n v="1"/>
    <n v="1304.6838663787628"/>
    <s v="S3"/>
    <n v="1.5"/>
    <n v="0"/>
    <s v="UPRAWNIONY"/>
    <m/>
  </r>
  <r>
    <s v="Laskowska Miłosz"/>
    <x v="1"/>
    <x v="2"/>
    <x v="4"/>
    <n v="1"/>
    <n v="1522.13117744189"/>
    <s v="S4"/>
    <n v="1.75"/>
    <n v="0"/>
    <s v="UPRAWNIONY"/>
    <m/>
  </r>
  <r>
    <s v="Wójcik Anastazy"/>
    <x v="1"/>
    <x v="2"/>
    <x v="1"/>
    <n v="1"/>
    <n v="869.78924425250852"/>
    <s v="S1"/>
    <n v="1"/>
    <n v="0"/>
    <s v="UPRAWNIONY"/>
    <m/>
  </r>
  <r>
    <s v="Gajewska Dawid"/>
    <x v="1"/>
    <x v="2"/>
    <x v="1"/>
    <n v="1"/>
    <n v="869.78924425250852"/>
    <s v="S1"/>
    <n v="1"/>
    <n v="0"/>
    <s v="UPRAWNIONY"/>
    <m/>
  </r>
  <r>
    <s v="Nowak Natan"/>
    <x v="1"/>
    <x v="2"/>
    <x v="1"/>
    <n v="1"/>
    <n v="869.78924425250852"/>
    <s v="S1"/>
    <n v="1"/>
    <n v="0"/>
    <s v="UPRAWNIONY"/>
    <m/>
  </r>
  <r>
    <s v="Baranowski Krystian"/>
    <x v="1"/>
    <x v="2"/>
    <x v="3"/>
    <n v="1"/>
    <n v="1304.6838663787628"/>
    <s v="S3"/>
    <n v="1.5"/>
    <n v="0"/>
    <s v="UPRAWNIONY"/>
    <m/>
  </r>
  <r>
    <s v="Borkowski Kamil"/>
    <x v="1"/>
    <x v="2"/>
    <x v="1"/>
    <n v="1"/>
    <n v="869.78924425250852"/>
    <s v="S1"/>
    <n v="1"/>
    <n v="0"/>
    <s v="UPRAWNIONY"/>
    <m/>
  </r>
  <r>
    <s v="Szewczyk Miłosz"/>
    <x v="1"/>
    <x v="2"/>
    <x v="7"/>
    <n v="1"/>
    <n v="1739.578488505017"/>
    <s v="S5"/>
    <n v="2"/>
    <n v="0"/>
    <s v="UPRAWNIONY"/>
    <m/>
  </r>
  <r>
    <s v="Malinowski Krzysztof"/>
    <x v="1"/>
    <x v="2"/>
    <x v="1"/>
    <n v="1"/>
    <n v="869.78924425250852"/>
    <s v="S1"/>
    <n v="1"/>
    <n v="0"/>
    <s v="UPRAWNIONY"/>
    <m/>
  </r>
  <r>
    <s v="Wasilewska Michał"/>
    <x v="1"/>
    <x v="2"/>
    <x v="3"/>
    <n v="1"/>
    <n v="1304.6838663787628"/>
    <s v="S3"/>
    <n v="1.5"/>
    <n v="0"/>
    <s v="UPRAWNIONY"/>
    <m/>
  </r>
  <r>
    <s v="Kołodziej Patryk"/>
    <x v="1"/>
    <x v="2"/>
    <x v="1"/>
    <n v="1"/>
    <n v="869.78924425250852"/>
    <s v="S1"/>
    <n v="1"/>
    <n v="0"/>
    <s v="UPRAWNIONY"/>
    <m/>
  </r>
  <r>
    <s v="Tomaszewski Olgierd"/>
    <x v="1"/>
    <x v="2"/>
    <x v="1"/>
    <n v="1"/>
    <n v="869.78924425250852"/>
    <s v="S1"/>
    <n v="1"/>
    <n v="0"/>
    <s v="UPRAWNIONY"/>
    <m/>
  </r>
  <r>
    <s v="Zakrzewska Adrian"/>
    <x v="1"/>
    <x v="2"/>
    <x v="3"/>
    <n v="1"/>
    <n v="1304.6838663787628"/>
    <s v="S3"/>
    <n v="1.5"/>
    <n v="0"/>
    <s v="UPRAWNIONY"/>
    <m/>
  </r>
  <r>
    <s v="Sawicki Natan"/>
    <x v="1"/>
    <x v="2"/>
    <x v="1"/>
    <n v="0.75"/>
    <n v="869.78924425250852"/>
    <s v="S1"/>
    <n v="1"/>
    <n v="0"/>
    <s v="UPRAWNIONY"/>
    <m/>
  </r>
  <r>
    <s v="Nowak Ireneusz"/>
    <x v="1"/>
    <x v="2"/>
    <x v="6"/>
    <n v="1"/>
    <n v="1087.2365553156355"/>
    <s v="S2"/>
    <n v="1.25"/>
    <n v="0"/>
    <s v="UPRAWNIONY"/>
    <m/>
  </r>
  <r>
    <s v="Borkowski Mieszko"/>
    <x v="1"/>
    <x v="2"/>
    <x v="1"/>
    <n v="1"/>
    <n v="869.78924425250852"/>
    <s v="S1"/>
    <n v="1"/>
    <n v="0"/>
    <s v="UPRAWNIONY"/>
    <m/>
  </r>
  <r>
    <s v="Czarnecki Eustachy"/>
    <x v="1"/>
    <x v="3"/>
    <x v="1"/>
    <n v="1"/>
    <n v="869.78924425250852"/>
    <s v="S1"/>
    <n v="1"/>
    <n v="0"/>
    <s v="UPRAWNIONY"/>
    <m/>
  </r>
  <r>
    <s v="Czerwiński Emil"/>
    <x v="1"/>
    <x v="3"/>
    <x v="1"/>
    <n v="1"/>
    <n v="869.78924425250852"/>
    <s v="S1"/>
    <n v="1"/>
    <n v="0"/>
    <s v="UPRAWNIONY"/>
    <m/>
  </r>
  <r>
    <s v="Rutkowski Łukasz"/>
    <x v="1"/>
    <x v="3"/>
    <x v="6"/>
    <n v="1"/>
    <n v="1087.2365553156355"/>
    <s v="S2"/>
    <n v="1.25"/>
    <n v="0"/>
    <s v="UPRAWNIONY"/>
    <m/>
  </r>
  <r>
    <s v="Sadowska Milan"/>
    <x v="2"/>
    <x v="3"/>
    <x v="7"/>
    <n v="1"/>
    <n v="1739.578488505017"/>
    <s v="S5"/>
    <n v="2"/>
    <n v="0"/>
    <s v="UPRAWNIONY"/>
    <m/>
  </r>
  <r>
    <s v="Kucharski Radosław"/>
    <x v="2"/>
    <x v="3"/>
    <x v="5"/>
    <n v="1"/>
    <n v="1304.6838663787628"/>
    <s v="S3"/>
    <n v="1.5"/>
    <n v="0"/>
    <s v="UPRAWNIONY"/>
    <m/>
  </r>
  <r>
    <s v="Andrzejewski Przemysław"/>
    <x v="2"/>
    <x v="3"/>
    <x v="2"/>
    <n v="1"/>
    <n v="1087.2365553156355"/>
    <s v="S2"/>
    <n v="1.25"/>
    <n v="0"/>
    <s v="UPRAWNIONY"/>
    <m/>
  </r>
  <r>
    <s v="Pietrzak Janusz"/>
    <x v="2"/>
    <x v="3"/>
    <x v="1"/>
    <n v="1"/>
    <n v="869.78924425250852"/>
    <s v="S1"/>
    <n v="1"/>
    <n v="0"/>
    <s v="UPRAWNIONY"/>
    <m/>
  </r>
  <r>
    <s v="Bąk Klaudiusz"/>
    <x v="2"/>
    <x v="3"/>
    <x v="1"/>
    <n v="1"/>
    <n v="869.78924425250852"/>
    <s v="S1"/>
    <n v="1"/>
    <n v="0"/>
    <s v="UPRAWNIONY"/>
    <m/>
  </r>
  <r>
    <s v="Lis Gniewomir"/>
    <x v="2"/>
    <x v="3"/>
    <x v="1"/>
    <n v="1"/>
    <n v="869.78924425250852"/>
    <s v="S1"/>
    <n v="1"/>
    <n v="0"/>
    <s v="UPRAWNIONY"/>
    <m/>
  </r>
  <r>
    <s v="Urbańska Diego"/>
    <x v="2"/>
    <x v="3"/>
    <x v="1"/>
    <n v="1"/>
    <n v="869.78924425250852"/>
    <s v="S1"/>
    <n v="1"/>
    <n v="0"/>
    <s v="UPRAWNIONY"/>
    <m/>
  </r>
  <r>
    <s v="Maciejewski Ksawery"/>
    <x v="2"/>
    <x v="0"/>
    <x v="1"/>
    <n v="1"/>
    <n v="869.78924425250852"/>
    <s v="S1"/>
    <n v="1"/>
    <n v="0"/>
    <s v="UPRAWNIONY"/>
    <m/>
  </r>
  <r>
    <s v="Michalak Borys"/>
    <x v="2"/>
    <x v="0"/>
    <x v="1"/>
    <n v="1"/>
    <n v="869.78924425250852"/>
    <s v="S1"/>
    <n v="1"/>
    <n v="0"/>
    <s v="UPRAWNIONY"/>
    <m/>
  </r>
  <r>
    <s v="Tomaszewski Olaf"/>
    <x v="2"/>
    <x v="0"/>
    <x v="3"/>
    <n v="1"/>
    <n v="1304.6838663787628"/>
    <s v="S3"/>
    <n v="1.5"/>
    <n v="0"/>
    <s v="UPRAWNIONY"/>
    <m/>
  </r>
  <r>
    <s v="Jasiński Dorian"/>
    <x v="2"/>
    <x v="0"/>
    <x v="1"/>
    <n v="1"/>
    <n v="869.78924425250852"/>
    <s v="S1"/>
    <n v="1"/>
    <n v="0"/>
    <s v="UPRAWNIONY"/>
    <m/>
  </r>
  <r>
    <s v="Sobczak Miron"/>
    <x v="2"/>
    <x v="0"/>
    <x v="3"/>
    <n v="1"/>
    <n v="1304.6838663787628"/>
    <s v="S3"/>
    <n v="1.5"/>
    <n v="0"/>
    <s v="UPRAWNIONY"/>
    <m/>
  </r>
  <r>
    <s v="Borkowski Eryk"/>
    <x v="2"/>
    <x v="0"/>
    <x v="3"/>
    <n v="1"/>
    <n v="1304.6838663787628"/>
    <s v="S3"/>
    <n v="1.5"/>
    <n v="0"/>
    <s v="UPRAWNIONY"/>
    <m/>
  </r>
  <r>
    <s v="Baran Olaf"/>
    <x v="2"/>
    <x v="0"/>
    <x v="1"/>
    <n v="1"/>
    <n v="869.78924425250852"/>
    <s v="S1"/>
    <n v="1"/>
    <n v="0"/>
    <s v="UPRAWNIONY"/>
    <m/>
  </r>
  <r>
    <s v="Czerwiński Mariusz"/>
    <x v="2"/>
    <x v="0"/>
    <x v="1"/>
    <n v="1"/>
    <n v="869.78924425250852"/>
    <s v="S1"/>
    <n v="1"/>
    <n v="0"/>
    <s v="UPRAWNIONY"/>
    <m/>
  </r>
  <r>
    <s v="Sikorska Cezary"/>
    <x v="2"/>
    <x v="0"/>
    <x v="6"/>
    <n v="1"/>
    <n v="1087.2365553156355"/>
    <s v="S2"/>
    <n v="1.25"/>
    <n v="0"/>
    <s v="UPRAWNIONY"/>
    <m/>
  </r>
  <r>
    <s v="Kamiński Bartłomiej"/>
    <x v="2"/>
    <x v="0"/>
    <x v="1"/>
    <n v="1"/>
    <n v="869.78924425250852"/>
    <s v="S1"/>
    <n v="1"/>
    <n v="0"/>
    <s v="UPRAWNIONY"/>
    <m/>
  </r>
  <r>
    <s v="Szulc Gracjan"/>
    <x v="2"/>
    <x v="0"/>
    <x v="1"/>
    <n v="1"/>
    <n v="869.78924425250852"/>
    <s v="S1"/>
    <n v="1"/>
    <n v="0"/>
    <s v="UPRAWNIONY"/>
    <m/>
  </r>
  <r>
    <s v="Wiśniewski Robert"/>
    <x v="2"/>
    <x v="0"/>
    <x v="1"/>
    <n v="1"/>
    <n v="869.78924425250852"/>
    <s v="S1"/>
    <n v="1"/>
    <n v="0"/>
    <s v="UPRAWNIONY"/>
    <m/>
  </r>
  <r>
    <s v="Stępień Alex"/>
    <x v="2"/>
    <x v="0"/>
    <x v="1"/>
    <n v="1"/>
    <n v="869.78924425250852"/>
    <s v="S1"/>
    <n v="1"/>
    <n v="0"/>
    <s v="UPRAWNIONY"/>
    <m/>
  </r>
  <r>
    <s v="Krawczyk Konrad"/>
    <x v="2"/>
    <x v="0"/>
    <x v="1"/>
    <n v="1"/>
    <n v="869.78924425250852"/>
    <s v="S1"/>
    <n v="1"/>
    <n v="0"/>
    <s v="UPRAWNIONY"/>
    <m/>
  </r>
  <r>
    <s v="Andrzejewski Maksymilian"/>
    <x v="2"/>
    <x v="0"/>
    <x v="1"/>
    <n v="1"/>
    <n v="869.78924425250852"/>
    <s v="S1"/>
    <n v="1"/>
    <n v="0"/>
    <s v="UPRAWNIONY"/>
    <m/>
  </r>
  <r>
    <s v="Dąbrowski Albert"/>
    <x v="2"/>
    <x v="0"/>
    <x v="3"/>
    <n v="1"/>
    <n v="1304.6838663787628"/>
    <s v="S3"/>
    <n v="1.5"/>
    <n v="0"/>
    <s v="UPRAWNIONY"/>
    <m/>
  </r>
  <r>
    <s v="Zieliński Piotr"/>
    <x v="2"/>
    <x v="0"/>
    <x v="0"/>
    <n v="1"/>
    <n v="2174.4731106312711"/>
    <s v="S6"/>
    <n v="2.5"/>
    <n v="0"/>
    <s v="UPRAWNIONY"/>
    <m/>
  </r>
  <r>
    <s v="Duda Emanuel"/>
    <x v="2"/>
    <x v="0"/>
    <x v="1"/>
    <n v="1"/>
    <n v="869.78924425250852"/>
    <s v="S1"/>
    <n v="1"/>
    <n v="0"/>
    <s v="UPRAWNIONY"/>
    <m/>
  </r>
  <r>
    <s v="Mróz Aleksander"/>
    <x v="2"/>
    <x v="0"/>
    <x v="0"/>
    <n v="1"/>
    <n v="2174.4731106312711"/>
    <s v="S6"/>
    <n v="2.5"/>
    <n v="0"/>
    <s v="UPRAWNIONY"/>
    <m/>
  </r>
  <r>
    <s v="Ziółkowska Maurycy"/>
    <x v="2"/>
    <x v="0"/>
    <x v="1"/>
    <n v="1"/>
    <n v="869.78924425250852"/>
    <s v="S1"/>
    <n v="1"/>
    <n v="0"/>
    <s v="UPRAWNIONY"/>
    <m/>
  </r>
  <r>
    <s v="Piotrowski Mirosław"/>
    <x v="2"/>
    <x v="0"/>
    <x v="0"/>
    <n v="1"/>
    <n v="2174.4731106312711"/>
    <s v="S6"/>
    <n v="2.5"/>
    <n v="0"/>
    <s v="UPRAWNIONY"/>
    <m/>
  </r>
  <r>
    <s v="Marciniak Marian"/>
    <x v="2"/>
    <x v="1"/>
    <x v="1"/>
    <n v="1"/>
    <n v="869.78924425250852"/>
    <s v="S1"/>
    <n v="1"/>
    <n v="0"/>
    <s v="UPRAWNIONY"/>
    <m/>
  </r>
  <r>
    <s v="Wróblewski Artur"/>
    <x v="2"/>
    <x v="1"/>
    <x v="7"/>
    <n v="1"/>
    <n v="1739.578488505017"/>
    <s v="S5"/>
    <n v="2"/>
    <n v="0"/>
    <s v="UPRAWNIONY"/>
    <m/>
  </r>
  <r>
    <s v="Górecki Gracjan"/>
    <x v="2"/>
    <x v="1"/>
    <x v="1"/>
    <n v="1"/>
    <n v="869.78924425250852"/>
    <s v="S1"/>
    <n v="1"/>
    <n v="0"/>
    <s v="UPRAWNIONY"/>
    <m/>
  </r>
  <r>
    <s v="Gajewska Leszek"/>
    <x v="2"/>
    <x v="1"/>
    <x v="1"/>
    <n v="1"/>
    <n v="869.78924425250852"/>
    <s v="S1"/>
    <n v="1"/>
    <n v="0"/>
    <s v="UPRAWNIONY"/>
    <m/>
  </r>
  <r>
    <s v="Rutkowski Jarosław"/>
    <x v="2"/>
    <x v="1"/>
    <x v="3"/>
    <n v="1"/>
    <n v="1304.6838663787628"/>
    <s v="S3"/>
    <n v="1.5"/>
    <n v="0"/>
    <s v="UPRAWNIONY"/>
    <m/>
  </r>
  <r>
    <s v="Pietrzak Radosław"/>
    <x v="2"/>
    <x v="1"/>
    <x v="1"/>
    <n v="1"/>
    <n v="869.78924425250852"/>
    <s v="S1"/>
    <n v="1"/>
    <n v="0"/>
    <s v="UPRAWNIONY"/>
    <m/>
  </r>
  <r>
    <s v="Wróblewski Emanuel"/>
    <x v="2"/>
    <x v="1"/>
    <x v="2"/>
    <n v="1"/>
    <n v="1087.2365553156355"/>
    <s v="S2"/>
    <n v="1.25"/>
    <n v="0"/>
    <s v="UPRAWNIONY"/>
    <m/>
  </r>
  <r>
    <s v="Kowalski Korneliusz"/>
    <x v="2"/>
    <x v="1"/>
    <x v="3"/>
    <n v="1"/>
    <n v="1304.6838663787628"/>
    <s v="S3"/>
    <n v="1.5"/>
    <n v="0"/>
    <s v="UPRAWNIONY"/>
    <m/>
  </r>
  <r>
    <s v="Sokołowski Allan"/>
    <x v="2"/>
    <x v="1"/>
    <x v="1"/>
    <n v="1"/>
    <n v="869.78924425250852"/>
    <s v="S1"/>
    <n v="1"/>
    <n v="0"/>
    <s v="UPRAWNIONY"/>
    <m/>
  </r>
  <r>
    <s v="Piotrowski Emanuel"/>
    <x v="2"/>
    <x v="1"/>
    <x v="1"/>
    <n v="1"/>
    <n v="869.78924425250852"/>
    <s v="S1"/>
    <n v="1"/>
    <n v="0"/>
    <s v="UPRAWNIONY"/>
    <m/>
  </r>
  <r>
    <s v="Krupa Norbert"/>
    <x v="2"/>
    <x v="1"/>
    <x v="1"/>
    <n v="1"/>
    <n v="869.78924425250852"/>
    <s v="S1"/>
    <n v="1"/>
    <n v="0"/>
    <s v="UPRAWNIONY"/>
    <m/>
  </r>
  <r>
    <s v="Wysocki Kewin"/>
    <x v="2"/>
    <x v="1"/>
    <x v="1"/>
    <n v="1"/>
    <n v="869.78924425250852"/>
    <s v="S1"/>
    <n v="1"/>
    <n v="0"/>
    <s v="UPRAWNIONY"/>
    <m/>
  </r>
  <r>
    <s v="Maciejewski Ryszard"/>
    <x v="2"/>
    <x v="1"/>
    <x v="4"/>
    <n v="1"/>
    <n v="1522.13117744189"/>
    <s v="S4"/>
    <n v="1.75"/>
    <n v="0"/>
    <s v="UPRAWNIONY"/>
    <m/>
  </r>
  <r>
    <s v="Jaworski Antoni"/>
    <x v="2"/>
    <x v="1"/>
    <x v="1"/>
    <n v="1"/>
    <n v="869.78924425250852"/>
    <s v="S1"/>
    <n v="1"/>
    <n v="0"/>
    <s v="UPRAWNIONY"/>
    <m/>
  </r>
  <r>
    <s v="Stępień Korneliusz"/>
    <x v="3"/>
    <x v="1"/>
    <x v="1"/>
    <n v="1"/>
    <n v="869.78924425250852"/>
    <s v="S1"/>
    <n v="1"/>
    <n v="0"/>
    <s v="UPRAWNIONY"/>
    <m/>
  </r>
  <r>
    <s v="Chmielewski Borys"/>
    <x v="3"/>
    <x v="1"/>
    <x v="1"/>
    <n v="1"/>
    <n v="869.78924425250852"/>
    <s v="S1"/>
    <n v="1"/>
    <n v="0"/>
    <s v="UPRAWNIONY"/>
    <m/>
  </r>
  <r>
    <s v="Szulc Dobromił"/>
    <x v="3"/>
    <x v="1"/>
    <x v="1"/>
    <n v="1"/>
    <n v="869.78924425250852"/>
    <s v="S1"/>
    <n v="1"/>
    <n v="0"/>
    <s v="UPRAWNIONY"/>
    <m/>
  </r>
  <r>
    <s v="Włodarczyk Ernest"/>
    <x v="3"/>
    <x v="1"/>
    <x v="1"/>
    <n v="1"/>
    <n v="869.78924425250852"/>
    <s v="S1"/>
    <n v="1"/>
    <n v="0"/>
    <s v="UPRAWNIONY"/>
    <m/>
  </r>
  <r>
    <s v="Kozłowski Bruno"/>
    <x v="3"/>
    <x v="1"/>
    <x v="1"/>
    <n v="1"/>
    <n v="869.78924425250852"/>
    <s v="S1"/>
    <n v="1"/>
    <n v="0"/>
    <s v="UPRAWNIONY"/>
    <m/>
  </r>
  <r>
    <s v="Zieliński Maciej"/>
    <x v="3"/>
    <x v="1"/>
    <x v="1"/>
    <n v="1"/>
    <n v="869.78924425250852"/>
    <s v="S1"/>
    <n v="1"/>
    <n v="0"/>
    <s v="UPRAWNIONY"/>
    <m/>
  </r>
  <r>
    <s v="Marciniak Florian"/>
    <x v="3"/>
    <x v="1"/>
    <x v="4"/>
    <n v="1"/>
    <n v="1522.13117744189"/>
    <s v="S4"/>
    <n v="1.75"/>
    <n v="0"/>
    <s v="UPRAWNIONY"/>
    <m/>
  </r>
  <r>
    <s v="Szymczak Damian"/>
    <x v="3"/>
    <x v="1"/>
    <x v="1"/>
    <n v="1"/>
    <n v="869.78924425250852"/>
    <s v="S1"/>
    <n v="1"/>
    <n v="0"/>
    <s v="UPRAWNIONY"/>
    <m/>
  </r>
  <r>
    <s v="Wysocki Radosław"/>
    <x v="3"/>
    <x v="1"/>
    <x v="1"/>
    <n v="1"/>
    <n v="869.78924425250852"/>
    <s v="S1"/>
    <n v="1"/>
    <n v="0"/>
    <s v="UPRAWNIONY"/>
    <m/>
  </r>
  <r>
    <s v="Sadowska Damian"/>
    <x v="3"/>
    <x v="1"/>
    <x v="2"/>
    <n v="1"/>
    <n v="1087.2365553156355"/>
    <s v="S2"/>
    <n v="1.25"/>
    <n v="0"/>
    <s v="UPRAWNIONY"/>
    <m/>
  </r>
  <r>
    <s v="Szymczak Robert"/>
    <x v="3"/>
    <x v="4"/>
    <x v="1"/>
    <n v="1"/>
    <n v="869.78924425250852"/>
    <s v="S1"/>
    <n v="1"/>
    <n v="0"/>
    <s v="UPRAWNIONY"/>
    <m/>
  </r>
  <r>
    <s v="Górecki Lucjan"/>
    <x v="3"/>
    <x v="4"/>
    <x v="1"/>
    <n v="1"/>
    <n v="869.78924425250852"/>
    <s v="S1"/>
    <n v="1"/>
    <n v="0"/>
    <s v="UPRAWNIONY"/>
    <m/>
  </r>
  <r>
    <s v="Gajewska Alojzy"/>
    <x v="3"/>
    <x v="4"/>
    <x v="3"/>
    <n v="1"/>
    <n v="1304.6838663787628"/>
    <s v="S3"/>
    <n v="1.5"/>
    <n v="0"/>
    <s v="UPRAWNIONY"/>
    <m/>
  </r>
  <r>
    <s v="Kucharski Emanuel"/>
    <x v="3"/>
    <x v="4"/>
    <x v="0"/>
    <n v="1"/>
    <n v="2174.4731106312711"/>
    <s v="S6"/>
    <n v="2.5"/>
    <n v="0"/>
    <s v="UPRAWNIONY"/>
    <m/>
  </r>
  <r>
    <s v="Jaworski Bartosz"/>
    <x v="3"/>
    <x v="4"/>
    <x v="1"/>
    <n v="1"/>
    <n v="869.78924425250852"/>
    <s v="S1"/>
    <n v="1"/>
    <n v="0"/>
    <s v="UPRAWNIONY"/>
    <m/>
  </r>
  <r>
    <s v="Ostrowski Eryk"/>
    <x v="3"/>
    <x v="4"/>
    <x v="3"/>
    <n v="1"/>
    <n v="1304.6838663787628"/>
    <s v="S3"/>
    <n v="1.5"/>
    <n v="0"/>
    <s v="UPRAWNIONY"/>
    <m/>
  </r>
  <r>
    <s v="Laskowska Kuba"/>
    <x v="3"/>
    <x v="4"/>
    <x v="4"/>
    <n v="1"/>
    <n v="1522.13117744189"/>
    <s v="S4"/>
    <n v="1.75"/>
    <n v="0"/>
    <s v="UPRAWNIONY"/>
    <m/>
  </r>
  <r>
    <s v="Maciejewski Kornel"/>
    <x v="3"/>
    <x v="1"/>
    <x v="4"/>
    <n v="1"/>
    <n v="1522.13117744189"/>
    <s v="S4"/>
    <n v="1.75"/>
    <n v="0"/>
    <s v="UPRAWNIONY"/>
    <m/>
  </r>
  <r>
    <s v="Adamska Natan"/>
    <x v="3"/>
    <x v="1"/>
    <x v="3"/>
    <n v="1"/>
    <n v="1304.6838663787628"/>
    <s v="S3"/>
    <n v="1.5"/>
    <n v="0"/>
    <s v="UPRAWNIONY"/>
    <m/>
  </r>
  <r>
    <s v="Górski Ludwik"/>
    <x v="3"/>
    <x v="1"/>
    <x v="2"/>
    <n v="1"/>
    <n v="1087.2365553156355"/>
    <s v="S2"/>
    <n v="1.25"/>
    <n v="0"/>
    <s v="UPRAWNIONY"/>
    <m/>
  </r>
  <r>
    <s v="Ostrowski Leszek"/>
    <x v="3"/>
    <x v="1"/>
    <x v="2"/>
    <n v="1"/>
    <n v="1087.2365553156355"/>
    <s v="S2"/>
    <n v="1.25"/>
    <n v="0"/>
    <s v="UPRAWNIONY"/>
    <m/>
  </r>
  <r>
    <s v="Kubiak Marek"/>
    <x v="3"/>
    <x v="1"/>
    <x v="1"/>
    <n v="1"/>
    <n v="869.78924425250852"/>
    <s v="S1"/>
    <n v="1"/>
    <n v="0"/>
    <s v="UPRAWNIONY"/>
    <m/>
  </r>
  <r>
    <s v="Adamska Aureliusz"/>
    <x v="3"/>
    <x v="3"/>
    <x v="1"/>
    <n v="1"/>
    <n v="869.78924425250852"/>
    <s v="S1"/>
    <n v="1"/>
    <n v="0"/>
    <s v="UPRAWNIONY"/>
    <m/>
  </r>
  <r>
    <s v="Sobczak Dariusz"/>
    <x v="3"/>
    <x v="3"/>
    <x v="0"/>
    <n v="1"/>
    <n v="2174.4731106312711"/>
    <s v="S6"/>
    <n v="2.5"/>
    <n v="0"/>
    <s v="UPRAWNIONY"/>
    <m/>
  </r>
  <r>
    <s v="Dąbrowski Klaudiusz"/>
    <x v="3"/>
    <x v="3"/>
    <x v="3"/>
    <n v="1"/>
    <n v="1304.6838663787628"/>
    <s v="S3"/>
    <n v="1.5"/>
    <n v="0"/>
    <s v="UPRAWNIONY"/>
    <m/>
  </r>
  <r>
    <s v="Maciejewski Julian"/>
    <x v="3"/>
    <x v="3"/>
    <x v="4"/>
    <n v="1"/>
    <n v="1522.13117744189"/>
    <s v="S4"/>
    <n v="1.75"/>
    <n v="0"/>
    <s v="UPRAWNIONY"/>
    <m/>
  </r>
  <r>
    <s v="Nowak Fabian"/>
    <x v="3"/>
    <x v="3"/>
    <x v="1"/>
    <n v="1"/>
    <n v="869.78924425250852"/>
    <s v="S1"/>
    <n v="1"/>
    <n v="0"/>
    <s v="UPRAWNIONY"/>
    <m/>
  </r>
  <r>
    <s v="Kozłowski Julian"/>
    <x v="3"/>
    <x v="3"/>
    <x v="3"/>
    <n v="1"/>
    <n v="1304.6838663787628"/>
    <s v="S3"/>
    <n v="1.5"/>
    <n v="0"/>
    <s v="UPRAWNIONY"/>
    <m/>
  </r>
  <r>
    <s v="Jakubowski Florian"/>
    <x v="3"/>
    <x v="3"/>
    <x v="1"/>
    <n v="1"/>
    <n v="869.78924425250852"/>
    <s v="S1"/>
    <n v="1"/>
    <n v="0"/>
    <s v="UPRAWNIONY"/>
    <m/>
  </r>
  <r>
    <s v="Górecki Mateusz"/>
    <x v="3"/>
    <x v="3"/>
    <x v="1"/>
    <n v="1"/>
    <n v="869.78924425250852"/>
    <s v="S1"/>
    <n v="1"/>
    <n v="0"/>
    <s v="UPRAWNIONY"/>
    <m/>
  </r>
  <r>
    <s v="Kamiński Joachim"/>
    <x v="3"/>
    <x v="3"/>
    <x v="3"/>
    <n v="1"/>
    <n v="1304.6838663787628"/>
    <s v="S3"/>
    <n v="1.5"/>
    <n v="0"/>
    <s v="UPRAWNIONY"/>
    <m/>
  </r>
  <r>
    <s v="Kołodziej Radosław"/>
    <x v="3"/>
    <x v="3"/>
    <x v="5"/>
    <n v="1"/>
    <n v="1304.6838663787628"/>
    <s v="S3"/>
    <n v="1.5"/>
    <n v="0"/>
    <s v="UPRAWNIONY"/>
    <m/>
  </r>
  <r>
    <s v="Cieślak Kajetan"/>
    <x v="3"/>
    <x v="3"/>
    <x v="1"/>
    <n v="1"/>
    <n v="869.78924425250852"/>
    <s v="S1"/>
    <n v="1"/>
    <n v="0"/>
    <s v="UPRAWNIONY"/>
    <m/>
  </r>
  <r>
    <s v="Krajewska Łukasz"/>
    <x v="3"/>
    <x v="3"/>
    <x v="3"/>
    <n v="1"/>
    <n v="1304.6838663787628"/>
    <s v="S3"/>
    <n v="1.5"/>
    <n v="0"/>
    <s v="UPRAWNIONY"/>
    <m/>
  </r>
  <r>
    <s v="Kamiński Gracjan"/>
    <x v="3"/>
    <x v="3"/>
    <x v="1"/>
    <n v="1"/>
    <n v="869.78924425250852"/>
    <s v="S1"/>
    <n v="1"/>
    <n v="0"/>
    <s v="UPRAWNIONY"/>
    <m/>
  </r>
  <r>
    <s v="Woźniak Olaf"/>
    <x v="3"/>
    <x v="3"/>
    <x v="3"/>
    <n v="1"/>
    <n v="1304.6838663787628"/>
    <s v="S3"/>
    <n v="1.5"/>
    <n v="0"/>
    <s v="UPRAWNIONY"/>
    <m/>
  </r>
  <r>
    <s v="Witkowski Aleksander"/>
    <x v="3"/>
    <x v="3"/>
    <x v="1"/>
    <n v="1"/>
    <n v="869.78924425250852"/>
    <s v="S1"/>
    <n v="1"/>
    <n v="0"/>
    <s v="UPRAWNIONY"/>
    <m/>
  </r>
  <r>
    <s v="Wiśniewski Robert"/>
    <x v="3"/>
    <x v="3"/>
    <x v="1"/>
    <n v="1"/>
    <n v="869.78924425250852"/>
    <s v="S1"/>
    <n v="1"/>
    <n v="0"/>
    <s v="UPRAWNIONY"/>
    <m/>
  </r>
  <r>
    <s v="Cieślak Jędrzej"/>
    <x v="3"/>
    <x v="3"/>
    <x v="1"/>
    <n v="1"/>
    <n v="869.78924425250852"/>
    <s v="S1"/>
    <n v="1"/>
    <n v="0"/>
    <s v="UPRAWNIONY"/>
    <m/>
  </r>
  <r>
    <s v="Kowalski Marcin"/>
    <x v="3"/>
    <x v="3"/>
    <x v="1"/>
    <n v="1"/>
    <n v="869.78924425250852"/>
    <s v="S1"/>
    <n v="1"/>
    <n v="0"/>
    <s v="UPRAWNIONY"/>
    <m/>
  </r>
  <r>
    <s v="Kaczmarczyk Roman"/>
    <x v="3"/>
    <x v="3"/>
    <x v="1"/>
    <n v="1"/>
    <n v="869.78924425250852"/>
    <s v="S1"/>
    <n v="1"/>
    <n v="0"/>
    <s v="UPRAWNIONY"/>
    <m/>
  </r>
  <r>
    <s v="Wysocki Dobromił"/>
    <x v="3"/>
    <x v="2"/>
    <x v="1"/>
    <n v="1"/>
    <n v="869.78924425250852"/>
    <s v="S1"/>
    <n v="1"/>
    <n v="0"/>
    <s v="UPRAWNIONY"/>
    <m/>
  </r>
  <r>
    <s v="Sokołowski Jakub"/>
    <x v="3"/>
    <x v="2"/>
    <x v="7"/>
    <n v="1"/>
    <n v="1739.578488505017"/>
    <s v="S5"/>
    <n v="2"/>
    <n v="0"/>
    <s v="UPRAWNIONY"/>
    <m/>
  </r>
  <r>
    <s v="Szymański Dorian"/>
    <x v="3"/>
    <x v="2"/>
    <x v="1"/>
    <n v="1"/>
    <n v="869.78924425250852"/>
    <s v="S1"/>
    <n v="1"/>
    <n v="0"/>
    <s v="UPRAWNIONY"/>
    <m/>
  </r>
  <r>
    <s v="Pietrzak Oskar"/>
    <x v="3"/>
    <x v="2"/>
    <x v="0"/>
    <n v="1"/>
    <n v="2174.4731106312711"/>
    <s v="S6"/>
    <n v="2.5"/>
    <n v="0"/>
    <s v="UPRAWNIONY"/>
    <m/>
  </r>
  <r>
    <s v="Kołodziej Ryszard"/>
    <x v="3"/>
    <x v="2"/>
    <x v="0"/>
    <n v="1"/>
    <n v="2174.4731106312711"/>
    <s v="S6"/>
    <n v="2.5"/>
    <n v="0"/>
    <s v="UPRAWNIONY"/>
    <m/>
  </r>
  <r>
    <s v="Sokołowski Fabian"/>
    <x v="3"/>
    <x v="2"/>
    <x v="1"/>
    <n v="1"/>
    <n v="869.78924425250852"/>
    <s v="S1"/>
    <n v="1"/>
    <n v="0"/>
    <s v="UPRAWNIONY"/>
    <m/>
  </r>
  <r>
    <s v="Głowacka Gniewomir"/>
    <x v="3"/>
    <x v="2"/>
    <x v="1"/>
    <n v="1"/>
    <n v="869.78924425250852"/>
    <s v="S1"/>
    <n v="1"/>
    <n v="0"/>
    <s v="UPRAWNIONY"/>
    <m/>
  </r>
  <r>
    <s v="Lis Mirosław"/>
    <x v="3"/>
    <x v="2"/>
    <x v="6"/>
    <n v="1"/>
    <n v="1087.2365553156355"/>
    <s v="S2"/>
    <n v="1.25"/>
    <n v="9"/>
    <s v="UPRAWNIONY"/>
    <m/>
  </r>
  <r>
    <s v="Kowalczyk Dariusz"/>
    <x v="3"/>
    <x v="2"/>
    <x v="1"/>
    <n v="1"/>
    <n v="869.78924425250852"/>
    <s v="S1"/>
    <n v="1"/>
    <n v="9"/>
    <s v="UPRAWNIONY"/>
    <m/>
  </r>
  <r>
    <s v="Jakubowski Gniewomir"/>
    <x v="3"/>
    <x v="2"/>
    <x v="3"/>
    <n v="1"/>
    <n v="1304.6838663787628"/>
    <s v="S3"/>
    <n v="1.5"/>
    <n v="0"/>
    <s v="UPRAWNIONY"/>
    <m/>
  </r>
  <r>
    <s v="Makowski Damian"/>
    <x v="3"/>
    <x v="2"/>
    <x v="2"/>
    <n v="1"/>
    <n v="1087.2365553156355"/>
    <s v="S2"/>
    <n v="1.25"/>
    <n v="0"/>
    <s v="UPRAWNIONY"/>
    <m/>
  </r>
  <r>
    <s v="Kamiński Leszek"/>
    <x v="3"/>
    <x v="2"/>
    <x v="1"/>
    <n v="1"/>
    <n v="869.78924425250852"/>
    <s v="S1"/>
    <n v="1"/>
    <n v="7"/>
    <s v="UPRAWNIONY"/>
    <m/>
  </r>
  <r>
    <s v="Jankowski Leonardo"/>
    <x v="3"/>
    <x v="3"/>
    <x v="1"/>
    <n v="1"/>
    <n v="869.78924425250852"/>
    <s v="S1"/>
    <n v="1"/>
    <n v="0"/>
    <s v="UPRAWNIONY"/>
    <m/>
  </r>
  <r>
    <s v="Sadowska Robert"/>
    <x v="3"/>
    <x v="3"/>
    <x v="1"/>
    <n v="1"/>
    <n v="869.78924425250852"/>
    <s v="S1"/>
    <n v="1"/>
    <n v="0"/>
    <s v="UPRAWNIONY"/>
    <m/>
  </r>
  <r>
    <s v="Wojciechowski Cyprian"/>
    <x v="3"/>
    <x v="3"/>
    <x v="1"/>
    <n v="1"/>
    <n v="869.78924425250852"/>
    <s v="S1"/>
    <n v="1"/>
    <n v="0"/>
    <s v="UPRAWNIONY"/>
    <m/>
  </r>
  <r>
    <s v="Ziółkowska Dobromił"/>
    <x v="3"/>
    <x v="3"/>
    <x v="1"/>
    <n v="1"/>
    <n v="869.78924425250852"/>
    <s v="S1"/>
    <n v="1"/>
    <n v="0"/>
    <s v="UPRAWNIONY"/>
    <m/>
  </r>
  <r>
    <s v="Laskowska Maciej"/>
    <x v="3"/>
    <x v="3"/>
    <x v="2"/>
    <n v="1"/>
    <n v="1087.2365553156355"/>
    <s v="S2"/>
    <n v="1.25"/>
    <n v="0"/>
    <s v="UPRAWNIONY"/>
    <m/>
  </r>
  <r>
    <s v="Szewczyk Natan"/>
    <x v="3"/>
    <x v="3"/>
    <x v="6"/>
    <n v="1"/>
    <n v="1087.2365553156355"/>
    <s v="S2"/>
    <n v="1.25"/>
    <n v="0"/>
    <s v="UPRAWNIONY"/>
    <m/>
  </r>
  <r>
    <s v="Jakubowski Cyprian"/>
    <x v="3"/>
    <x v="3"/>
    <x v="6"/>
    <n v="1"/>
    <n v="1087.2365553156355"/>
    <s v="S2"/>
    <n v="1.25"/>
    <n v="0"/>
    <s v="UPRAWNIONY"/>
    <m/>
  </r>
  <r>
    <s v="Piotrowski Mikołaj"/>
    <x v="3"/>
    <x v="3"/>
    <x v="1"/>
    <n v="1"/>
    <n v="869.78924425250852"/>
    <s v="S1"/>
    <n v="1"/>
    <n v="0"/>
    <s v="UPRAWNIONY"/>
    <m/>
  </r>
  <r>
    <s v="Sokołowski Przemysław"/>
    <x v="3"/>
    <x v="3"/>
    <x v="1"/>
    <n v="1"/>
    <n v="869.78924425250852"/>
    <s v="S1"/>
    <n v="1"/>
    <n v="0"/>
    <s v="UPRAWNIONY"/>
    <m/>
  </r>
  <r>
    <s v="Kowalczyk Rafał"/>
    <x v="3"/>
    <x v="3"/>
    <x v="1"/>
    <n v="1"/>
    <n v="869.78924425250852"/>
    <s v="S1"/>
    <n v="1"/>
    <n v="0"/>
    <s v="UPRAWNIONY"/>
    <m/>
  </r>
  <r>
    <s v="Pietrzak Artur"/>
    <x v="3"/>
    <x v="0"/>
    <x v="1"/>
    <n v="1"/>
    <n v="869.78924425250852"/>
    <s v="S1"/>
    <n v="1"/>
    <n v="0"/>
    <s v="UPRAWNIONY"/>
    <m/>
  </r>
  <r>
    <s v="Kucharski Emil"/>
    <x v="3"/>
    <x v="0"/>
    <x v="6"/>
    <n v="1"/>
    <n v="1087.2365553156355"/>
    <s v="S2"/>
    <n v="1.25"/>
    <n v="0"/>
    <s v="UPRAWNIONY"/>
    <m/>
  </r>
  <r>
    <s v="Maciejewski Artur"/>
    <x v="3"/>
    <x v="0"/>
    <x v="7"/>
    <n v="1"/>
    <n v="1739.578488505017"/>
    <s v="S5"/>
    <n v="2"/>
    <n v="0"/>
    <s v="UPRAWNIONY"/>
    <m/>
  </r>
  <r>
    <s v="Michalak Emanuel"/>
    <x v="3"/>
    <x v="0"/>
    <x v="3"/>
    <n v="1"/>
    <n v="1304.6838663787628"/>
    <s v="S3"/>
    <n v="1.5"/>
    <n v="0"/>
    <s v="UPRAWNIONY"/>
    <m/>
  </r>
  <r>
    <s v="Czarnecki Klaudiusz"/>
    <x v="3"/>
    <x v="0"/>
    <x v="1"/>
    <n v="1"/>
    <n v="869.78924425250852"/>
    <s v="S1"/>
    <n v="1"/>
    <n v="0"/>
    <s v="UPRAWNIONY"/>
    <m/>
  </r>
  <r>
    <s v="Zawadzki Bogumił"/>
    <x v="3"/>
    <x v="4"/>
    <x v="1"/>
    <n v="1"/>
    <n v="869.78924425250852"/>
    <s v="S1"/>
    <n v="1"/>
    <n v="3"/>
    <s v="UPRAWNIONY"/>
    <m/>
  </r>
  <r>
    <s v="Krajewska Ludwik"/>
    <x v="3"/>
    <x v="4"/>
    <x v="1"/>
    <n v="1"/>
    <n v="869.78924425250852"/>
    <s v="S1"/>
    <n v="1"/>
    <n v="0"/>
    <s v="UPRAWNIONY"/>
    <m/>
  </r>
  <r>
    <s v="Włodarczyk Maurycy"/>
    <x v="3"/>
    <x v="4"/>
    <x v="6"/>
    <n v="1"/>
    <n v="1087.2365553156355"/>
    <s v="S2"/>
    <n v="1.25"/>
    <n v="0"/>
    <s v="UPRAWNIONY"/>
    <m/>
  </r>
  <r>
    <s v="Borkowski Konrad"/>
    <x v="3"/>
    <x v="4"/>
    <x v="2"/>
    <n v="1"/>
    <n v="1087.2365553156355"/>
    <s v="S2"/>
    <n v="1.25"/>
    <n v="0"/>
    <s v="UPRAWNIONY"/>
    <m/>
  </r>
  <r>
    <s v="Przybylski Eugeniusz"/>
    <x v="3"/>
    <x v="4"/>
    <x v="1"/>
    <n v="1"/>
    <n v="869.78924425250852"/>
    <s v="S1"/>
    <n v="1"/>
    <n v="0"/>
    <s v="UPRAWNIONY"/>
    <m/>
  </r>
  <r>
    <s v="Czerwiński Kazimierz"/>
    <x v="3"/>
    <x v="4"/>
    <x v="6"/>
    <n v="1"/>
    <n v="1087.2365553156355"/>
    <s v="S2"/>
    <n v="1.25"/>
    <n v="0"/>
    <s v="UPRAWNIONY"/>
    <m/>
  </r>
  <r>
    <s v="Szymański Przemysław"/>
    <x v="3"/>
    <x v="4"/>
    <x v="1"/>
    <n v="1"/>
    <n v="869.78924425250852"/>
    <s v="S1"/>
    <n v="1"/>
    <n v="0"/>
    <s v="UPRAWNIONY"/>
    <m/>
  </r>
  <r>
    <s v="Kucharski Czesław"/>
    <x v="3"/>
    <x v="4"/>
    <x v="1"/>
    <n v="1"/>
    <n v="869.78924425250852"/>
    <s v="S1"/>
    <n v="1"/>
    <n v="0"/>
    <s v="UPRAWNIONY"/>
    <m/>
  </r>
  <r>
    <s v="Pietrzak Julian"/>
    <x v="3"/>
    <x v="4"/>
    <x v="1"/>
    <n v="1"/>
    <n v="869.78924425250852"/>
    <s v="S1"/>
    <n v="1"/>
    <n v="0"/>
    <s v="UPRAWNIONY"/>
    <m/>
  </r>
  <r>
    <s v="Górecki Klaudiusz"/>
    <x v="3"/>
    <x v="4"/>
    <x v="1"/>
    <n v="1"/>
    <n v="869.78924425250852"/>
    <s v="S1"/>
    <n v="1"/>
    <n v="0"/>
    <s v="UPRAWNIONY"/>
    <m/>
  </r>
  <r>
    <s v="Kaźmierczak Kornel"/>
    <x v="3"/>
    <x v="4"/>
    <x v="3"/>
    <n v="1"/>
    <n v="1304.6838663787628"/>
    <s v="S3"/>
    <n v="1.5"/>
    <n v="0"/>
    <s v="UPRAWNIONY"/>
    <m/>
  </r>
  <r>
    <s v="Rutkowski Jacek"/>
    <x v="3"/>
    <x v="4"/>
    <x v="6"/>
    <n v="1"/>
    <n v="1087.2365553156355"/>
    <s v="S2"/>
    <n v="1.25"/>
    <n v="0"/>
    <s v="UPRAWNIONY"/>
    <m/>
  </r>
  <r>
    <s v="Czerwiński Mieszko"/>
    <x v="3"/>
    <x v="2"/>
    <x v="1"/>
    <n v="0.75"/>
    <n v="869.78924425250852"/>
    <s v="S1"/>
    <n v="1"/>
    <n v="0"/>
    <s v="UPRAWNIONY"/>
    <m/>
  </r>
  <r>
    <s v="Jankowski Błażej"/>
    <x v="3"/>
    <x v="2"/>
    <x v="1"/>
    <n v="1"/>
    <n v="869.78924425250852"/>
    <s v="S1"/>
    <n v="1"/>
    <n v="0"/>
    <s v="UPRAWNIONY"/>
    <m/>
  </r>
  <r>
    <s v="Głowacka Roman"/>
    <x v="3"/>
    <x v="2"/>
    <x v="6"/>
    <n v="1"/>
    <n v="1087.2365553156355"/>
    <s v="S2"/>
    <n v="1.25"/>
    <n v="0"/>
    <s v="UPRAWNIONY"/>
    <m/>
  </r>
  <r>
    <s v="Bąk Arkadiusz"/>
    <x v="3"/>
    <x v="2"/>
    <x v="4"/>
    <n v="1"/>
    <n v="1522.13117744189"/>
    <s v="S4"/>
    <n v="1.75"/>
    <n v="0"/>
    <s v="UPRAWNIONY"/>
    <m/>
  </r>
  <r>
    <s v="Andrzejewski Kewin"/>
    <x v="3"/>
    <x v="2"/>
    <x v="1"/>
    <n v="1"/>
    <n v="869.78924425250852"/>
    <s v="S1"/>
    <n v="1"/>
    <n v="0"/>
    <s v="UPRAWNIONY"/>
    <m/>
  </r>
  <r>
    <s v="Krawczyk Borys"/>
    <x v="3"/>
    <x v="2"/>
    <x v="1"/>
    <n v="1"/>
    <n v="869.78924425250852"/>
    <s v="S1"/>
    <n v="1"/>
    <n v="0"/>
    <s v="UPRAWNIONY"/>
    <m/>
  </r>
  <r>
    <s v="Piotrowski Edward"/>
    <x v="3"/>
    <x v="0"/>
    <x v="1"/>
    <n v="1"/>
    <n v="869.78924425250852"/>
    <s v="S1"/>
    <n v="1"/>
    <n v="0"/>
    <s v="UPRAWNIONY"/>
    <m/>
  </r>
  <r>
    <s v="Szewczyk Dariusz"/>
    <x v="3"/>
    <x v="0"/>
    <x v="4"/>
    <n v="1"/>
    <n v="1522.13117744189"/>
    <s v="S4"/>
    <n v="1.75"/>
    <n v="0"/>
    <s v="UPRAWNIONY"/>
    <m/>
  </r>
  <r>
    <s v="Kubiak Alex"/>
    <x v="3"/>
    <x v="0"/>
    <x v="1"/>
    <n v="1"/>
    <n v="869.78924425250852"/>
    <s v="S1"/>
    <n v="1"/>
    <n v="0"/>
    <s v="UPRAWNIONY"/>
    <m/>
  </r>
  <r>
    <s v="Sawicki Jakub"/>
    <x v="3"/>
    <x v="0"/>
    <x v="1"/>
    <n v="1"/>
    <n v="869.78924425250852"/>
    <s v="S1"/>
    <n v="1"/>
    <n v="0"/>
    <s v="UPRAWNIONY"/>
    <m/>
  </r>
  <r>
    <s v="Sadowska Kazimierz"/>
    <x v="3"/>
    <x v="0"/>
    <x v="1"/>
    <n v="1"/>
    <n v="869.78924425250852"/>
    <s v="S1"/>
    <n v="1"/>
    <n v="5"/>
    <s v="UPRAWNIONY"/>
    <m/>
  </r>
  <r>
    <s v="Bąk Łukasz"/>
    <x v="3"/>
    <x v="0"/>
    <x v="3"/>
    <n v="1"/>
    <n v="1304.6838663787628"/>
    <s v="S3"/>
    <n v="1.5"/>
    <n v="0"/>
    <s v="UPRAWNIONY"/>
    <m/>
  </r>
  <r>
    <s v="Jakubowski Aureliusz"/>
    <x v="3"/>
    <x v="0"/>
    <x v="1"/>
    <n v="1"/>
    <n v="869.78924425250852"/>
    <s v="S1"/>
    <n v="1"/>
    <n v="0"/>
    <s v="UPRAWNIONY"/>
    <m/>
  </r>
  <r>
    <s v="Zakrzewska Oktawian"/>
    <x v="3"/>
    <x v="0"/>
    <x v="1"/>
    <n v="1"/>
    <n v="869.78924425250852"/>
    <s v="S1"/>
    <n v="1"/>
    <n v="0"/>
    <s v="UPRAWNIONY"/>
    <m/>
  </r>
  <r>
    <s v="Brzeziński Jacek"/>
    <x v="3"/>
    <x v="0"/>
    <x v="6"/>
    <n v="1"/>
    <n v="1087.2365553156355"/>
    <s v="S2"/>
    <n v="1.25"/>
    <n v="0"/>
    <s v="UPRAWNIONY"/>
    <m/>
  </r>
  <r>
    <s v="Kowalski Alex"/>
    <x v="3"/>
    <x v="0"/>
    <x v="1"/>
    <n v="1"/>
    <n v="869.78924425250852"/>
    <s v="S1"/>
    <n v="1"/>
    <n v="0"/>
    <s v="UPRAWNIONY"/>
    <m/>
  </r>
  <r>
    <s v="Rutkowski Igor"/>
    <x v="3"/>
    <x v="0"/>
    <x v="3"/>
    <n v="1"/>
    <n v="1304.6838663787628"/>
    <s v="S3"/>
    <n v="1.5"/>
    <n v="0"/>
    <s v="UPRAWNIONY"/>
    <m/>
  </r>
  <r>
    <s v="Kaźmierczak Dariusz"/>
    <x v="3"/>
    <x v="0"/>
    <x v="1"/>
    <n v="1"/>
    <n v="869.78924425250852"/>
    <s v="S1"/>
    <n v="1"/>
    <n v="0"/>
    <s v="UPRAWNIONY"/>
    <m/>
  </r>
  <r>
    <s v="Ostrowski Kuba"/>
    <x v="4"/>
    <x v="0"/>
    <x v="1"/>
    <n v="1"/>
    <n v="869.78924425250852"/>
    <s v="S1"/>
    <n v="1"/>
    <n v="0"/>
    <s v="UPRAWNIONY"/>
    <m/>
  </r>
  <r>
    <s v="Sokołowski Diego"/>
    <x v="4"/>
    <x v="0"/>
    <x v="1"/>
    <n v="1"/>
    <n v="869.78924425250852"/>
    <s v="S1"/>
    <n v="1"/>
    <n v="0"/>
    <s v="UPRAWNIONY"/>
    <m/>
  </r>
  <r>
    <s v="Włodarczyk Allan"/>
    <x v="4"/>
    <x v="0"/>
    <x v="1"/>
    <n v="1"/>
    <n v="869.78924425250852"/>
    <s v="S1"/>
    <n v="1"/>
    <n v="0"/>
    <s v="UPRAWNIONY"/>
    <m/>
  </r>
  <r>
    <s v="Kalinowski Roman"/>
    <x v="4"/>
    <x v="0"/>
    <x v="0"/>
    <n v="1"/>
    <n v="2174.4731106312711"/>
    <s v="S6"/>
    <n v="2.5"/>
    <n v="0"/>
    <s v="UPRAWNIONY"/>
    <m/>
  </r>
  <r>
    <s v="Mazur Konrad"/>
    <x v="4"/>
    <x v="0"/>
    <x v="1"/>
    <n v="1"/>
    <n v="869.78924425250852"/>
    <s v="S1"/>
    <n v="1"/>
    <n v="0"/>
    <s v="UPRAWNIONY"/>
    <m/>
  </r>
  <r>
    <s v="Wróblewski Anastazy"/>
    <x v="4"/>
    <x v="0"/>
    <x v="1"/>
    <n v="1"/>
    <n v="869.78924425250852"/>
    <s v="S1"/>
    <n v="1"/>
    <n v="0"/>
    <s v="UPRAWNIONY"/>
    <m/>
  </r>
  <r>
    <s v="Mróz Karol"/>
    <x v="4"/>
    <x v="0"/>
    <x v="1"/>
    <n v="1"/>
    <n v="869.78924425250852"/>
    <s v="S1"/>
    <n v="1"/>
    <n v="0"/>
    <s v="UPRAWNIONY"/>
    <m/>
  </r>
  <r>
    <s v="Sikorska Andrzej"/>
    <x v="4"/>
    <x v="0"/>
    <x v="1"/>
    <n v="1"/>
    <n v="869.78924425250852"/>
    <s v="S1"/>
    <n v="1"/>
    <n v="0"/>
    <s v="UPRAWNIONY"/>
    <m/>
  </r>
  <r>
    <s v="Ziółkowska Błażej"/>
    <x v="4"/>
    <x v="1"/>
    <x v="1"/>
    <n v="1"/>
    <n v="869.78924425250852"/>
    <s v="S1"/>
    <n v="1"/>
    <n v="0"/>
    <s v="UPRAWNIONY"/>
    <m/>
  </r>
  <r>
    <s v="Kaźmierczak Alexander"/>
    <x v="4"/>
    <x v="1"/>
    <x v="1"/>
    <n v="1"/>
    <n v="869.78924425250852"/>
    <s v="S1"/>
    <n v="1"/>
    <n v="0"/>
    <s v="UPRAWNIONY"/>
    <m/>
  </r>
  <r>
    <s v="Sadowska Alojzy"/>
    <x v="4"/>
    <x v="1"/>
    <x v="3"/>
    <n v="1"/>
    <n v="1304.6838663787628"/>
    <s v="S3"/>
    <n v="1.5"/>
    <n v="0"/>
    <s v="UPRAWNIONY"/>
    <m/>
  </r>
  <r>
    <s v="Kowalczyk Radosław"/>
    <x v="4"/>
    <x v="1"/>
    <x v="3"/>
    <n v="1"/>
    <n v="1304.6838663787628"/>
    <s v="S3"/>
    <n v="1.5"/>
    <n v="0"/>
    <s v="UPRAWNIONY"/>
    <m/>
  </r>
  <r>
    <s v="Kalinowski Czesław"/>
    <x v="4"/>
    <x v="1"/>
    <x v="6"/>
    <n v="1"/>
    <n v="1087.2365553156355"/>
    <s v="S2"/>
    <n v="1.25"/>
    <n v="0"/>
    <s v="UPRAWNIONY"/>
    <m/>
  </r>
  <r>
    <s v="Szewczyk Arkadiusz"/>
    <x v="4"/>
    <x v="1"/>
    <x v="1"/>
    <n v="1"/>
    <n v="869.78924425250852"/>
    <s v="S1"/>
    <n v="1"/>
    <n v="0"/>
    <s v="UPRAWNIONY"/>
    <m/>
  </r>
  <r>
    <s v="Lewandowski Diego"/>
    <x v="4"/>
    <x v="2"/>
    <x v="1"/>
    <n v="1"/>
    <n v="869.78924425250852"/>
    <s v="S1"/>
    <n v="1"/>
    <n v="0"/>
    <s v="UPRAWNIONY"/>
    <m/>
  </r>
  <r>
    <s v="Malinowski Ksawery"/>
    <x v="4"/>
    <x v="2"/>
    <x v="1"/>
    <n v="1"/>
    <n v="869.78924425250852"/>
    <s v="S1"/>
    <n v="1"/>
    <n v="0"/>
    <s v="UPRAWNIONY"/>
    <m/>
  </r>
  <r>
    <s v="Kołodziej Edward"/>
    <x v="4"/>
    <x v="2"/>
    <x v="1"/>
    <n v="1"/>
    <n v="869.78924425250852"/>
    <s v="S1"/>
    <n v="1"/>
    <n v="0"/>
    <s v="UPRAWNIONY"/>
    <m/>
  </r>
  <r>
    <s v="Dąbrowski Kryspin"/>
    <x v="4"/>
    <x v="2"/>
    <x v="0"/>
    <n v="1"/>
    <n v="2174.4731106312711"/>
    <s v="S6"/>
    <n v="2.5"/>
    <n v="0"/>
    <s v="UPRAWNIONY"/>
    <m/>
  </r>
  <r>
    <s v="Zakrzewska Cyprian"/>
    <x v="4"/>
    <x v="2"/>
    <x v="2"/>
    <n v="1"/>
    <n v="1087.2365553156355"/>
    <s v="S2"/>
    <n v="1.25"/>
    <n v="0"/>
    <s v="UPRAWNIONY"/>
    <m/>
  </r>
  <r>
    <s v="Szymański Marek"/>
    <x v="4"/>
    <x v="2"/>
    <x v="1"/>
    <n v="1"/>
    <n v="869.78924425250852"/>
    <s v="S1"/>
    <n v="1"/>
    <n v="0"/>
    <s v="UPRAWNIONY"/>
    <m/>
  </r>
  <r>
    <s v="Dąbrowski Alek"/>
    <x v="4"/>
    <x v="2"/>
    <x v="6"/>
    <n v="1"/>
    <n v="1087.2365553156355"/>
    <s v="S2"/>
    <n v="1.25"/>
    <n v="0"/>
    <s v="UPRAWNIONY"/>
    <m/>
  </r>
  <r>
    <s v="Borkowski Milan"/>
    <x v="4"/>
    <x v="2"/>
    <x v="2"/>
    <n v="1"/>
    <n v="1087.2365553156355"/>
    <s v="S2"/>
    <n v="1.25"/>
    <n v="0"/>
    <s v="UPRAWNIONY"/>
    <m/>
  </r>
  <r>
    <s v="Kalinowski Dawid"/>
    <x v="4"/>
    <x v="2"/>
    <x v="1"/>
    <n v="1"/>
    <n v="869.78924425250852"/>
    <s v="S1"/>
    <n v="1"/>
    <n v="0"/>
    <s v="UPRAWNIONY"/>
    <m/>
  </r>
  <r>
    <s v="Ostrowski Norbert"/>
    <x v="4"/>
    <x v="2"/>
    <x v="1"/>
    <n v="1"/>
    <n v="869.78924425250852"/>
    <s v="S1"/>
    <n v="1"/>
    <n v="0"/>
    <s v="UPRAWNIONY"/>
    <m/>
  </r>
  <r>
    <s v="Gajewska Remigiusz"/>
    <x v="4"/>
    <x v="2"/>
    <x v="1"/>
    <n v="1"/>
    <n v="869.78924425250852"/>
    <s v="S1"/>
    <n v="1"/>
    <n v="0"/>
    <s v="UPRAWNIONY"/>
    <m/>
  </r>
  <r>
    <s v="Witkowski Gracjan"/>
    <x v="4"/>
    <x v="2"/>
    <x v="1"/>
    <n v="1"/>
    <n v="869.78924425250852"/>
    <s v="S1"/>
    <n v="1"/>
    <n v="0"/>
    <s v="UPRAWNIONY"/>
    <m/>
  </r>
  <r>
    <s v="Woźniak Igor"/>
    <x v="4"/>
    <x v="2"/>
    <x v="1"/>
    <n v="1"/>
    <n v="869.78924425250852"/>
    <s v="S1"/>
    <n v="1"/>
    <n v="0"/>
    <s v="UPRAWNIONY"/>
    <m/>
  </r>
  <r>
    <s v="Krawczyk Alek"/>
    <x v="0"/>
    <x v="2"/>
    <x v="10"/>
    <n v="1"/>
    <n v="2609.3677327575256"/>
    <s v="S7"/>
    <n v="3"/>
    <n v="0"/>
    <s v="UPRAWNIONY"/>
    <m/>
  </r>
  <r>
    <s v="Walczak Marcin"/>
    <x v="4"/>
    <x v="2"/>
    <x v="1"/>
    <n v="1"/>
    <n v="869.78924425250852"/>
    <s v="S1"/>
    <n v="1"/>
    <n v="0"/>
    <s v="UPRAWNIONY"/>
    <m/>
  </r>
  <r>
    <s v="Pietrzak Ariel"/>
    <x v="4"/>
    <x v="2"/>
    <x v="3"/>
    <n v="1"/>
    <n v="1304.6838663787628"/>
    <s v="S3"/>
    <n v="1.5"/>
    <n v="0"/>
    <s v="UPRAWNIONY"/>
    <m/>
  </r>
  <r>
    <s v="Gajewska Cezary"/>
    <x v="4"/>
    <x v="2"/>
    <x v="1"/>
    <n v="1"/>
    <n v="869.78924425250852"/>
    <s v="S1"/>
    <n v="1"/>
    <n v="0"/>
    <s v="UPRAWNIONY"/>
    <m/>
  </r>
  <r>
    <s v="Błaszczyk Gustaw"/>
    <x v="4"/>
    <x v="2"/>
    <x v="2"/>
    <n v="1"/>
    <n v="1087.2365553156355"/>
    <s v="S2"/>
    <n v="1.25"/>
    <n v="0"/>
    <s v="UPRAWNIONY"/>
    <m/>
  </r>
  <r>
    <s v="Szulc Marek"/>
    <x v="4"/>
    <x v="2"/>
    <x v="2"/>
    <n v="1"/>
    <n v="1087.2365553156355"/>
    <s v="S2"/>
    <n v="1.25"/>
    <n v="0"/>
    <s v="UPRAWNIONY"/>
    <m/>
  </r>
  <r>
    <s v="Sobczak Ernest"/>
    <x v="4"/>
    <x v="2"/>
    <x v="3"/>
    <n v="1"/>
    <n v="1304.6838663787628"/>
    <s v="S3"/>
    <n v="1.5"/>
    <n v="0"/>
    <s v="UPRAWNIONY"/>
    <m/>
  </r>
  <r>
    <s v="Jasiński Ksawery"/>
    <x v="4"/>
    <x v="2"/>
    <x v="1"/>
    <n v="1"/>
    <n v="869.78924425250852"/>
    <s v="S1"/>
    <n v="1"/>
    <n v="0"/>
    <s v="UPRAWNIONY"/>
    <m/>
  </r>
  <r>
    <s v="Wójcik Joachim"/>
    <x v="4"/>
    <x v="2"/>
    <x v="6"/>
    <n v="1"/>
    <n v="1087.2365553156355"/>
    <s v="S2"/>
    <n v="1.25"/>
    <n v="0"/>
    <s v="UPRAWNIONY"/>
    <m/>
  </r>
  <r>
    <s v="Kamiński Mieszko"/>
    <x v="4"/>
    <x v="2"/>
    <x v="3"/>
    <n v="1"/>
    <n v="1304.6838663787628"/>
    <s v="S3"/>
    <n v="1.5"/>
    <n v="0"/>
    <s v="UPRAWNIONY"/>
    <m/>
  </r>
  <r>
    <s v="Stępień Borys"/>
    <x v="4"/>
    <x v="2"/>
    <x v="1"/>
    <n v="1"/>
    <n v="869.78924425250852"/>
    <s v="S1"/>
    <n v="1"/>
    <n v="0"/>
    <s v="UPRAWNIONY"/>
    <m/>
  </r>
  <r>
    <s v="Krajewska Heronim"/>
    <x v="4"/>
    <x v="2"/>
    <x v="1"/>
    <n v="1"/>
    <n v="869.78924425250852"/>
    <s v="S1"/>
    <n v="1"/>
    <n v="0"/>
    <s v="UPRAWNIONY"/>
    <m/>
  </r>
  <r>
    <s v="Marciniak Olgierd"/>
    <x v="4"/>
    <x v="2"/>
    <x v="1"/>
    <n v="1"/>
    <n v="869.78924425250852"/>
    <s v="S1"/>
    <n v="1"/>
    <n v="0"/>
    <s v="UPRAWNIONY"/>
    <m/>
  </r>
  <r>
    <s v="Duda Jan"/>
    <x v="3"/>
    <x v="2"/>
    <x v="1"/>
    <n v="1"/>
    <n v="869.78924425250852"/>
    <s v="S1"/>
    <n v="1"/>
    <n v="0"/>
    <s v="UPRAWNIONY"/>
    <m/>
  </r>
  <r>
    <s v="Szczepański Lucjan"/>
    <x v="3"/>
    <x v="2"/>
    <x v="4"/>
    <n v="1"/>
    <n v="1522.13117744189"/>
    <s v="S4"/>
    <n v="1.75"/>
    <n v="0"/>
    <s v="UPRAWNIONY"/>
    <m/>
  </r>
  <r>
    <s v="Kowalski Ernest"/>
    <x v="3"/>
    <x v="2"/>
    <x v="1"/>
    <n v="1"/>
    <n v="869.78924425250852"/>
    <s v="S1"/>
    <n v="1"/>
    <n v="0"/>
    <s v="UPRAWNIONY"/>
    <m/>
  </r>
  <r>
    <s v="Bąk Marek"/>
    <x v="3"/>
    <x v="2"/>
    <x v="1"/>
    <n v="1"/>
    <n v="869.78924425250852"/>
    <s v="S1"/>
    <n v="1"/>
    <n v="0"/>
    <s v="UPRAWNIONY"/>
    <m/>
  </r>
  <r>
    <s v="Baranowski Leszek"/>
    <x v="3"/>
    <x v="2"/>
    <x v="3"/>
    <n v="1"/>
    <n v="1304.6838663787628"/>
    <s v="S3"/>
    <n v="1.5"/>
    <n v="0"/>
    <s v="UPRAWNIONY"/>
    <m/>
  </r>
  <r>
    <s v="Sikorska Mateusz"/>
    <x v="3"/>
    <x v="2"/>
    <x v="4"/>
    <n v="1"/>
    <n v="1522.13117744189"/>
    <s v="S4"/>
    <n v="1.75"/>
    <n v="0"/>
    <s v="UPRAWNIONY"/>
    <m/>
  </r>
  <r>
    <s v="Wróblewski Ignacy"/>
    <x v="3"/>
    <x v="2"/>
    <x v="1"/>
    <n v="1"/>
    <n v="869.78924425250852"/>
    <s v="S1"/>
    <n v="1"/>
    <n v="0"/>
    <s v="UPRAWNIONY"/>
    <m/>
  </r>
  <r>
    <s v="Ostrowski Alexander"/>
    <x v="3"/>
    <x v="2"/>
    <x v="1"/>
    <n v="1"/>
    <n v="869.78924425250852"/>
    <s v="S1"/>
    <n v="1"/>
    <n v="0"/>
    <s v="UPRAWNIONY"/>
    <m/>
  </r>
  <r>
    <s v="Woźniak Gniewomir"/>
    <x v="3"/>
    <x v="2"/>
    <x v="1"/>
    <n v="1"/>
    <n v="869.78924425250852"/>
    <s v="S1"/>
    <n v="1"/>
    <n v="0"/>
    <s v="UPRAWNIONY"/>
    <m/>
  </r>
  <r>
    <s v="Szczepański Maksymilian"/>
    <x v="3"/>
    <x v="2"/>
    <x v="1"/>
    <n v="1"/>
    <n v="869.78924425250852"/>
    <s v="S1"/>
    <n v="1"/>
    <n v="0"/>
    <s v="UPRAWNIONY"/>
    <m/>
  </r>
  <r>
    <s v="Marciniak Ariel"/>
    <x v="3"/>
    <x v="2"/>
    <x v="1"/>
    <n v="1"/>
    <n v="869.78924425250852"/>
    <s v="S1"/>
    <n v="1"/>
    <n v="0"/>
    <s v="UPRAWNIONY"/>
    <m/>
  </r>
  <r>
    <s v="Gajewska Antoni"/>
    <x v="3"/>
    <x v="2"/>
    <x v="1"/>
    <n v="1"/>
    <n v="869.78924425250852"/>
    <s v="S1"/>
    <n v="1"/>
    <n v="0"/>
    <s v="UPRAWNIONY"/>
    <m/>
  </r>
  <r>
    <s v="Kwiatkowski Juliusz"/>
    <x v="3"/>
    <x v="2"/>
    <x v="3"/>
    <n v="1"/>
    <n v="1304.6838663787628"/>
    <s v="S3"/>
    <n v="1.5"/>
    <n v="0"/>
    <s v="UPRAWNIONY"/>
    <m/>
  </r>
  <r>
    <s v="Andrzejewski Gabriel"/>
    <x v="3"/>
    <x v="2"/>
    <x v="1"/>
    <n v="1"/>
    <n v="869.78924425250852"/>
    <s v="S1"/>
    <n v="1"/>
    <n v="0"/>
    <s v="UPRAWNIONY"/>
    <m/>
  </r>
  <r>
    <s v="Mazur Czesław"/>
    <x v="3"/>
    <x v="2"/>
    <x v="6"/>
    <n v="1"/>
    <n v="1087.2365553156355"/>
    <s v="S2"/>
    <n v="1.25"/>
    <n v="0"/>
    <s v="UPRAWNIONY"/>
    <m/>
  </r>
  <r>
    <s v="Adamska Anastazy"/>
    <x v="3"/>
    <x v="2"/>
    <x v="3"/>
    <n v="1"/>
    <n v="1304.6838663787628"/>
    <s v="S3"/>
    <n v="1.5"/>
    <n v="0"/>
    <s v="UPRAWNIONY"/>
    <m/>
  </r>
  <r>
    <s v="Wójcik Miłosz"/>
    <x v="3"/>
    <x v="3"/>
    <x v="1"/>
    <n v="1"/>
    <n v="869.78924425250852"/>
    <s v="S1"/>
    <n v="1"/>
    <n v="0"/>
    <s v="UPRAWNIONY"/>
    <m/>
  </r>
  <r>
    <s v="Tomaszewski Mieszko"/>
    <x v="3"/>
    <x v="3"/>
    <x v="1"/>
    <n v="1"/>
    <n v="869.78924425250852"/>
    <s v="S1"/>
    <n v="1"/>
    <n v="0"/>
    <s v="UPRAWNIONY"/>
    <m/>
  </r>
  <r>
    <s v="Gajewska Ireneusz"/>
    <x v="3"/>
    <x v="3"/>
    <x v="1"/>
    <n v="1"/>
    <n v="869.78924425250852"/>
    <s v="S1"/>
    <n v="1"/>
    <n v="0"/>
    <s v="UPRAWNIONY"/>
    <m/>
  </r>
  <r>
    <s v="Nowak Alex"/>
    <x v="3"/>
    <x v="3"/>
    <x v="1"/>
    <n v="1"/>
    <n v="869.78924425250852"/>
    <s v="S1"/>
    <n v="1"/>
    <n v="0"/>
    <s v="UPRAWNIONY"/>
    <m/>
  </r>
  <r>
    <s v="Nowak Emil"/>
    <x v="3"/>
    <x v="3"/>
    <x v="6"/>
    <n v="1"/>
    <n v="1087.2365553156355"/>
    <s v="S2"/>
    <n v="1.25"/>
    <n v="0"/>
    <s v="UPRAWNIONY"/>
    <m/>
  </r>
  <r>
    <s v="Kubiak Marcel"/>
    <x v="3"/>
    <x v="3"/>
    <x v="1"/>
    <n v="1"/>
    <n v="869.78924425250852"/>
    <s v="S1"/>
    <n v="1"/>
    <n v="0"/>
    <s v="UPRAWNIONY"/>
    <m/>
  </r>
  <r>
    <s v="Jaworski Alex"/>
    <x v="3"/>
    <x v="3"/>
    <x v="6"/>
    <n v="1"/>
    <n v="1087.2365553156355"/>
    <s v="S2"/>
    <n v="1.25"/>
    <n v="0"/>
    <s v="UPRAWNIONY"/>
    <m/>
  </r>
  <r>
    <s v="Górecki Natan"/>
    <x v="3"/>
    <x v="3"/>
    <x v="6"/>
    <n v="1"/>
    <n v="1087.2365553156355"/>
    <s v="S2"/>
    <n v="1.25"/>
    <n v="0"/>
    <s v="UPRAWNIONY"/>
    <m/>
  </r>
  <r>
    <s v="Kubiak Krystian"/>
    <x v="3"/>
    <x v="3"/>
    <x v="1"/>
    <n v="1"/>
    <n v="869.78924425250852"/>
    <s v="S1"/>
    <n v="1"/>
    <n v="0"/>
    <s v="UPRAWNIONY"/>
    <m/>
  </r>
  <r>
    <s v="Mazurek Jacek"/>
    <x v="3"/>
    <x v="0"/>
    <x v="1"/>
    <n v="1"/>
    <n v="869.78924425250852"/>
    <s v="S1"/>
    <n v="1"/>
    <n v="0"/>
    <s v="UPRAWNIONY"/>
    <m/>
  </r>
  <r>
    <s v="Urbańska Karol"/>
    <x v="5"/>
    <x v="0"/>
    <x v="1"/>
    <n v="1"/>
    <n v="869.78924425250852"/>
    <s v="S1"/>
    <n v="1"/>
    <n v="0"/>
    <s v="UPRAWNIONY"/>
    <m/>
  </r>
  <r>
    <s v="Borkowski Gabriel"/>
    <x v="5"/>
    <x v="0"/>
    <x v="1"/>
    <n v="1"/>
    <n v="869.78924425250852"/>
    <s v="S1"/>
    <n v="1"/>
    <n v="0"/>
    <s v="UPRAWNIONY"/>
    <m/>
  </r>
  <r>
    <s v="Mazurek Jacek"/>
    <x v="5"/>
    <x v="0"/>
    <x v="1"/>
    <n v="1"/>
    <n v="869.78924425250852"/>
    <s v="S1"/>
    <n v="1"/>
    <n v="0"/>
    <s v="UPRAWNIONY"/>
    <m/>
  </r>
  <r>
    <s v="Gajewska Emil"/>
    <x v="5"/>
    <x v="0"/>
    <x v="4"/>
    <n v="1"/>
    <n v="1522.13117744189"/>
    <s v="S4"/>
    <n v="1.75"/>
    <n v="0"/>
    <s v="UPRAWNIONY"/>
    <m/>
  </r>
  <r>
    <s v="Michalak Konrad"/>
    <x v="5"/>
    <x v="0"/>
    <x v="1"/>
    <n v="1"/>
    <n v="869.78924425250852"/>
    <s v="S1"/>
    <n v="1"/>
    <n v="0"/>
    <s v="UPRAWNIONY"/>
    <m/>
  </r>
  <r>
    <s v="Gajewska Robert"/>
    <x v="5"/>
    <x v="0"/>
    <x v="1"/>
    <n v="1"/>
    <n v="869.78924425250852"/>
    <s v="S1"/>
    <n v="1"/>
    <n v="0"/>
    <s v="UPRAWNIONY"/>
    <m/>
  </r>
  <r>
    <s v="Mazurek Artur"/>
    <x v="5"/>
    <x v="0"/>
    <x v="1"/>
    <n v="1"/>
    <n v="869.78924425250852"/>
    <s v="S1"/>
    <n v="1"/>
    <n v="0"/>
    <s v="UPRAWNIONY"/>
    <m/>
  </r>
  <r>
    <s v="Borkowski Oskar"/>
    <x v="5"/>
    <x v="0"/>
    <x v="3"/>
    <n v="1"/>
    <n v="1304.6838663787628"/>
    <s v="S3"/>
    <n v="1.5"/>
    <n v="0"/>
    <s v="UPRAWNIONY"/>
    <m/>
  </r>
  <r>
    <s v="Wasilewska Bartosz"/>
    <x v="5"/>
    <x v="0"/>
    <x v="3"/>
    <n v="1"/>
    <n v="1304.6838663787628"/>
    <s v="S3"/>
    <n v="1.5"/>
    <n v="0"/>
    <s v="UPRAWNIONY"/>
    <m/>
  </r>
  <r>
    <s v="Kołodziej Milan"/>
    <x v="5"/>
    <x v="0"/>
    <x v="1"/>
    <n v="1"/>
    <n v="869.78924425250852"/>
    <s v="S1"/>
    <n v="1"/>
    <n v="0"/>
    <s v="UPRAWNIONY"/>
    <m/>
  </r>
  <r>
    <s v="Brzeziński Amir"/>
    <x v="5"/>
    <x v="0"/>
    <x v="4"/>
    <n v="1"/>
    <n v="1522.13117744189"/>
    <s v="S4"/>
    <n v="1.75"/>
    <n v="0"/>
    <s v="UPRAWNIONY"/>
    <m/>
  </r>
  <r>
    <s v="Sawicki Bronisław"/>
    <x v="5"/>
    <x v="0"/>
    <x v="2"/>
    <n v="1"/>
    <n v="1087.2365553156355"/>
    <s v="S2"/>
    <n v="1.25"/>
    <n v="0"/>
    <s v="UPRAWNIONY"/>
    <m/>
  </r>
  <r>
    <s v="Kubiak Juliusz"/>
    <x v="5"/>
    <x v="0"/>
    <x v="0"/>
    <n v="1"/>
    <n v="2174.4731106312711"/>
    <s v="S6"/>
    <n v="2.5"/>
    <n v="0"/>
    <s v="UPRAWNIONY"/>
    <m/>
  </r>
  <r>
    <s v="Szewczyk Fabian"/>
    <x v="5"/>
    <x v="0"/>
    <x v="1"/>
    <n v="1"/>
    <n v="869.78924425250852"/>
    <s v="S1"/>
    <n v="1"/>
    <n v="0"/>
    <s v="UPRAWNIONY"/>
    <m/>
  </r>
  <r>
    <s v="Kowalski Bolesław"/>
    <x v="5"/>
    <x v="0"/>
    <x v="1"/>
    <n v="1"/>
    <n v="869.78924425250852"/>
    <s v="S1"/>
    <n v="1"/>
    <n v="0"/>
    <s v="UPRAWNIONY"/>
    <m/>
  </r>
  <r>
    <s v="Kamiński Jarosław"/>
    <x v="5"/>
    <x v="0"/>
    <x v="5"/>
    <n v="1"/>
    <n v="1304.6838663787628"/>
    <s v="S3"/>
    <n v="1.5"/>
    <n v="0"/>
    <s v="UPRAWNIONY"/>
    <m/>
  </r>
  <r>
    <s v="Błaszczyk Henryk"/>
    <x v="5"/>
    <x v="0"/>
    <x v="1"/>
    <n v="1"/>
    <n v="869.78924425250852"/>
    <s v="S1"/>
    <n v="1"/>
    <n v="0"/>
    <s v="UPRAWNIONY"/>
    <m/>
  </r>
  <r>
    <s v="Lis Wiesław"/>
    <x v="5"/>
    <x v="0"/>
    <x v="1"/>
    <n v="1"/>
    <n v="869.78924425250852"/>
    <s v="S1"/>
    <n v="1"/>
    <n v="0"/>
    <s v="UPRAWNIONY"/>
    <m/>
  </r>
  <r>
    <s v="Jakubowski Norbert"/>
    <x v="5"/>
    <x v="0"/>
    <x v="3"/>
    <n v="1"/>
    <n v="1304.6838663787628"/>
    <s v="S3"/>
    <n v="1.5"/>
    <n v="0"/>
    <s v="UPRAWNIONY"/>
    <m/>
  </r>
  <r>
    <s v="Brzeziński Przemysław"/>
    <x v="5"/>
    <x v="0"/>
    <x v="3"/>
    <n v="1"/>
    <n v="1304.6838663787628"/>
    <s v="S3"/>
    <n v="1.5"/>
    <n v="0"/>
    <s v="UPRAWNIONY"/>
    <m/>
  </r>
  <r>
    <s v="Dąbrowski Anatol"/>
    <x v="5"/>
    <x v="0"/>
    <x v="1"/>
    <n v="1"/>
    <n v="869.78924425250852"/>
    <s v="S1"/>
    <n v="1"/>
    <n v="0"/>
    <s v="UPRAWNIONY"/>
    <m/>
  </r>
  <r>
    <s v="Sikorska Mieszko"/>
    <x v="5"/>
    <x v="0"/>
    <x v="2"/>
    <n v="1"/>
    <n v="1087.2365553156355"/>
    <s v="S2"/>
    <n v="1.25"/>
    <n v="0"/>
    <s v="UPRAWNIONY"/>
    <m/>
  </r>
  <r>
    <s v="Krawczyk Leonardo"/>
    <x v="5"/>
    <x v="0"/>
    <x v="1"/>
    <n v="1"/>
    <n v="869.78924425250852"/>
    <s v="S1"/>
    <n v="1"/>
    <n v="0"/>
    <s v="UPRAWNIONY"/>
    <m/>
  </r>
  <r>
    <s v="Chmielewski Marcin"/>
    <x v="5"/>
    <x v="0"/>
    <x v="1"/>
    <n v="1"/>
    <n v="869.78924425250852"/>
    <s v="S1"/>
    <n v="1"/>
    <n v="0"/>
    <s v="UPRAWNIONY"/>
    <m/>
  </r>
  <r>
    <s v="Mazur Błażej"/>
    <x v="5"/>
    <x v="0"/>
    <x v="1"/>
    <n v="1"/>
    <n v="869.78924425250852"/>
    <s v="S1"/>
    <n v="1"/>
    <n v="0"/>
    <s v="UPRAWNIONY"/>
    <m/>
  </r>
  <r>
    <s v="Kaczmarczyk Eugeniusz"/>
    <x v="5"/>
    <x v="0"/>
    <x v="1"/>
    <n v="1"/>
    <n v="869.78924425250852"/>
    <s v="S1"/>
    <n v="1"/>
    <n v="0"/>
    <s v="UPRAWNIONY"/>
    <m/>
  </r>
  <r>
    <s v="Sokołowski Lucjan"/>
    <x v="5"/>
    <x v="0"/>
    <x v="2"/>
    <n v="1"/>
    <n v="1087.2365553156355"/>
    <s v="S2"/>
    <n v="1.25"/>
    <n v="0"/>
    <s v="UPRAWNIONY"/>
    <m/>
  </r>
  <r>
    <s v="Ostrowski Oskar"/>
    <x v="5"/>
    <x v="0"/>
    <x v="3"/>
    <n v="1"/>
    <n v="1304.6838663787628"/>
    <s v="S3"/>
    <n v="1.5"/>
    <n v="0"/>
    <s v="UPRAWNIONY"/>
    <m/>
  </r>
  <r>
    <s v="Czarnecki Milan"/>
    <x v="5"/>
    <x v="0"/>
    <x v="1"/>
    <n v="1"/>
    <n v="869.78924425250852"/>
    <s v="S1"/>
    <n v="1"/>
    <n v="0"/>
    <s v="UPRAWNIONY"/>
    <m/>
  </r>
  <r>
    <s v="Cieślak Allan"/>
    <x v="5"/>
    <x v="0"/>
    <x v="1"/>
    <n v="1"/>
    <n v="869.78924425250852"/>
    <s v="S1"/>
    <n v="1"/>
    <n v="0"/>
    <s v="UPRAWNIONY"/>
    <m/>
  </r>
  <r>
    <s v="Ostrowski Hubert"/>
    <x v="5"/>
    <x v="0"/>
    <x v="1"/>
    <n v="1"/>
    <n v="869.78924425250852"/>
    <s v="S1"/>
    <n v="1"/>
    <n v="0"/>
    <s v="UPRAWNIONY"/>
    <m/>
  </r>
  <r>
    <s v="Górski Bruno"/>
    <x v="5"/>
    <x v="0"/>
    <x v="3"/>
    <n v="1"/>
    <n v="1304.6838663787628"/>
    <s v="S3"/>
    <n v="1.5"/>
    <n v="0"/>
    <s v="UPRAWNIONY"/>
    <m/>
  </r>
  <r>
    <s v="Mazurek Gabriel"/>
    <x v="5"/>
    <x v="0"/>
    <x v="3"/>
    <n v="1"/>
    <n v="1304.6838663787628"/>
    <s v="S3"/>
    <n v="1.5"/>
    <n v="0"/>
    <s v="UPRAWNIONY"/>
    <m/>
  </r>
  <r>
    <s v="Chmielewski Marcin"/>
    <x v="5"/>
    <x v="0"/>
    <x v="0"/>
    <n v="1"/>
    <n v="2174.4731106312711"/>
    <s v="S6"/>
    <n v="2.5"/>
    <n v="0"/>
    <s v="UPRAWNIONY"/>
    <m/>
  </r>
  <r>
    <s v="Czerwiński Błażej"/>
    <x v="5"/>
    <x v="0"/>
    <x v="3"/>
    <n v="1"/>
    <n v="1304.6838663787628"/>
    <s v="S3"/>
    <n v="1.5"/>
    <n v="0"/>
    <s v="UPRAWNIONY"/>
    <m/>
  </r>
  <r>
    <s v="Woźniak Roman"/>
    <x v="5"/>
    <x v="0"/>
    <x v="2"/>
    <n v="1"/>
    <n v="1087.2365553156355"/>
    <s v="S2"/>
    <n v="1.25"/>
    <n v="0"/>
    <s v="UPRAWNIONY"/>
    <m/>
  </r>
  <r>
    <s v="Zakrzewska Radosław"/>
    <x v="5"/>
    <x v="0"/>
    <x v="0"/>
    <n v="1"/>
    <n v="2174.4731106312711"/>
    <s v="S6"/>
    <n v="2.5"/>
    <n v="0"/>
    <s v="UPRAWNIONY"/>
    <m/>
  </r>
  <r>
    <s v="Baran Aleksander"/>
    <x v="5"/>
    <x v="0"/>
    <x v="1"/>
    <n v="1"/>
    <n v="869.78924425250852"/>
    <s v="S1"/>
    <n v="1"/>
    <n v="0"/>
    <s v="UPRAWNIONY"/>
    <m/>
  </r>
  <r>
    <s v="Krajewska Ksawery"/>
    <x v="5"/>
    <x v="0"/>
    <x v="1"/>
    <n v="1"/>
    <n v="869.78924425250852"/>
    <s v="S1"/>
    <n v="1"/>
    <n v="0"/>
    <s v="UPRAWNIONY"/>
    <m/>
  </r>
  <r>
    <s v="Adamska Franciszek"/>
    <x v="5"/>
    <x v="0"/>
    <x v="1"/>
    <n v="1"/>
    <n v="869.78924425250852"/>
    <s v="S1"/>
    <n v="1"/>
    <n v="0"/>
    <s v="UPRAWNIONY"/>
    <m/>
  </r>
  <r>
    <s v="Szczepański Kewin"/>
    <x v="5"/>
    <x v="0"/>
    <x v="1"/>
    <n v="1"/>
    <n v="869.78924425250852"/>
    <s v="S1"/>
    <n v="1"/>
    <n v="0"/>
    <s v="UPRAWNIONY"/>
    <m/>
  </r>
  <r>
    <s v="Wróblewski Maciej"/>
    <x v="5"/>
    <x v="0"/>
    <x v="3"/>
    <n v="1"/>
    <n v="1304.6838663787628"/>
    <s v="S3"/>
    <n v="1.5"/>
    <n v="0"/>
    <s v="UPRAWNIONY"/>
    <m/>
  </r>
  <r>
    <s v="Kwiatkowski Jacek"/>
    <x v="5"/>
    <x v="0"/>
    <x v="1"/>
    <n v="1"/>
    <n v="869.78924425250852"/>
    <s v="S1"/>
    <n v="1"/>
    <n v="0"/>
    <s v="UPRAWNIONY"/>
    <m/>
  </r>
  <r>
    <s v="Tomaszewski Marcin"/>
    <x v="5"/>
    <x v="0"/>
    <x v="1"/>
    <n v="1"/>
    <n v="869.78924425250852"/>
    <s v="S1"/>
    <n v="1"/>
    <n v="0"/>
    <s v="UPRAWNIONY"/>
    <m/>
  </r>
  <r>
    <s v="Makowski Antoni"/>
    <x v="5"/>
    <x v="0"/>
    <x v="1"/>
    <n v="1"/>
    <n v="869.78924425250852"/>
    <s v="S1"/>
    <n v="1"/>
    <n v="0"/>
    <s v="UPRAWNIONY"/>
    <m/>
  </r>
  <r>
    <s v="Adamska Bronisław"/>
    <x v="5"/>
    <x v="0"/>
    <x v="2"/>
    <n v="1"/>
    <n v="1087.2365553156355"/>
    <s v="S2"/>
    <n v="1.25"/>
    <n v="0"/>
    <s v="UPRAWNIONY"/>
    <m/>
  </r>
  <r>
    <s v="Woźniak Andrzej"/>
    <x v="5"/>
    <x v="0"/>
    <x v="1"/>
    <n v="1"/>
    <n v="869.78924425250852"/>
    <s v="S1"/>
    <n v="1"/>
    <n v="0"/>
    <s v="UPRAWNIONY"/>
    <m/>
  </r>
  <r>
    <s v="Szulc Kornel"/>
    <x v="5"/>
    <x v="0"/>
    <x v="1"/>
    <n v="1"/>
    <n v="869.78924425250852"/>
    <s v="S1"/>
    <n v="1"/>
    <n v="0"/>
    <s v="UPRAWNIONY"/>
    <m/>
  </r>
  <r>
    <s v="Brzeziński Filip"/>
    <x v="5"/>
    <x v="0"/>
    <x v="1"/>
    <n v="1"/>
    <n v="869.78924425250852"/>
    <s v="S1"/>
    <n v="1"/>
    <n v="0"/>
    <s v="UPRAWNIONY"/>
    <m/>
  </r>
  <r>
    <s v="Makowski Miron"/>
    <x v="5"/>
    <x v="0"/>
    <x v="3"/>
    <n v="1"/>
    <n v="1304.6838663787628"/>
    <s v="S3"/>
    <n v="1.5"/>
    <n v="0"/>
    <s v="UPRAWNIONY"/>
    <m/>
  </r>
  <r>
    <s v="Jakubowski Albert"/>
    <x v="5"/>
    <x v="0"/>
    <x v="1"/>
    <n v="1"/>
    <n v="869.78924425250852"/>
    <s v="S1"/>
    <n v="1"/>
    <n v="0"/>
    <s v="UPRAWNIONY"/>
    <m/>
  </r>
  <r>
    <s v="Szewczyk Konstanty"/>
    <x v="5"/>
    <x v="0"/>
    <x v="6"/>
    <n v="1"/>
    <n v="1087.2365553156355"/>
    <s v="S2"/>
    <n v="1.25"/>
    <n v="0"/>
    <s v="UPRAWNIONY"/>
    <m/>
  </r>
  <r>
    <s v="Pietrzak Paweł"/>
    <x v="5"/>
    <x v="0"/>
    <x v="1"/>
    <n v="1"/>
    <n v="869.78924425250852"/>
    <s v="S1"/>
    <n v="1"/>
    <n v="0"/>
    <s v="UPRAWNIONY"/>
    <m/>
  </r>
  <r>
    <s v="Krupa Błażej"/>
    <x v="5"/>
    <x v="0"/>
    <x v="1"/>
    <n v="1"/>
    <n v="869.78924425250852"/>
    <s v="S1"/>
    <n v="1"/>
    <n v="0"/>
    <s v="UPRAWNIONY"/>
    <m/>
  </r>
  <r>
    <s v="Mazurek Bruno"/>
    <x v="5"/>
    <x v="0"/>
    <x v="1"/>
    <n v="1"/>
    <n v="869.78924425250852"/>
    <s v="S1"/>
    <n v="1"/>
    <n v="0"/>
    <s v="UPRAWNIONY"/>
    <m/>
  </r>
  <r>
    <s v="Marciniak Michał"/>
    <x v="5"/>
    <x v="0"/>
    <x v="1"/>
    <n v="1"/>
    <n v="869.78924425250852"/>
    <s v="S1"/>
    <n v="1"/>
    <n v="0"/>
    <s v="UPRAWNIONY"/>
    <m/>
  </r>
  <r>
    <s v="Zawadzki Remigiusz"/>
    <x v="5"/>
    <x v="0"/>
    <x v="2"/>
    <n v="1"/>
    <n v="1087.2365553156355"/>
    <s v="S2"/>
    <n v="1.25"/>
    <n v="0"/>
    <s v="UPRAWNIONY"/>
    <m/>
  </r>
  <r>
    <s v="Ostrowski Radosław"/>
    <x v="5"/>
    <x v="0"/>
    <x v="6"/>
    <n v="1"/>
    <n v="1087.2365553156355"/>
    <s v="S2"/>
    <n v="1.25"/>
    <n v="0"/>
    <s v="UPRAWNIONY"/>
    <m/>
  </r>
  <r>
    <s v="Mazurek Antoni"/>
    <x v="5"/>
    <x v="0"/>
    <x v="1"/>
    <n v="1"/>
    <n v="869.78924425250852"/>
    <s v="S1"/>
    <n v="1"/>
    <n v="0"/>
    <s v="UPRAWNIONY"/>
    <m/>
  </r>
  <r>
    <s v="Sawicki Bogumił"/>
    <x v="5"/>
    <x v="0"/>
    <x v="3"/>
    <n v="1"/>
    <n v="1304.6838663787628"/>
    <s v="S3"/>
    <n v="1.5"/>
    <n v="0"/>
    <s v="UPRAWNIONY"/>
    <m/>
  </r>
  <r>
    <s v="Woźniak Bartosz"/>
    <x v="5"/>
    <x v="0"/>
    <x v="4"/>
    <n v="1"/>
    <n v="1522.13117744189"/>
    <s v="S4"/>
    <n v="1.75"/>
    <n v="0"/>
    <s v="UPRAWNIONY"/>
    <m/>
  </r>
  <r>
    <s v="Wojciechowski Dominik"/>
    <x v="5"/>
    <x v="0"/>
    <x v="1"/>
    <n v="1"/>
    <n v="869.78924425250852"/>
    <s v="S1"/>
    <n v="1"/>
    <n v="0"/>
    <s v="UPRAWNIONY"/>
    <m/>
  </r>
  <r>
    <s v="Kozłowski Alek"/>
    <x v="5"/>
    <x v="0"/>
    <x v="1"/>
    <n v="1"/>
    <n v="869.78924425250852"/>
    <s v="S1"/>
    <n v="1"/>
    <n v="0"/>
    <s v="UPRAWNIONY"/>
    <m/>
  </r>
  <r>
    <s v="Ziółkowska Kornel"/>
    <x v="5"/>
    <x v="0"/>
    <x v="3"/>
    <n v="1"/>
    <n v="1304.6838663787628"/>
    <s v="S3"/>
    <n v="1.5"/>
    <n v="0"/>
    <s v="UPRAWNIONY"/>
    <m/>
  </r>
  <r>
    <s v="Szczepański Allan"/>
    <x v="5"/>
    <x v="0"/>
    <x v="6"/>
    <n v="1"/>
    <n v="1087.2365553156355"/>
    <s v="S2"/>
    <n v="1.25"/>
    <n v="0"/>
    <s v="UPRAWNIONY"/>
    <m/>
  </r>
  <r>
    <s v="Szczepański Leonardo"/>
    <x v="5"/>
    <x v="0"/>
    <x v="6"/>
    <n v="1"/>
    <n v="1087.2365553156355"/>
    <s v="S2"/>
    <n v="1.25"/>
    <n v="0"/>
    <s v="UPRAWNIONY"/>
    <m/>
  </r>
  <r>
    <s v="Gajewska Emanuel"/>
    <x v="5"/>
    <x v="0"/>
    <x v="6"/>
    <n v="1"/>
    <n v="1087.2365553156355"/>
    <s v="S2"/>
    <n v="1.25"/>
    <n v="0"/>
    <s v="UPRAWNIONY"/>
    <m/>
  </r>
  <r>
    <s v="Górecki Jan"/>
    <x v="5"/>
    <x v="0"/>
    <x v="1"/>
    <n v="1"/>
    <n v="869.78924425250852"/>
    <s v="S1"/>
    <n v="1"/>
    <n v="0"/>
    <s v="UPRAWNIONY"/>
    <m/>
  </r>
  <r>
    <s v="Sikorska Alexander"/>
    <x v="5"/>
    <x v="0"/>
    <x v="1"/>
    <n v="1"/>
    <n v="869.78924425250852"/>
    <s v="S1"/>
    <n v="1"/>
    <n v="0"/>
    <s v="UPRAWNIONY"/>
    <m/>
  </r>
  <r>
    <s v="Kowalski Alek"/>
    <x v="5"/>
    <x v="0"/>
    <x v="6"/>
    <n v="1"/>
    <n v="1087.2365553156355"/>
    <s v="S2"/>
    <n v="1.25"/>
    <n v="0"/>
    <s v="UPRAWNIONY"/>
    <m/>
  </r>
  <r>
    <s v="Wojciechowski Kordian"/>
    <x v="5"/>
    <x v="0"/>
    <x v="1"/>
    <n v="1"/>
    <n v="869.78924425250852"/>
    <s v="S1"/>
    <n v="1"/>
    <n v="0"/>
    <s v="UPRAWNIONY"/>
    <m/>
  </r>
  <r>
    <s v="Wiśniewski Norbert"/>
    <x v="5"/>
    <x v="0"/>
    <x v="4"/>
    <n v="1"/>
    <n v="1522.13117744189"/>
    <s v="S4"/>
    <n v="1.75"/>
    <n v="0"/>
    <s v="UPRAWNIONY"/>
    <m/>
  </r>
  <r>
    <s v="Kołodziej Bogumił"/>
    <x v="5"/>
    <x v="0"/>
    <x v="1"/>
    <n v="1"/>
    <n v="869.78924425250852"/>
    <s v="S1"/>
    <n v="1"/>
    <n v="0"/>
    <s v="UPRAWNIONY"/>
    <m/>
  </r>
  <r>
    <s v="Zalewski Kewin"/>
    <x v="5"/>
    <x v="0"/>
    <x v="1"/>
    <n v="1"/>
    <n v="869.78924425250852"/>
    <s v="S1"/>
    <n v="1"/>
    <n v="0"/>
    <s v="UPRAWNIONY"/>
    <m/>
  </r>
  <r>
    <s v="Sikora Miłosz"/>
    <x v="5"/>
    <x v="3"/>
    <x v="1"/>
    <n v="1"/>
    <n v="869.78924425250852"/>
    <s v="S1"/>
    <n v="1"/>
    <n v="0"/>
    <s v="UPRAWNIONY"/>
    <m/>
  </r>
  <r>
    <s v="Szulc Łukasz"/>
    <x v="5"/>
    <x v="3"/>
    <x v="1"/>
    <n v="1"/>
    <n v="869.78924425250852"/>
    <s v="S1"/>
    <n v="1"/>
    <n v="0"/>
    <s v="UPRAWNIONY"/>
    <m/>
  </r>
  <r>
    <s v="Czarnecki Ksawery"/>
    <x v="5"/>
    <x v="3"/>
    <x v="1"/>
    <n v="1"/>
    <n v="869.78924425250852"/>
    <s v="S1"/>
    <n v="1"/>
    <n v="0"/>
    <s v="UPRAWNIONY"/>
    <m/>
  </r>
  <r>
    <s v="Szulc Jakub"/>
    <x v="5"/>
    <x v="3"/>
    <x v="1"/>
    <n v="1"/>
    <n v="869.78924425250852"/>
    <s v="S1"/>
    <n v="1"/>
    <n v="0"/>
    <s v="UPRAWNIONY"/>
    <m/>
  </r>
  <r>
    <s v="Bąk Błażej"/>
    <x v="5"/>
    <x v="3"/>
    <x v="3"/>
    <n v="1"/>
    <n v="1304.6838663787628"/>
    <s v="S3"/>
    <n v="1.5"/>
    <n v="0"/>
    <s v="UPRAWNIONY"/>
    <m/>
  </r>
  <r>
    <s v="Laskowska Maciej"/>
    <x v="5"/>
    <x v="3"/>
    <x v="6"/>
    <n v="1"/>
    <n v="1087.2365553156355"/>
    <s v="S2"/>
    <n v="1.25"/>
    <n v="0"/>
    <s v="UPRAWNIONY"/>
    <m/>
  </r>
  <r>
    <s v="Pawlak Konrad"/>
    <x v="5"/>
    <x v="3"/>
    <x v="1"/>
    <n v="1"/>
    <n v="869.78924425250852"/>
    <s v="S1"/>
    <n v="1"/>
    <n v="0"/>
    <s v="UPRAWNIONY"/>
    <m/>
  </r>
  <r>
    <s v="Piotrowski Eustachy"/>
    <x v="5"/>
    <x v="3"/>
    <x v="4"/>
    <n v="1"/>
    <n v="1522.13117744189"/>
    <s v="S4"/>
    <n v="1.75"/>
    <n v="0"/>
    <s v="UPRAWNIONY"/>
    <m/>
  </r>
  <r>
    <s v="Krupa Oktawian"/>
    <x v="5"/>
    <x v="3"/>
    <x v="4"/>
    <n v="1"/>
    <n v="1522.13117744189"/>
    <s v="S4"/>
    <n v="1.75"/>
    <n v="0"/>
    <s v="UPRAWNIONY"/>
    <m/>
  </r>
  <r>
    <s v="Jasiński Alfred"/>
    <x v="5"/>
    <x v="3"/>
    <x v="1"/>
    <n v="1"/>
    <n v="869.78924425250852"/>
    <s v="S1"/>
    <n v="1"/>
    <n v="0"/>
    <s v="UPRAWNIONY"/>
    <m/>
  </r>
  <r>
    <s v="Urbańska Emil"/>
    <x v="5"/>
    <x v="3"/>
    <x v="2"/>
    <n v="1"/>
    <n v="1087.2365553156355"/>
    <s v="S2"/>
    <n v="1.25"/>
    <n v="0"/>
    <s v="UPRAWNIONY"/>
    <m/>
  </r>
  <r>
    <s v="Kołodziej Janusz"/>
    <x v="5"/>
    <x v="3"/>
    <x v="6"/>
    <n v="1"/>
    <n v="1087.2365553156355"/>
    <s v="S2"/>
    <n v="1.25"/>
    <n v="0"/>
    <s v="UPRAWNIONY"/>
    <m/>
  </r>
  <r>
    <s v="Rutkowski Alex"/>
    <x v="5"/>
    <x v="3"/>
    <x v="6"/>
    <n v="1"/>
    <n v="1087.2365553156355"/>
    <s v="S2"/>
    <n v="1.25"/>
    <n v="0"/>
    <s v="UPRAWNIONY"/>
    <m/>
  </r>
  <r>
    <s v="Zieliński Konstanty"/>
    <x v="5"/>
    <x v="3"/>
    <x v="1"/>
    <n v="1"/>
    <n v="869.78924425250852"/>
    <s v="S1"/>
    <n v="1"/>
    <n v="0"/>
    <s v="UPRAWNIONY"/>
    <m/>
  </r>
  <r>
    <s v="Ostrowski Marek"/>
    <x v="5"/>
    <x v="3"/>
    <x v="1"/>
    <n v="1"/>
    <n v="869.78924425250852"/>
    <s v="S1"/>
    <n v="1"/>
    <n v="0"/>
    <s v="UPRAWNIONY"/>
    <m/>
  </r>
  <r>
    <s v="Pietrzak Antoni"/>
    <x v="5"/>
    <x v="3"/>
    <x v="1"/>
    <n v="1"/>
    <n v="869.78924425250852"/>
    <s v="S1"/>
    <n v="1"/>
    <n v="0"/>
    <s v="UPRAWNIONY"/>
    <m/>
  </r>
  <r>
    <s v="Brzeziński Jarosław"/>
    <x v="5"/>
    <x v="3"/>
    <x v="1"/>
    <n v="1"/>
    <n v="869.78924425250852"/>
    <s v="S1"/>
    <n v="1"/>
    <n v="0"/>
    <s v="UPRAWNIONY"/>
    <m/>
  </r>
  <r>
    <s v="Malinowski Ernest"/>
    <x v="5"/>
    <x v="3"/>
    <x v="6"/>
    <n v="1"/>
    <n v="1087.2365553156355"/>
    <s v="S2"/>
    <n v="1.25"/>
    <n v="0"/>
    <s v="UPRAWNIONY"/>
    <m/>
  </r>
  <r>
    <s v="Borkowski Olaf"/>
    <x v="5"/>
    <x v="3"/>
    <x v="1"/>
    <n v="1"/>
    <n v="869.78924425250852"/>
    <s v="S1"/>
    <n v="1"/>
    <n v="0"/>
    <s v="UPRAWNIONY"/>
    <m/>
  </r>
  <r>
    <s v="Woźniak Eustachy"/>
    <x v="0"/>
    <x v="3"/>
    <x v="10"/>
    <n v="1"/>
    <n v="2609.3677327575256"/>
    <s v="S7"/>
    <n v="3"/>
    <n v="0"/>
    <s v="UPRAWNIONY"/>
    <m/>
  </r>
  <r>
    <s v="Wojciechowski Dorian"/>
    <x v="5"/>
    <x v="3"/>
    <x v="1"/>
    <n v="1"/>
    <n v="869.78924425250852"/>
    <s v="S1"/>
    <n v="1"/>
    <n v="0"/>
    <s v="UPRAWNIONY"/>
    <m/>
  </r>
  <r>
    <s v="Walczak Mieszko"/>
    <x v="5"/>
    <x v="3"/>
    <x v="1"/>
    <n v="1"/>
    <n v="869.78924425250852"/>
    <s v="S1"/>
    <n v="1"/>
    <n v="0"/>
    <s v="UPRAWNIONY"/>
    <m/>
  </r>
  <r>
    <s v="Stępień Dawid"/>
    <x v="5"/>
    <x v="3"/>
    <x v="1"/>
    <n v="1"/>
    <n v="869.78924425250852"/>
    <s v="S1"/>
    <n v="1"/>
    <n v="0"/>
    <s v="UPRAWNIONY"/>
    <m/>
  </r>
  <r>
    <s v="Włodarczyk Piotr"/>
    <x v="5"/>
    <x v="3"/>
    <x v="3"/>
    <n v="1"/>
    <n v="1304.6838663787628"/>
    <s v="S3"/>
    <n v="1.5"/>
    <n v="0"/>
    <s v="UPRAWNIONY"/>
    <m/>
  </r>
  <r>
    <s v="Zawadzki Jarosław"/>
    <x v="5"/>
    <x v="3"/>
    <x v="1"/>
    <n v="0.75"/>
    <n v="869.78924425250852"/>
    <s v="S1"/>
    <n v="1"/>
    <n v="0"/>
    <s v="UPRAWNIONY"/>
    <m/>
  </r>
  <r>
    <s v="Woźniak Arkadiusz"/>
    <x v="5"/>
    <x v="3"/>
    <x v="1"/>
    <n v="1"/>
    <n v="869.78924425250852"/>
    <s v="S1"/>
    <n v="1"/>
    <n v="0"/>
    <s v="UPRAWNIONY"/>
    <m/>
  </r>
  <r>
    <s v="Głowacka Konstanty"/>
    <x v="5"/>
    <x v="3"/>
    <x v="3"/>
    <n v="1"/>
    <n v="1304.6838663787628"/>
    <s v="S3"/>
    <n v="1.5"/>
    <n v="0"/>
    <s v="UPRAWNIONY"/>
    <m/>
  </r>
  <r>
    <s v="Wójcik Dobromił"/>
    <x v="5"/>
    <x v="3"/>
    <x v="1"/>
    <n v="1"/>
    <n v="869.78924425250852"/>
    <s v="S1"/>
    <n v="1"/>
    <n v="0"/>
    <s v="UPRAWNIONY"/>
    <m/>
  </r>
  <r>
    <s v="Brzeziński Mirosław"/>
    <x v="5"/>
    <x v="3"/>
    <x v="4"/>
    <n v="1"/>
    <n v="1522.13117744189"/>
    <s v="S4"/>
    <n v="1.75"/>
    <n v="0"/>
    <s v="UPRAWNIONY"/>
    <m/>
  </r>
  <r>
    <s v="Makowski Arkadiusz"/>
    <x v="5"/>
    <x v="3"/>
    <x v="1"/>
    <n v="1"/>
    <n v="869.78924425250852"/>
    <s v="S1"/>
    <n v="1"/>
    <n v="0"/>
    <s v="UPRAWNIONY"/>
    <m/>
  </r>
  <r>
    <s v="Walczak Dobromił"/>
    <x v="5"/>
    <x v="3"/>
    <x v="1"/>
    <n v="1"/>
    <n v="869.78924425250852"/>
    <s v="S1"/>
    <n v="1"/>
    <n v="0"/>
    <s v="UPRAWNIONY"/>
    <m/>
  </r>
  <r>
    <s v="Kołodziej Marian"/>
    <x v="5"/>
    <x v="3"/>
    <x v="1"/>
    <n v="1"/>
    <n v="869.78924425250852"/>
    <s v="S1"/>
    <n v="1"/>
    <n v="0"/>
    <s v="UPRAWNIONY"/>
    <m/>
  </r>
  <r>
    <s v="Maciejewski Kazimierz"/>
    <x v="5"/>
    <x v="3"/>
    <x v="4"/>
    <n v="1"/>
    <n v="1522.13117744189"/>
    <s v="S4"/>
    <n v="1.75"/>
    <n v="0"/>
    <s v="UPRAWNIONY"/>
    <m/>
  </r>
  <r>
    <s v="Bąk Florian"/>
    <x v="5"/>
    <x v="3"/>
    <x v="1"/>
    <n v="1"/>
    <n v="869.78924425250852"/>
    <s v="S1"/>
    <n v="1"/>
    <n v="0"/>
    <s v="UPRAWNIONY"/>
    <m/>
  </r>
  <r>
    <s v="Kozłowski Ireneusz"/>
    <x v="5"/>
    <x v="3"/>
    <x v="1"/>
    <n v="1"/>
    <n v="869.78924425250852"/>
    <s v="S1"/>
    <n v="1"/>
    <n v="0"/>
    <s v="UPRAWNIONY"/>
    <m/>
  </r>
  <r>
    <s v="Laskowska Andrzej"/>
    <x v="5"/>
    <x v="3"/>
    <x v="3"/>
    <n v="1"/>
    <n v="1304.6838663787628"/>
    <s v="S3"/>
    <n v="1.5"/>
    <n v="0"/>
    <s v="UPRAWNIONY"/>
    <m/>
  </r>
  <r>
    <s v="Jasiński Arkadiusz"/>
    <x v="5"/>
    <x v="3"/>
    <x v="1"/>
    <n v="1"/>
    <n v="869.78924425250852"/>
    <s v="S1"/>
    <n v="1"/>
    <n v="0"/>
    <s v="UPRAWNIONY"/>
    <m/>
  </r>
  <r>
    <s v="Wysocki Konrad"/>
    <x v="5"/>
    <x v="3"/>
    <x v="6"/>
    <n v="1"/>
    <n v="1087.2365553156355"/>
    <s v="S2"/>
    <n v="1.25"/>
    <n v="0"/>
    <s v="UPRAWNIONY"/>
    <m/>
  </r>
  <r>
    <s v="Błaszczyk Eugeniusz"/>
    <x v="5"/>
    <x v="3"/>
    <x v="3"/>
    <n v="1"/>
    <n v="1304.6838663787628"/>
    <s v="S3"/>
    <n v="1.5"/>
    <n v="0"/>
    <s v="UPRAWNIONY"/>
    <m/>
  </r>
  <r>
    <s v="Wiśniewski Bartosz"/>
    <x v="5"/>
    <x v="3"/>
    <x v="1"/>
    <n v="1"/>
    <n v="869.78924425250852"/>
    <s v="S1"/>
    <n v="1"/>
    <n v="0"/>
    <s v="UPRAWNIONY"/>
    <m/>
  </r>
  <r>
    <s v="Krajewska Dorian"/>
    <x v="5"/>
    <x v="0"/>
    <x v="1"/>
    <n v="1"/>
    <n v="869.78924425250852"/>
    <s v="S1"/>
    <n v="1"/>
    <n v="0"/>
    <s v="UPRAWNIONY"/>
    <m/>
  </r>
  <r>
    <s v="Michalak Aureliusz"/>
    <x v="5"/>
    <x v="0"/>
    <x v="1"/>
    <n v="1"/>
    <n v="869.78924425250852"/>
    <s v="S1"/>
    <n v="1"/>
    <n v="0"/>
    <s v="UPRAWNIONY"/>
    <m/>
  </r>
  <r>
    <s v="Sikorska Alan"/>
    <x v="5"/>
    <x v="0"/>
    <x v="6"/>
    <n v="1"/>
    <n v="1087.2365553156355"/>
    <s v="S2"/>
    <n v="1.25"/>
    <n v="0"/>
    <s v="UPRAWNIONY"/>
    <m/>
  </r>
  <r>
    <s v="Szymczak Ernest"/>
    <x v="5"/>
    <x v="0"/>
    <x v="1"/>
    <n v="1"/>
    <n v="869.78924425250852"/>
    <s v="S1"/>
    <n v="1"/>
    <n v="0"/>
    <s v="UPRAWNIONY"/>
    <m/>
  </r>
  <r>
    <s v="Mazur Bartosz"/>
    <x v="5"/>
    <x v="0"/>
    <x v="1"/>
    <n v="1"/>
    <n v="869.78924425250852"/>
    <s v="S1"/>
    <n v="1"/>
    <n v="0"/>
    <s v="UPRAWNIONY"/>
    <m/>
  </r>
  <r>
    <s v="Zieliński Kewin"/>
    <x v="5"/>
    <x v="0"/>
    <x v="1"/>
    <n v="1"/>
    <n v="869.78924425250852"/>
    <s v="S1"/>
    <n v="1"/>
    <n v="0"/>
    <s v="UPRAWNIONY"/>
    <m/>
  </r>
  <r>
    <s v="Górecki Damian"/>
    <x v="5"/>
    <x v="0"/>
    <x v="1"/>
    <n v="1"/>
    <n v="869.78924425250852"/>
    <s v="S1"/>
    <n v="1"/>
    <n v="0"/>
    <s v="UPRAWNIONY"/>
    <m/>
  </r>
  <r>
    <s v="Czarnecki Dobromił"/>
    <x v="5"/>
    <x v="0"/>
    <x v="7"/>
    <n v="1"/>
    <n v="1739.578488505017"/>
    <s v="S5"/>
    <n v="2"/>
    <n v="0"/>
    <s v="UPRAWNIONY"/>
    <m/>
  </r>
  <r>
    <s v="Witkowski Antoni"/>
    <x v="5"/>
    <x v="0"/>
    <x v="3"/>
    <n v="1"/>
    <n v="1304.6838663787628"/>
    <s v="S3"/>
    <n v="1.5"/>
    <n v="0"/>
    <s v="UPRAWNIONY"/>
    <m/>
  </r>
  <r>
    <s v="Przybylski Daniel"/>
    <x v="5"/>
    <x v="0"/>
    <x v="6"/>
    <n v="1"/>
    <n v="1087.2365553156355"/>
    <s v="S2"/>
    <n v="1.25"/>
    <n v="0"/>
    <s v="UPRAWNIONY"/>
    <m/>
  </r>
  <r>
    <s v="Wasilewska Eugeniusz"/>
    <x v="5"/>
    <x v="0"/>
    <x v="1"/>
    <n v="1"/>
    <n v="869.78924425250852"/>
    <s v="S1"/>
    <n v="1"/>
    <n v="0"/>
    <s v="UPRAWNIONY"/>
    <m/>
  </r>
  <r>
    <s v="Górski Dorian"/>
    <x v="5"/>
    <x v="0"/>
    <x v="6"/>
    <n v="1"/>
    <n v="1087.2365553156355"/>
    <s v="S2"/>
    <n v="1.25"/>
    <n v="0"/>
    <s v="UPRAWNIONY"/>
    <m/>
  </r>
  <r>
    <s v="Ostrowski Kordian"/>
    <x v="5"/>
    <x v="0"/>
    <x v="6"/>
    <n v="1"/>
    <n v="1087.2365553156355"/>
    <s v="S2"/>
    <n v="1.25"/>
    <n v="0"/>
    <s v="UPRAWNIONY"/>
    <m/>
  </r>
  <r>
    <s v="Andrzejewski Bogumił"/>
    <x v="5"/>
    <x v="0"/>
    <x v="1"/>
    <n v="1"/>
    <n v="869.78924425250852"/>
    <s v="S1"/>
    <n v="1"/>
    <n v="0"/>
    <s v="UPRAWNIONY"/>
    <m/>
  </r>
  <r>
    <s v="Krajewska Alek"/>
    <x v="5"/>
    <x v="0"/>
    <x v="1"/>
    <n v="1"/>
    <n v="869.78924425250852"/>
    <s v="S1"/>
    <n v="1"/>
    <n v="0"/>
    <s v="UPRAWNIONY"/>
    <m/>
  </r>
  <r>
    <s v="Stępień Kajetan"/>
    <x v="5"/>
    <x v="0"/>
    <x v="6"/>
    <n v="1"/>
    <n v="1087.2365553156355"/>
    <s v="S2"/>
    <n v="1.25"/>
    <n v="0"/>
    <s v="UPRAWNIONY"/>
    <m/>
  </r>
  <r>
    <s v="Walczak Daniel"/>
    <x v="5"/>
    <x v="0"/>
    <x v="6"/>
    <n v="1"/>
    <n v="1087.2365553156355"/>
    <s v="S2"/>
    <n v="1.25"/>
    <n v="0"/>
    <s v="UPRAWNIONY"/>
    <m/>
  </r>
  <r>
    <s v="Kamiński Eryk"/>
    <x v="5"/>
    <x v="0"/>
    <x v="7"/>
    <n v="1"/>
    <n v="1739.578488505017"/>
    <s v="S5"/>
    <n v="2"/>
    <n v="0"/>
    <s v="UPRAWNIONY"/>
    <m/>
  </r>
  <r>
    <s v="Wasilewska Michał"/>
    <x v="5"/>
    <x v="0"/>
    <x v="4"/>
    <n v="1"/>
    <n v="1522.13117744189"/>
    <s v="S4"/>
    <n v="1.75"/>
    <n v="0"/>
    <s v="UPRAWNIONY"/>
    <m/>
  </r>
  <r>
    <s v="Szymczak Julian"/>
    <x v="5"/>
    <x v="0"/>
    <x v="1"/>
    <n v="1"/>
    <n v="869.78924425250852"/>
    <s v="S1"/>
    <n v="1"/>
    <n v="0"/>
    <s v="UPRAWNIONY"/>
    <m/>
  </r>
  <r>
    <s v="Szewczyk Grzegorz"/>
    <x v="5"/>
    <x v="0"/>
    <x v="3"/>
    <n v="1"/>
    <n v="1304.6838663787628"/>
    <s v="S3"/>
    <n v="1.5"/>
    <n v="0"/>
    <s v="UPRAWNIONY"/>
    <m/>
  </r>
  <r>
    <s v="Głowacka Diego"/>
    <x v="5"/>
    <x v="0"/>
    <x v="1"/>
    <n v="1"/>
    <n v="869.78924425250852"/>
    <s v="S1"/>
    <n v="1"/>
    <n v="0"/>
    <s v="UPRAWNIONY"/>
    <m/>
  </r>
  <r>
    <s v="Mazur Jarosław"/>
    <x v="5"/>
    <x v="0"/>
    <x v="3"/>
    <n v="1"/>
    <n v="1304.6838663787628"/>
    <s v="S3"/>
    <n v="1.5"/>
    <n v="0"/>
    <s v="UPRAWNIONY"/>
    <m/>
  </r>
  <r>
    <s v="Piotrowski Juliusz"/>
    <x v="5"/>
    <x v="0"/>
    <x v="1"/>
    <n v="1"/>
    <n v="869.78924425250852"/>
    <s v="S1"/>
    <n v="1"/>
    <n v="0"/>
    <s v="UPRAWNIONY"/>
    <m/>
  </r>
  <r>
    <s v="Krajewska Ireneusz"/>
    <x v="5"/>
    <x v="0"/>
    <x v="1"/>
    <n v="1"/>
    <n v="869.78924425250852"/>
    <s v="S1"/>
    <n v="1"/>
    <n v="0"/>
    <s v="UPRAWNIONY"/>
    <m/>
  </r>
  <r>
    <s v="Przybylski Bolesław"/>
    <x v="5"/>
    <x v="0"/>
    <x v="6"/>
    <n v="1"/>
    <n v="1087.2365553156355"/>
    <s v="S2"/>
    <n v="1.25"/>
    <n v="0"/>
    <s v="UPRAWNIONY"/>
    <m/>
  </r>
  <r>
    <s v="Kwiatkowski Antoni"/>
    <x v="5"/>
    <x v="0"/>
    <x v="6"/>
    <n v="1"/>
    <n v="1087.2365553156355"/>
    <s v="S2"/>
    <n v="1.25"/>
    <n v="0"/>
    <s v="UPRAWNIONY"/>
    <m/>
  </r>
  <r>
    <s v="Rutkowski Allan"/>
    <x v="5"/>
    <x v="0"/>
    <x v="1"/>
    <n v="1"/>
    <n v="869.78924425250852"/>
    <s v="S1"/>
    <n v="1"/>
    <n v="0"/>
    <s v="UPRAWNIONY"/>
    <m/>
  </r>
  <r>
    <s v="Urbańska Przemysław"/>
    <x v="5"/>
    <x v="0"/>
    <x v="1"/>
    <n v="1"/>
    <n v="869.78924425250852"/>
    <s v="S1"/>
    <n v="1"/>
    <n v="0"/>
    <s v="UPRAWNIONY"/>
    <m/>
  </r>
  <r>
    <s v="Maciejewski Gracjan"/>
    <x v="5"/>
    <x v="0"/>
    <x v="1"/>
    <n v="1"/>
    <n v="869.78924425250852"/>
    <s v="S1"/>
    <n v="1"/>
    <n v="0"/>
    <s v="UPRAWNIONY"/>
    <m/>
  </r>
  <r>
    <s v="Laskowska Korneliusz"/>
    <x v="5"/>
    <x v="0"/>
    <x v="3"/>
    <n v="1"/>
    <n v="1304.6838663787628"/>
    <s v="S3"/>
    <n v="1.5"/>
    <n v="0"/>
    <s v="UPRAWNIONY"/>
    <m/>
  </r>
  <r>
    <s v="Kołodziej Aureliusz"/>
    <x v="5"/>
    <x v="3"/>
    <x v="1"/>
    <n v="1"/>
    <n v="869.78924425250852"/>
    <s v="S1"/>
    <n v="1"/>
    <n v="0"/>
    <s v="UPRAWNIONY"/>
    <m/>
  </r>
  <r>
    <s v="Górecki Emanuel"/>
    <x v="5"/>
    <x v="3"/>
    <x v="1"/>
    <n v="1"/>
    <n v="869.78924425250852"/>
    <s v="S1"/>
    <n v="1"/>
    <n v="0"/>
    <s v="UPRAWNIONY"/>
    <m/>
  </r>
  <r>
    <s v="Kowalczyk Jerzy"/>
    <x v="5"/>
    <x v="3"/>
    <x v="1"/>
    <n v="1"/>
    <n v="869.78924425250852"/>
    <s v="S1"/>
    <n v="1"/>
    <n v="0"/>
    <s v="UPRAWNIONY"/>
    <m/>
  </r>
  <r>
    <s v="Głowacka Eryk"/>
    <x v="5"/>
    <x v="3"/>
    <x v="6"/>
    <n v="1"/>
    <n v="1087.2365553156355"/>
    <s v="S2"/>
    <n v="1.25"/>
    <n v="0"/>
    <s v="UPRAWNIONY"/>
    <m/>
  </r>
  <r>
    <s v="Pawlak Jakub"/>
    <x v="5"/>
    <x v="3"/>
    <x v="1"/>
    <n v="1"/>
    <n v="869.78924425250852"/>
    <s v="S1"/>
    <n v="1"/>
    <n v="0"/>
    <s v="UPRAWNIONY"/>
    <m/>
  </r>
  <r>
    <s v="Cieślak Marcin"/>
    <x v="5"/>
    <x v="3"/>
    <x v="1"/>
    <n v="1"/>
    <n v="869.78924425250852"/>
    <s v="S1"/>
    <n v="1"/>
    <n v="0"/>
    <s v="UPRAWNIONY"/>
    <m/>
  </r>
  <r>
    <s v="Cieślak Bartosz"/>
    <x v="5"/>
    <x v="3"/>
    <x v="1"/>
    <n v="1"/>
    <n v="869.78924425250852"/>
    <s v="S1"/>
    <n v="1"/>
    <n v="0"/>
    <s v="UPRAWNIONY"/>
    <m/>
  </r>
  <r>
    <s v="Sawicki Aleksy"/>
    <x v="5"/>
    <x v="3"/>
    <x v="1"/>
    <n v="1"/>
    <n v="869.78924425250852"/>
    <s v="S1"/>
    <n v="1"/>
    <n v="0"/>
    <s v="UPRAWNIONY"/>
    <m/>
  </r>
  <r>
    <s v="Czarnecki Miron"/>
    <x v="5"/>
    <x v="3"/>
    <x v="3"/>
    <n v="1"/>
    <n v="1304.6838663787628"/>
    <s v="S3"/>
    <n v="1.5"/>
    <n v="0"/>
    <s v="UPRAWNIONY"/>
    <m/>
  </r>
  <r>
    <s v="Ostrowski Ariel"/>
    <x v="5"/>
    <x v="3"/>
    <x v="1"/>
    <n v="1"/>
    <n v="869.78924425250852"/>
    <s v="S1"/>
    <n v="1"/>
    <n v="0"/>
    <s v="UPRAWNIONY"/>
    <m/>
  </r>
  <r>
    <s v="Tomaszewski Marcin"/>
    <x v="5"/>
    <x v="3"/>
    <x v="3"/>
    <n v="1"/>
    <n v="1304.6838663787628"/>
    <s v="S3"/>
    <n v="1.5"/>
    <n v="0"/>
    <s v="UPRAWNIONY"/>
    <m/>
  </r>
  <r>
    <s v="Zawadzki Filip"/>
    <x v="0"/>
    <x v="3"/>
    <x v="10"/>
    <n v="1"/>
    <n v="2609.3677327575256"/>
    <s v="S7"/>
    <n v="3"/>
    <n v="0"/>
    <s v="UPRAWNIONY"/>
    <m/>
  </r>
  <r>
    <s v="Wysocki Mikołaj"/>
    <x v="5"/>
    <x v="3"/>
    <x v="1"/>
    <n v="1"/>
    <n v="869.78924425250852"/>
    <s v="S1"/>
    <n v="1"/>
    <n v="0"/>
    <s v="UPRAWNIONY"/>
    <m/>
  </r>
  <r>
    <s v="Pawlak Hubert"/>
    <x v="5"/>
    <x v="3"/>
    <x v="3"/>
    <n v="1"/>
    <n v="1304.6838663787628"/>
    <s v="S3"/>
    <n v="1.5"/>
    <n v="0"/>
    <s v="UPRAWNIONY"/>
    <m/>
  </r>
  <r>
    <s v="Szymański Arkadiusz"/>
    <x v="5"/>
    <x v="3"/>
    <x v="6"/>
    <n v="1"/>
    <n v="1087.2365553156355"/>
    <s v="S2"/>
    <n v="1.25"/>
    <n v="0"/>
    <s v="UPRAWNIONY"/>
    <m/>
  </r>
  <r>
    <s v="Cieślak Henryk"/>
    <x v="5"/>
    <x v="3"/>
    <x v="1"/>
    <n v="1"/>
    <n v="869.78924425250852"/>
    <s v="S1"/>
    <n v="1"/>
    <n v="0"/>
    <s v="UPRAWNIONY"/>
    <m/>
  </r>
  <r>
    <s v="Kowalczyk Aleks"/>
    <x v="5"/>
    <x v="3"/>
    <x v="2"/>
    <n v="1"/>
    <n v="1087.2365553156355"/>
    <s v="S2"/>
    <n v="1.25"/>
    <n v="0"/>
    <s v="UPRAWNIONY"/>
    <m/>
  </r>
  <r>
    <s v="Głowacka Kuba"/>
    <x v="5"/>
    <x v="3"/>
    <x v="3"/>
    <n v="1"/>
    <n v="1304.6838663787628"/>
    <s v="S3"/>
    <n v="1.5"/>
    <n v="0"/>
    <s v="UPRAWNIONY"/>
    <m/>
  </r>
  <r>
    <s v="Duda Ireneusz"/>
    <x v="0"/>
    <x v="3"/>
    <x v="10"/>
    <n v="1"/>
    <n v="2609.3677327575256"/>
    <s v="S7"/>
    <n v="3"/>
    <n v="0"/>
    <s v="UPRAWNIONY"/>
    <m/>
  </r>
  <r>
    <s v="Sawicki Olaf"/>
    <x v="5"/>
    <x v="3"/>
    <x v="6"/>
    <n v="1"/>
    <n v="1087.2365553156355"/>
    <s v="S2"/>
    <n v="1.25"/>
    <n v="0"/>
    <s v="UPRAWNIONY"/>
    <m/>
  </r>
  <r>
    <s v="Błaszczyk Arkadiusz"/>
    <x v="5"/>
    <x v="3"/>
    <x v="2"/>
    <n v="1"/>
    <n v="1087.2365553156355"/>
    <s v="S2"/>
    <n v="1.25"/>
    <n v="0"/>
    <s v="UPRAWNIONY"/>
    <m/>
  </r>
  <r>
    <s v="Wysocki Maciej"/>
    <x v="5"/>
    <x v="3"/>
    <x v="6"/>
    <n v="1"/>
    <n v="1087.2365553156355"/>
    <s v="S2"/>
    <n v="1.25"/>
    <n v="0"/>
    <s v="UPRAWNIONY"/>
    <m/>
  </r>
  <r>
    <s v="Cieślak Cezary"/>
    <x v="5"/>
    <x v="3"/>
    <x v="1"/>
    <n v="1"/>
    <n v="869.78924425250852"/>
    <s v="S1"/>
    <n v="1"/>
    <n v="0"/>
    <s v="UPRAWNIONY"/>
    <m/>
  </r>
  <r>
    <s v="Mazurek Piotr"/>
    <x v="5"/>
    <x v="3"/>
    <x v="1"/>
    <n v="1"/>
    <n v="869.78924425250852"/>
    <s v="S1"/>
    <n v="1"/>
    <n v="0"/>
    <s v="UPRAWNIONY"/>
    <m/>
  </r>
  <r>
    <s v="Jankowski Miron"/>
    <x v="5"/>
    <x v="3"/>
    <x v="5"/>
    <n v="1"/>
    <n v="1304.6838663787628"/>
    <s v="S3"/>
    <n v="1.5"/>
    <n v="0"/>
    <s v="UPRAWNIONY"/>
    <m/>
  </r>
  <r>
    <s v="Głowacka Ludwik"/>
    <x v="5"/>
    <x v="3"/>
    <x v="3"/>
    <n v="1"/>
    <n v="1304.6838663787628"/>
    <s v="S3"/>
    <n v="1.5"/>
    <n v="0"/>
    <s v="UPRAWNIONY"/>
    <m/>
  </r>
  <r>
    <s v="Lis Jan"/>
    <x v="5"/>
    <x v="3"/>
    <x v="1"/>
    <n v="1"/>
    <n v="869.78924425250852"/>
    <s v="S1"/>
    <n v="1"/>
    <n v="0"/>
    <s v="UPRAWNIONY"/>
    <m/>
  </r>
  <r>
    <s v="Szulc Oktawian"/>
    <x v="5"/>
    <x v="3"/>
    <x v="6"/>
    <n v="1"/>
    <n v="1087.2365553156355"/>
    <s v="S2"/>
    <n v="1.25"/>
    <n v="0"/>
    <s v="UPRAWNIONY"/>
    <m/>
  </r>
  <r>
    <s v="Kalinowski Patryk"/>
    <x v="5"/>
    <x v="3"/>
    <x v="1"/>
    <n v="1"/>
    <n v="869.78924425250852"/>
    <s v="S1"/>
    <n v="1"/>
    <n v="0"/>
    <s v="UPRAWNIONY"/>
    <m/>
  </r>
  <r>
    <s v="Sobczak Damian"/>
    <x v="5"/>
    <x v="3"/>
    <x v="3"/>
    <n v="1"/>
    <n v="1304.6838663787628"/>
    <s v="S3"/>
    <n v="1.5"/>
    <n v="0"/>
    <s v="UPRAWNIONY"/>
    <m/>
  </r>
  <r>
    <s v="Kowalski Janusz"/>
    <x v="5"/>
    <x v="3"/>
    <x v="1"/>
    <n v="0.75"/>
    <n v="869.78924425250852"/>
    <s v="S1"/>
    <n v="1"/>
    <n v="0"/>
    <s v="UPRAWNIONY"/>
    <m/>
  </r>
  <r>
    <s v="Wójcik Kacper"/>
    <x v="5"/>
    <x v="3"/>
    <x v="1"/>
    <n v="1"/>
    <n v="869.78924425250852"/>
    <s v="S1"/>
    <n v="1"/>
    <n v="0"/>
    <s v="UPRAWNIONY"/>
    <m/>
  </r>
  <r>
    <s v="Kozłowski Mariusz"/>
    <x v="5"/>
    <x v="3"/>
    <x v="4"/>
    <n v="1"/>
    <n v="1522.13117744189"/>
    <s v="S4"/>
    <n v="1.75"/>
    <n v="0"/>
    <s v="UPRAWNIONY"/>
    <m/>
  </r>
  <r>
    <s v="Jankowski Alek"/>
    <x v="5"/>
    <x v="3"/>
    <x v="6"/>
    <n v="1"/>
    <n v="1087.2365553156355"/>
    <s v="S2"/>
    <n v="1.25"/>
    <n v="0"/>
    <s v="UPRAWNIONY"/>
    <m/>
  </r>
  <r>
    <s v="Sobczak Henryk"/>
    <x v="5"/>
    <x v="3"/>
    <x v="1"/>
    <n v="1"/>
    <n v="869.78924425250852"/>
    <s v="S1"/>
    <n v="1"/>
    <n v="0"/>
    <s v="UPRAWNIONY"/>
    <m/>
  </r>
  <r>
    <s v="Pawlak Krzysztof"/>
    <x v="5"/>
    <x v="3"/>
    <x v="1"/>
    <n v="1"/>
    <n v="869.78924425250852"/>
    <s v="S1"/>
    <n v="1"/>
    <n v="0"/>
    <s v="UPRAWNIONY"/>
    <m/>
  </r>
  <r>
    <s v="Szczepański Mieszko"/>
    <x v="5"/>
    <x v="3"/>
    <x v="1"/>
    <n v="1"/>
    <n v="869.78924425250852"/>
    <s v="S1"/>
    <n v="1"/>
    <n v="0"/>
    <s v="UPRAWNIONY"/>
    <m/>
  </r>
  <r>
    <s v="Sikora Alan"/>
    <x v="5"/>
    <x v="3"/>
    <x v="6"/>
    <n v="1"/>
    <n v="1087.2365553156355"/>
    <s v="S2"/>
    <n v="1.25"/>
    <n v="0"/>
    <s v="UPRAWNIONY"/>
    <m/>
  </r>
  <r>
    <s v="Borkowski Anastazy"/>
    <x v="5"/>
    <x v="3"/>
    <x v="3"/>
    <n v="1"/>
    <n v="1304.6838663787628"/>
    <s v="S3"/>
    <n v="1.5"/>
    <n v="0"/>
    <s v="UPRAWNIONY"/>
    <m/>
  </r>
  <r>
    <s v="Mazurek Alan"/>
    <x v="5"/>
    <x v="3"/>
    <x v="1"/>
    <n v="1"/>
    <n v="869.78924425250852"/>
    <s v="S1"/>
    <n v="1"/>
    <n v="0"/>
    <s v="UPRAWNIONY"/>
    <m/>
  </r>
  <r>
    <s v="Krajewska Adrian"/>
    <x v="5"/>
    <x v="3"/>
    <x v="1"/>
    <n v="1"/>
    <n v="869.78924425250852"/>
    <s v="S1"/>
    <n v="1"/>
    <n v="0"/>
    <s v="UPRAWNIONY"/>
    <m/>
  </r>
  <r>
    <s v="Cieślak Julian"/>
    <x v="5"/>
    <x v="3"/>
    <x v="1"/>
    <n v="1"/>
    <n v="869.78924425250852"/>
    <s v="S1"/>
    <n v="1"/>
    <n v="0"/>
    <s v="UPRAWNIONY"/>
    <m/>
  </r>
  <r>
    <s v="Kowalczyk Mirosław"/>
    <x v="5"/>
    <x v="3"/>
    <x v="6"/>
    <n v="1"/>
    <n v="1087.2365553156355"/>
    <s v="S2"/>
    <n v="1.25"/>
    <n v="0"/>
    <s v="UPRAWNIONY"/>
    <m/>
  </r>
  <r>
    <s v="Ostrowski Kryspin"/>
    <x v="5"/>
    <x v="3"/>
    <x v="1"/>
    <n v="1"/>
    <n v="869.78924425250852"/>
    <s v="S1"/>
    <n v="1"/>
    <n v="0"/>
    <s v="UPRAWNIONY"/>
    <m/>
  </r>
  <r>
    <s v="Kołodziej Ignacy"/>
    <x v="5"/>
    <x v="3"/>
    <x v="1"/>
    <n v="1"/>
    <n v="869.78924425250852"/>
    <s v="S1"/>
    <n v="1"/>
    <n v="0"/>
    <s v="UPRAWNIONY"/>
    <m/>
  </r>
  <r>
    <s v="Adamska Kordian"/>
    <x v="5"/>
    <x v="0"/>
    <x v="2"/>
    <n v="1"/>
    <n v="1087.2365553156355"/>
    <s v="S2"/>
    <n v="1.25"/>
    <n v="0"/>
    <s v="UPRAWNIONY"/>
    <m/>
  </r>
  <r>
    <s v="Tomaszewski Oktawian"/>
    <x v="5"/>
    <x v="0"/>
    <x v="3"/>
    <n v="1"/>
    <n v="1304.6838663787628"/>
    <s v="S3"/>
    <n v="1.5"/>
    <n v="0"/>
    <s v="UPRAWNIONY"/>
    <m/>
  </r>
  <r>
    <s v="Andrzejewski Joachim"/>
    <x v="5"/>
    <x v="0"/>
    <x v="3"/>
    <n v="1"/>
    <n v="1304.6838663787628"/>
    <s v="S3"/>
    <n v="1.5"/>
    <n v="0"/>
    <s v="UPRAWNIONY"/>
    <m/>
  </r>
  <r>
    <s v="Szymczak Jakub"/>
    <x v="5"/>
    <x v="0"/>
    <x v="2"/>
    <n v="1"/>
    <n v="1087.2365553156355"/>
    <s v="S2"/>
    <n v="1.25"/>
    <n v="0"/>
    <s v="UPRAWNIONY"/>
    <m/>
  </r>
  <r>
    <s v="Zakrzewska Maksymilian"/>
    <x v="5"/>
    <x v="0"/>
    <x v="1"/>
    <n v="1"/>
    <n v="869.78924425250852"/>
    <s v="S1"/>
    <n v="1"/>
    <n v="0"/>
    <s v="UPRAWNIONY"/>
    <m/>
  </r>
  <r>
    <s v="Andrzejewski Michał"/>
    <x v="5"/>
    <x v="0"/>
    <x v="1"/>
    <n v="1"/>
    <n v="869.78924425250852"/>
    <s v="S1"/>
    <n v="1"/>
    <n v="0"/>
    <s v="UPRAWNIONY"/>
    <m/>
  </r>
  <r>
    <s v="Kołodziej Anastazy"/>
    <x v="5"/>
    <x v="0"/>
    <x v="1"/>
    <n v="1"/>
    <n v="869.78924425250852"/>
    <s v="S1"/>
    <n v="1"/>
    <n v="0"/>
    <s v="UPRAWNIONY"/>
    <m/>
  </r>
  <r>
    <s v="Witkowski Jerzy"/>
    <x v="5"/>
    <x v="0"/>
    <x v="2"/>
    <n v="1"/>
    <n v="1087.2365553156355"/>
    <s v="S2"/>
    <n v="1.25"/>
    <n v="0"/>
    <s v="UPRAWNIONY"/>
    <m/>
  </r>
  <r>
    <s v="Szewczyk Ksawery"/>
    <x v="5"/>
    <x v="0"/>
    <x v="1"/>
    <n v="1"/>
    <n v="869.78924425250852"/>
    <s v="S1"/>
    <n v="1"/>
    <n v="0"/>
    <s v="UPRAWNIONY"/>
    <m/>
  </r>
  <r>
    <s v="Tomaszewski Anastazy"/>
    <x v="5"/>
    <x v="0"/>
    <x v="1"/>
    <n v="1"/>
    <n v="869.78924425250852"/>
    <s v="S1"/>
    <n v="1"/>
    <n v="0"/>
    <s v="UPRAWNIONY"/>
    <m/>
  </r>
  <r>
    <s v="Chmielewski Fryderyk"/>
    <x v="6"/>
    <x v="0"/>
    <x v="1"/>
    <n v="1"/>
    <n v="869.78924425250852"/>
    <s v="S1"/>
    <n v="1"/>
    <n v="0"/>
    <s v="UPRAWNIONY"/>
    <m/>
  </r>
  <r>
    <s v="Mazurek Krzysztof"/>
    <x v="6"/>
    <x v="0"/>
    <x v="6"/>
    <n v="1"/>
    <n v="1087.2365553156355"/>
    <s v="S2"/>
    <n v="1.25"/>
    <n v="0"/>
    <s v="UPRAWNIONY"/>
    <m/>
  </r>
  <r>
    <s v="Kubiak Alfred"/>
    <x v="6"/>
    <x v="0"/>
    <x v="5"/>
    <n v="1"/>
    <n v="1304.6838663787628"/>
    <s v="S3"/>
    <n v="1.5"/>
    <n v="0"/>
    <s v="UPRAWNIONY"/>
    <m/>
  </r>
  <r>
    <s v="Mróz Juliusz"/>
    <x v="6"/>
    <x v="0"/>
    <x v="1"/>
    <n v="1"/>
    <n v="869.78924425250852"/>
    <s v="S1"/>
    <n v="1"/>
    <n v="0"/>
    <s v="UPRAWNIONY"/>
    <m/>
  </r>
  <r>
    <s v="Sokołowski Przemysław"/>
    <x v="6"/>
    <x v="0"/>
    <x v="1"/>
    <n v="1"/>
    <n v="869.78924425250852"/>
    <s v="S1"/>
    <n v="1"/>
    <n v="0"/>
    <s v="UPRAWNIONY"/>
    <m/>
  </r>
  <r>
    <s v="Mróz Franciszek"/>
    <x v="6"/>
    <x v="0"/>
    <x v="1"/>
    <n v="1"/>
    <n v="869.78924425250852"/>
    <s v="S1"/>
    <n v="1"/>
    <n v="0"/>
    <s v="UPRAWNIONY"/>
    <m/>
  </r>
  <r>
    <s v="Dąbrowski Hubert"/>
    <x v="6"/>
    <x v="0"/>
    <x v="1"/>
    <n v="1"/>
    <n v="869.78924425250852"/>
    <s v="S1"/>
    <n v="1"/>
    <n v="0"/>
    <s v="UPRAWNIONY"/>
    <m/>
  </r>
  <r>
    <s v="Rutkowski Karol"/>
    <x v="6"/>
    <x v="0"/>
    <x v="1"/>
    <n v="1"/>
    <n v="869.78924425250852"/>
    <s v="S1"/>
    <n v="1"/>
    <n v="0"/>
    <s v="UPRAWNIONY"/>
    <m/>
  </r>
  <r>
    <s v="Nowak Grzegorz"/>
    <x v="6"/>
    <x v="0"/>
    <x v="0"/>
    <n v="1"/>
    <n v="2174.4731106312711"/>
    <s v="S6"/>
    <n v="2.5"/>
    <n v="0"/>
    <s v="UPRAWNIONY"/>
    <m/>
  </r>
  <r>
    <s v="Sokołowski Marcel"/>
    <x v="6"/>
    <x v="3"/>
    <x v="2"/>
    <n v="1"/>
    <n v="1087.2365553156355"/>
    <s v="S2"/>
    <n v="1.25"/>
    <n v="0"/>
    <s v="UPRAWNIONY"/>
    <m/>
  </r>
  <r>
    <s v="Jakubowski Oskar"/>
    <x v="6"/>
    <x v="3"/>
    <x v="0"/>
    <n v="1"/>
    <n v="2174.4731106312711"/>
    <s v="S6"/>
    <n v="2.5"/>
    <n v="0"/>
    <s v="UPRAWNIONY"/>
    <m/>
  </r>
  <r>
    <s v="Kubiak Przemysław"/>
    <x v="6"/>
    <x v="3"/>
    <x v="2"/>
    <n v="1"/>
    <n v="1087.2365553156355"/>
    <s v="S2"/>
    <n v="1.25"/>
    <n v="0"/>
    <s v="UPRAWNIONY"/>
    <m/>
  </r>
  <r>
    <s v="Baranowski Hubert"/>
    <x v="6"/>
    <x v="3"/>
    <x v="1"/>
    <n v="1"/>
    <n v="869.78924425250852"/>
    <s v="S1"/>
    <n v="1"/>
    <n v="0"/>
    <s v="UPRAWNIONY"/>
    <m/>
  </r>
  <r>
    <s v="Piotrowski Amadeusz"/>
    <x v="6"/>
    <x v="3"/>
    <x v="3"/>
    <n v="1"/>
    <n v="1304.6838663787628"/>
    <s v="S3"/>
    <n v="1.5"/>
    <n v="0"/>
    <s v="UPRAWNIONY"/>
    <m/>
  </r>
  <r>
    <s v="Głowacka Igor"/>
    <x v="6"/>
    <x v="3"/>
    <x v="1"/>
    <n v="1"/>
    <n v="869.78924425250852"/>
    <s v="S1"/>
    <n v="1"/>
    <n v="0"/>
    <s v="UPRAWNIONY"/>
    <m/>
  </r>
  <r>
    <s v="Szymański Oktawian"/>
    <x v="6"/>
    <x v="3"/>
    <x v="1"/>
    <n v="1"/>
    <n v="869.78924425250852"/>
    <s v="S1"/>
    <n v="1"/>
    <n v="0"/>
    <s v="UPRAWNIONY"/>
    <m/>
  </r>
  <r>
    <s v="Zakrzewska Janusz"/>
    <x v="6"/>
    <x v="3"/>
    <x v="1"/>
    <n v="0.5"/>
    <n v="869.78924425250852"/>
    <s v="S1"/>
    <n v="1"/>
    <n v="7"/>
    <s v="UPRAWNIONY"/>
    <m/>
  </r>
  <r>
    <s v="Duda Jan"/>
    <x v="6"/>
    <x v="3"/>
    <x v="1"/>
    <n v="1"/>
    <n v="869.78924425250852"/>
    <s v="S1"/>
    <n v="1"/>
    <n v="0"/>
    <s v="UPRAWNIONY"/>
    <m/>
  </r>
  <r>
    <s v="Głowacka Alexander"/>
    <x v="6"/>
    <x v="3"/>
    <x v="6"/>
    <n v="1"/>
    <n v="1087.2365553156355"/>
    <s v="S2"/>
    <n v="1.25"/>
    <n v="0"/>
    <s v="UPRAWNIONY"/>
    <m/>
  </r>
  <r>
    <s v="Lis Alek"/>
    <x v="6"/>
    <x v="3"/>
    <x v="1"/>
    <n v="1"/>
    <n v="869.78924425250852"/>
    <s v="S1"/>
    <n v="1"/>
    <n v="0"/>
    <s v="UPRAWNIONY"/>
    <m/>
  </r>
  <r>
    <s v="Sokołowski Janusz"/>
    <x v="6"/>
    <x v="3"/>
    <x v="6"/>
    <n v="1"/>
    <n v="1087.2365553156355"/>
    <s v="S2"/>
    <n v="1.25"/>
    <n v="0"/>
    <s v="UPRAWNIONY"/>
    <m/>
  </r>
  <r>
    <s v="Sokołowski Ignacy"/>
    <x v="6"/>
    <x v="2"/>
    <x v="3"/>
    <n v="1"/>
    <n v="1304.6838663787628"/>
    <s v="S3"/>
    <n v="1.5"/>
    <n v="0"/>
    <s v="UPRAWNIONY"/>
    <m/>
  </r>
  <r>
    <s v="Górski Robert"/>
    <x v="6"/>
    <x v="2"/>
    <x v="1"/>
    <n v="1"/>
    <n v="869.78924425250852"/>
    <s v="S1"/>
    <n v="1"/>
    <n v="0"/>
    <s v="UPRAWNIONY"/>
    <m/>
  </r>
  <r>
    <s v="Tomaszewski Radosław"/>
    <x v="7"/>
    <x v="2"/>
    <x v="1"/>
    <n v="0.5"/>
    <n v="869.78924425250852"/>
    <s v="S1"/>
    <n v="1"/>
    <n v="8"/>
    <s v="UPRAWNIONY"/>
    <m/>
  </r>
  <r>
    <s v="Pawlak Marek"/>
    <x v="7"/>
    <x v="2"/>
    <x v="1"/>
    <n v="1"/>
    <n v="869.78924425250852"/>
    <s v="S1"/>
    <n v="1"/>
    <n v="0"/>
    <s v="UPRAWNIONY"/>
    <m/>
  </r>
  <r>
    <s v="Sokołowski Miron"/>
    <x v="7"/>
    <x v="2"/>
    <x v="1"/>
    <n v="1"/>
    <n v="869.78924425250852"/>
    <s v="S1"/>
    <n v="1"/>
    <n v="0"/>
    <s v="UPRAWNIONY"/>
    <m/>
  </r>
  <r>
    <s v="Przybylski Hubert"/>
    <x v="7"/>
    <x v="2"/>
    <x v="1"/>
    <n v="1"/>
    <n v="869.78924425250852"/>
    <s v="S1"/>
    <n v="1"/>
    <n v="0"/>
    <s v="UPRAWNIONY"/>
    <m/>
  </r>
  <r>
    <s v="Głowacka Arkadiusz"/>
    <x v="7"/>
    <x v="2"/>
    <x v="0"/>
    <n v="1"/>
    <n v="2174.4731106312711"/>
    <s v="S6"/>
    <n v="2.5"/>
    <n v="0"/>
    <s v="UPRAWNIONY"/>
    <m/>
  </r>
  <r>
    <s v="Baran Bolesław"/>
    <x v="7"/>
    <x v="2"/>
    <x v="2"/>
    <n v="1"/>
    <n v="1087.2365553156355"/>
    <s v="S2"/>
    <n v="1.25"/>
    <n v="0"/>
    <s v="UPRAWNIONY"/>
    <m/>
  </r>
  <r>
    <s v="Adamska Jacek"/>
    <x v="7"/>
    <x v="2"/>
    <x v="1"/>
    <n v="1"/>
    <n v="869.78924425250852"/>
    <s v="S1"/>
    <n v="1"/>
    <n v="0"/>
    <s v="UPRAWNIONY"/>
    <m/>
  </r>
  <r>
    <s v="Jankowski Borys"/>
    <x v="7"/>
    <x v="2"/>
    <x v="1"/>
    <n v="1"/>
    <n v="869.78924425250852"/>
    <s v="S1"/>
    <n v="1"/>
    <n v="0"/>
    <s v="UPRAWNIONY"/>
    <m/>
  </r>
  <r>
    <s v="Kaczmarczyk Aureliusz"/>
    <x v="7"/>
    <x v="2"/>
    <x v="1"/>
    <n v="1"/>
    <n v="869.78924425250852"/>
    <s v="S1"/>
    <n v="1"/>
    <n v="0"/>
    <s v="UPRAWNIONY"/>
    <m/>
  </r>
  <r>
    <s v="Głowacka Alex"/>
    <x v="7"/>
    <x v="2"/>
    <x v="3"/>
    <n v="1"/>
    <n v="1304.6838663787628"/>
    <s v="S3"/>
    <n v="1.5"/>
    <n v="0"/>
    <s v="UPRAWNIONY"/>
    <m/>
  </r>
  <r>
    <s v="Nowak Józef"/>
    <x v="7"/>
    <x v="2"/>
    <x v="3"/>
    <n v="1"/>
    <n v="1304.6838663787628"/>
    <s v="S3"/>
    <n v="1.5"/>
    <n v="0"/>
    <s v="UPRAWNIONY"/>
    <m/>
  </r>
  <r>
    <s v="Zieliński Adrian"/>
    <x v="7"/>
    <x v="2"/>
    <x v="0"/>
    <n v="1"/>
    <n v="2174.4731106312711"/>
    <s v="S6"/>
    <n v="2.5"/>
    <n v="0"/>
    <s v="UPRAWNIONY"/>
    <m/>
  </r>
  <r>
    <s v="Witkowski Aureliusz"/>
    <x v="7"/>
    <x v="2"/>
    <x v="1"/>
    <n v="1"/>
    <n v="869.78924425250852"/>
    <s v="S1"/>
    <n v="1"/>
    <n v="0"/>
    <s v="UPRAWNIONY"/>
    <m/>
  </r>
  <r>
    <s v="Sokołowski Czesław"/>
    <x v="7"/>
    <x v="0"/>
    <x v="1"/>
    <n v="1"/>
    <n v="869.78924425250852"/>
    <s v="S1"/>
    <n v="1"/>
    <n v="0"/>
    <s v="UPRAWNIONY"/>
    <m/>
  </r>
  <r>
    <s v="Walczak Olaf"/>
    <x v="8"/>
    <x v="0"/>
    <x v="1"/>
    <n v="1"/>
    <n v="869.78924425250852"/>
    <s v="S1"/>
    <n v="1"/>
    <n v="0"/>
    <s v="UPRAWNIONY"/>
    <m/>
  </r>
  <r>
    <s v="Duda Janusz"/>
    <x v="8"/>
    <x v="0"/>
    <x v="1"/>
    <n v="1"/>
    <n v="869.78924425250852"/>
    <s v="S1"/>
    <n v="1"/>
    <n v="0"/>
    <s v="UPRAWNIONY"/>
    <m/>
  </r>
  <r>
    <s v="Głowacka Ludwik"/>
    <x v="8"/>
    <x v="0"/>
    <x v="3"/>
    <n v="1"/>
    <n v="1304.6838663787628"/>
    <s v="S3"/>
    <n v="1.5"/>
    <n v="0"/>
    <s v="UPRAWNIONY"/>
    <m/>
  </r>
  <r>
    <s v="Kaczmarczyk Dawid"/>
    <x v="8"/>
    <x v="0"/>
    <x v="1"/>
    <n v="1"/>
    <n v="869.78924425250852"/>
    <s v="S1"/>
    <n v="1"/>
    <n v="0"/>
    <s v="UPRAWNIONY"/>
    <m/>
  </r>
  <r>
    <s v="Sawicki Mieszko"/>
    <x v="8"/>
    <x v="0"/>
    <x v="1"/>
    <n v="1"/>
    <n v="869.78924425250852"/>
    <s v="S1"/>
    <n v="1"/>
    <n v="0"/>
    <s v="UPRAWNIONY"/>
    <m/>
  </r>
  <r>
    <s v="Rutkowski Jacek"/>
    <x v="8"/>
    <x v="0"/>
    <x v="3"/>
    <n v="1"/>
    <n v="1304.6838663787628"/>
    <s v="S3"/>
    <n v="1.5"/>
    <n v="0"/>
    <s v="UPRAWNIONY"/>
    <m/>
  </r>
  <r>
    <s v="Witkowski Martin"/>
    <x v="8"/>
    <x v="0"/>
    <x v="1"/>
    <n v="1"/>
    <n v="869.78924425250852"/>
    <s v="S1"/>
    <n v="1"/>
    <n v="0"/>
    <s v="UPRAWNIONY"/>
    <m/>
  </r>
  <r>
    <s v="Kwiatkowski Alexander"/>
    <x v="8"/>
    <x v="0"/>
    <x v="3"/>
    <n v="1"/>
    <n v="1304.6838663787628"/>
    <s v="S3"/>
    <n v="1.5"/>
    <n v="0"/>
    <s v="UPRAWNIONY"/>
    <m/>
  </r>
  <r>
    <s v="Witkowski Łukasz"/>
    <x v="8"/>
    <x v="0"/>
    <x v="6"/>
    <n v="1"/>
    <n v="1087.2365553156355"/>
    <s v="S2"/>
    <n v="1.25"/>
    <n v="0"/>
    <s v="UPRAWNIONY"/>
    <m/>
  </r>
  <r>
    <s v="Szewczyk Mieszko"/>
    <x v="8"/>
    <x v="0"/>
    <x v="2"/>
    <n v="1"/>
    <n v="1087.2365553156355"/>
    <s v="S2"/>
    <n v="1.25"/>
    <n v="0"/>
    <s v="UPRAWNIONY"/>
    <m/>
  </r>
  <r>
    <s v="Kucharski Emanuel"/>
    <x v="8"/>
    <x v="0"/>
    <x v="1"/>
    <n v="1"/>
    <n v="869.78924425250852"/>
    <s v="S1"/>
    <n v="1"/>
    <n v="0"/>
    <s v="UPRAWNIONY"/>
    <m/>
  </r>
  <r>
    <s v="Kubiak Damian"/>
    <x v="8"/>
    <x v="0"/>
    <x v="1"/>
    <n v="1"/>
    <n v="869.78924425250852"/>
    <s v="S1"/>
    <n v="1"/>
    <n v="0"/>
    <s v="UPRAWNIONY"/>
    <m/>
  </r>
  <r>
    <s v="Sadowska Grzegorz"/>
    <x v="8"/>
    <x v="0"/>
    <x v="1"/>
    <n v="1"/>
    <n v="869.78924425250852"/>
    <s v="S1"/>
    <n v="1"/>
    <n v="0"/>
    <s v="UPRAWNIONY"/>
    <m/>
  </r>
  <r>
    <s v="Kaczmarczyk Oskar"/>
    <x v="8"/>
    <x v="0"/>
    <x v="1"/>
    <n v="1"/>
    <n v="869.78924425250852"/>
    <s v="S1"/>
    <n v="1"/>
    <n v="0"/>
    <s v="UPRAWNIONY"/>
    <m/>
  </r>
  <r>
    <s v="Pietrzak Karol"/>
    <x v="8"/>
    <x v="2"/>
    <x v="1"/>
    <n v="1"/>
    <n v="869.78924425250852"/>
    <s v="S1"/>
    <n v="1"/>
    <n v="0"/>
    <s v="UPRAWNIONY"/>
    <m/>
  </r>
  <r>
    <s v="Jankowski Kajetan"/>
    <x v="8"/>
    <x v="2"/>
    <x v="6"/>
    <n v="1"/>
    <n v="1087.2365553156355"/>
    <s v="S2"/>
    <n v="1.25"/>
    <n v="0"/>
    <s v="UPRAWNIONY"/>
    <m/>
  </r>
  <r>
    <s v="Kozłowski Jerzy"/>
    <x v="8"/>
    <x v="2"/>
    <x v="2"/>
    <n v="1"/>
    <n v="1087.2365553156355"/>
    <s v="S2"/>
    <n v="1.25"/>
    <n v="0"/>
    <s v="UPRAWNIONY"/>
    <m/>
  </r>
  <r>
    <s v="Mróz Józef"/>
    <x v="8"/>
    <x v="2"/>
    <x v="0"/>
    <n v="1"/>
    <n v="2174.4731106312711"/>
    <s v="S6"/>
    <n v="2.5"/>
    <n v="0"/>
    <s v="UPRAWNIONY"/>
    <m/>
  </r>
  <r>
    <s v="Wróblewski Martin"/>
    <x v="8"/>
    <x v="2"/>
    <x v="1"/>
    <n v="1"/>
    <n v="869.78924425250852"/>
    <s v="S1"/>
    <n v="1"/>
    <n v="0"/>
    <s v="UPRAWNIONY"/>
    <m/>
  </r>
  <r>
    <s v="Nowak Dariusz"/>
    <x v="8"/>
    <x v="2"/>
    <x v="1"/>
    <n v="1"/>
    <n v="869.78924425250852"/>
    <s v="S1"/>
    <n v="1"/>
    <n v="0"/>
    <s v="UPRAWNIONY"/>
    <m/>
  </r>
  <r>
    <s v="Sikora Aleksander"/>
    <x v="8"/>
    <x v="2"/>
    <x v="1"/>
    <n v="1"/>
    <n v="869.78924425250852"/>
    <s v="S1"/>
    <n v="1"/>
    <n v="0"/>
    <s v="UPRAWNIONY"/>
    <m/>
  </r>
  <r>
    <s v="Adamska Amir"/>
    <x v="8"/>
    <x v="2"/>
    <x v="3"/>
    <n v="1"/>
    <n v="1304.6838663787628"/>
    <s v="S3"/>
    <n v="1.5"/>
    <n v="0"/>
    <s v="UPRAWNIONY"/>
    <m/>
  </r>
  <r>
    <s v="Głowacka Emanuel"/>
    <x v="8"/>
    <x v="2"/>
    <x v="7"/>
    <n v="1"/>
    <n v="1739.578488505017"/>
    <s v="S5"/>
    <n v="2"/>
    <n v="0"/>
    <s v="UPRAWNIONY"/>
    <m/>
  </r>
  <r>
    <s v="Szymczak Krystian"/>
    <x v="8"/>
    <x v="2"/>
    <x v="2"/>
    <n v="1"/>
    <n v="1087.2365553156355"/>
    <s v="S2"/>
    <n v="1.25"/>
    <n v="0"/>
    <s v="UPRAWNIONY"/>
    <m/>
  </r>
  <r>
    <s v="Tomaszewski Emil"/>
    <x v="8"/>
    <x v="2"/>
    <x v="1"/>
    <n v="1"/>
    <n v="869.78924425250852"/>
    <s v="S1"/>
    <n v="1"/>
    <n v="0"/>
    <s v="UPRAWNIONY"/>
    <m/>
  </r>
  <r>
    <s v="Adamska Anatol"/>
    <x v="8"/>
    <x v="2"/>
    <x v="1"/>
    <n v="1"/>
    <n v="869.78924425250852"/>
    <s v="S1"/>
    <n v="1"/>
    <n v="0"/>
    <s v="UPRAWNIONY"/>
    <m/>
  </r>
  <r>
    <s v="Nowak Rafał"/>
    <x v="8"/>
    <x v="2"/>
    <x v="6"/>
    <n v="1"/>
    <n v="1087.2365553156355"/>
    <s v="S2"/>
    <n v="1.25"/>
    <n v="0"/>
    <s v="UPRAWNIONY"/>
    <m/>
  </r>
  <r>
    <s v="Malinowski Jan"/>
    <x v="8"/>
    <x v="2"/>
    <x v="1"/>
    <n v="1"/>
    <n v="869.78924425250852"/>
    <s v="S1"/>
    <n v="1"/>
    <n v="0"/>
    <s v="UPRAWNIONY"/>
    <m/>
  </r>
  <r>
    <s v="Krupa Alek"/>
    <x v="8"/>
    <x v="2"/>
    <x v="3"/>
    <n v="1"/>
    <n v="1304.6838663787628"/>
    <s v="S3"/>
    <n v="1.5"/>
    <n v="0"/>
    <s v="UPRAWNIONY"/>
    <m/>
  </r>
  <r>
    <s v="Malinowski Mieszko"/>
    <x v="8"/>
    <x v="2"/>
    <x v="1"/>
    <n v="1"/>
    <n v="869.78924425250852"/>
    <s v="S1"/>
    <n v="1"/>
    <n v="0"/>
    <s v="UPRAWNIONY"/>
    <m/>
  </r>
  <r>
    <s v="Adamska Emanuel"/>
    <x v="8"/>
    <x v="2"/>
    <x v="0"/>
    <n v="1"/>
    <n v="2174.4731106312711"/>
    <s v="S6"/>
    <n v="2.5"/>
    <n v="0"/>
    <s v="UPRAWNIONY"/>
    <m/>
  </r>
  <r>
    <s v="Jankowski Heronim"/>
    <x v="8"/>
    <x v="2"/>
    <x v="1"/>
    <n v="1"/>
    <n v="869.78924425250852"/>
    <s v="S1"/>
    <n v="1"/>
    <n v="8"/>
    <s v="UPRAWNIONY"/>
    <m/>
  </r>
  <r>
    <s v="Szymański Czesław"/>
    <x v="8"/>
    <x v="2"/>
    <x v="1"/>
    <n v="1"/>
    <n v="869.78924425250852"/>
    <s v="S1"/>
    <n v="1"/>
    <n v="0"/>
    <s v="UPRAWNIONY"/>
    <m/>
  </r>
  <r>
    <s v="Głowacka Martin"/>
    <x v="8"/>
    <x v="2"/>
    <x v="1"/>
    <n v="1"/>
    <n v="869.78924425250852"/>
    <s v="S1"/>
    <n v="1"/>
    <n v="0"/>
    <s v="UPRAWNIONY"/>
    <m/>
  </r>
  <r>
    <s v="Brzeziński Natan"/>
    <x v="8"/>
    <x v="2"/>
    <x v="1"/>
    <n v="1"/>
    <n v="869.78924425250852"/>
    <s v="S1"/>
    <n v="1"/>
    <n v="0"/>
    <s v="UPRAWNIONY"/>
    <m/>
  </r>
  <r>
    <s v="Wojciechowski Dobromił"/>
    <x v="8"/>
    <x v="2"/>
    <x v="1"/>
    <n v="1"/>
    <n v="869.78924425250852"/>
    <s v="S1"/>
    <n v="1"/>
    <n v="0"/>
    <s v="UPRAWNIONY"/>
    <m/>
  </r>
  <r>
    <s v="Nowak Remigiusz"/>
    <x v="8"/>
    <x v="1"/>
    <x v="0"/>
    <n v="1"/>
    <n v="2174.4731106312711"/>
    <s v="S6"/>
    <n v="2.5"/>
    <n v="0"/>
    <s v="UPRAWNIONY"/>
    <m/>
  </r>
  <r>
    <s v="Wasilewska Janusz"/>
    <x v="8"/>
    <x v="1"/>
    <x v="1"/>
    <n v="1"/>
    <n v="869.78924425250852"/>
    <s v="S1"/>
    <n v="1"/>
    <n v="0"/>
    <s v="UPRAWNIONY"/>
    <m/>
  </r>
  <r>
    <s v="Kowalczyk Hubert"/>
    <x v="8"/>
    <x v="1"/>
    <x v="3"/>
    <n v="1"/>
    <n v="1304.6838663787628"/>
    <s v="S3"/>
    <n v="1.5"/>
    <n v="0"/>
    <s v="UPRAWNIONY"/>
    <m/>
  </r>
  <r>
    <s v="Nowak Allan"/>
    <x v="8"/>
    <x v="1"/>
    <x v="3"/>
    <n v="1"/>
    <n v="1304.6838663787628"/>
    <s v="S3"/>
    <n v="1.5"/>
    <n v="0"/>
    <s v="UPRAWNIONY"/>
    <m/>
  </r>
  <r>
    <s v="Piotrowski Marcel"/>
    <x v="8"/>
    <x v="1"/>
    <x v="0"/>
    <n v="1"/>
    <n v="2174.4731106312711"/>
    <s v="S6"/>
    <n v="2.5"/>
    <n v="0"/>
    <s v="UPRAWNIONY"/>
    <m/>
  </r>
  <r>
    <s v="Wasilewska Eustachy"/>
    <x v="8"/>
    <x v="1"/>
    <x v="1"/>
    <n v="1"/>
    <n v="869.78924425250852"/>
    <s v="S1"/>
    <n v="1"/>
    <n v="0"/>
    <s v="UPRAWNIONY"/>
    <m/>
  </r>
  <r>
    <s v="Szymczak Emil"/>
    <x v="8"/>
    <x v="1"/>
    <x v="5"/>
    <n v="1"/>
    <n v="1304.6838663787628"/>
    <s v="S3"/>
    <n v="1.5"/>
    <n v="0"/>
    <s v="UPRAWNIONY"/>
    <m/>
  </r>
  <r>
    <s v="Andrzejewski Martin"/>
    <x v="8"/>
    <x v="1"/>
    <x v="1"/>
    <n v="1"/>
    <n v="869.78924425250852"/>
    <s v="S1"/>
    <n v="1"/>
    <n v="0"/>
    <s v="UPRAWNIONY"/>
    <m/>
  </r>
  <r>
    <s v="Woźniak Emanuel"/>
    <x v="8"/>
    <x v="1"/>
    <x v="1"/>
    <n v="1"/>
    <n v="869.78924425250852"/>
    <s v="S1"/>
    <n v="1"/>
    <n v="0"/>
    <s v="UPRAWNIONY"/>
    <m/>
  </r>
  <r>
    <s v="Zieliński Eustachy"/>
    <x v="8"/>
    <x v="1"/>
    <x v="3"/>
    <n v="1"/>
    <n v="1304.6838663787628"/>
    <s v="S3"/>
    <n v="1.5"/>
    <n v="0"/>
    <s v="UPRAWNIONY"/>
    <m/>
  </r>
  <r>
    <s v="Lewandowski Mieszko"/>
    <x v="8"/>
    <x v="1"/>
    <x v="1"/>
    <n v="1"/>
    <n v="869.78924425250852"/>
    <s v="S1"/>
    <n v="1"/>
    <n v="0"/>
    <s v="UPRAWNIONY"/>
    <m/>
  </r>
  <r>
    <s v="Nowak Eugeniusz"/>
    <x v="8"/>
    <x v="1"/>
    <x v="1"/>
    <n v="1"/>
    <n v="869.78924425250852"/>
    <s v="S1"/>
    <n v="1"/>
    <n v="0"/>
    <s v="UPRAWNIONY"/>
    <m/>
  </r>
  <r>
    <s v="Kamiński Milan"/>
    <x v="8"/>
    <x v="1"/>
    <x v="1"/>
    <n v="1"/>
    <n v="869.78924425250852"/>
    <s v="S1"/>
    <n v="1"/>
    <n v="0"/>
    <s v="UPRAWNIONY"/>
    <m/>
  </r>
  <r>
    <s v="Jankowski Jan"/>
    <x v="8"/>
    <x v="1"/>
    <x v="1"/>
    <n v="1"/>
    <n v="869.78924425250852"/>
    <s v="S1"/>
    <n v="1"/>
    <n v="0"/>
    <s v="UPRAWNIONY"/>
    <m/>
  </r>
  <r>
    <s v="Walczak Amadeusz"/>
    <x v="8"/>
    <x v="1"/>
    <x v="1"/>
    <n v="1"/>
    <n v="869.78924425250852"/>
    <s v="S1"/>
    <n v="1"/>
    <n v="0"/>
    <s v="UPRAWNIONY"/>
    <m/>
  </r>
  <r>
    <s v="Czarnecki Eugeniusz"/>
    <x v="8"/>
    <x v="1"/>
    <x v="3"/>
    <n v="1"/>
    <n v="1304.6838663787628"/>
    <s v="S3"/>
    <n v="1.5"/>
    <n v="0"/>
    <s v="UPRAWNIONY"/>
    <m/>
  </r>
  <r>
    <s v="Szymański Eugeniusz"/>
    <x v="8"/>
    <x v="1"/>
    <x v="1"/>
    <n v="1"/>
    <n v="869.78924425250852"/>
    <s v="S1"/>
    <n v="1"/>
    <n v="0"/>
    <s v="UPRAWNIONY"/>
    <m/>
  </r>
  <r>
    <s v="Brzeziński Aleks"/>
    <x v="8"/>
    <x v="1"/>
    <x v="3"/>
    <n v="1"/>
    <n v="1304.6838663787628"/>
    <s v="S3"/>
    <n v="1.5"/>
    <n v="0"/>
    <s v="UPRAWNIONY"/>
    <m/>
  </r>
  <r>
    <s v="Adamska Jacek"/>
    <x v="8"/>
    <x v="1"/>
    <x v="1"/>
    <n v="1"/>
    <n v="869.78924425250852"/>
    <s v="S1"/>
    <n v="1"/>
    <n v="0"/>
    <s v="UPRAWNIONY"/>
    <m/>
  </r>
  <r>
    <s v="Walczak Konrad"/>
    <x v="9"/>
    <x v="1"/>
    <x v="1"/>
    <n v="1"/>
    <n v="869.78924425250852"/>
    <s v="S1"/>
    <n v="1"/>
    <n v="0"/>
    <s v="UPRAWNIONY"/>
    <m/>
  </r>
  <r>
    <s v="Kaczmarczyk Remigiusz"/>
    <x v="9"/>
    <x v="1"/>
    <x v="1"/>
    <n v="1"/>
    <n v="869.78924425250852"/>
    <s v="S1"/>
    <n v="1"/>
    <n v="0"/>
    <s v="UPRAWNIONY"/>
    <m/>
  </r>
  <r>
    <s v="Wiśniewski Dominik"/>
    <x v="9"/>
    <x v="1"/>
    <x v="1"/>
    <n v="1"/>
    <n v="869.78924425250852"/>
    <s v="S1"/>
    <n v="1"/>
    <n v="0"/>
    <s v="UPRAWNIONY"/>
    <m/>
  </r>
  <r>
    <s v="Pawlak Daniel"/>
    <x v="9"/>
    <x v="4"/>
    <x v="0"/>
    <n v="1"/>
    <n v="2174.4731106312711"/>
    <s v="S6"/>
    <n v="2.5"/>
    <n v="0"/>
    <s v="UPRAWNIONY"/>
    <m/>
  </r>
  <r>
    <s v="Przybylski Jerzy"/>
    <x v="9"/>
    <x v="4"/>
    <x v="1"/>
    <n v="1"/>
    <n v="869.78924425250852"/>
    <s v="S1"/>
    <n v="1"/>
    <n v="0"/>
    <s v="UPRAWNIONY"/>
    <m/>
  </r>
  <r>
    <s v="Wasilewska Heronim"/>
    <x v="9"/>
    <x v="4"/>
    <x v="3"/>
    <n v="1"/>
    <n v="1304.6838663787628"/>
    <s v="S3"/>
    <n v="1.5"/>
    <n v="0"/>
    <s v="UPRAWNIONY"/>
    <m/>
  </r>
  <r>
    <s v="Baranowski Kryspin"/>
    <x v="9"/>
    <x v="4"/>
    <x v="3"/>
    <n v="1"/>
    <n v="1304.6838663787628"/>
    <s v="S3"/>
    <n v="1.5"/>
    <n v="0"/>
    <s v="UPRAWNIONY"/>
    <m/>
  </r>
  <r>
    <s v="Kaczmarczyk Ryszard"/>
    <x v="9"/>
    <x v="4"/>
    <x v="3"/>
    <n v="1"/>
    <n v="1304.6838663787628"/>
    <s v="S3"/>
    <n v="1.5"/>
    <n v="0"/>
    <s v="UPRAWNIONY"/>
    <m/>
  </r>
  <r>
    <s v="Kucharski Heronim"/>
    <x v="9"/>
    <x v="4"/>
    <x v="1"/>
    <n v="1"/>
    <n v="869.78924425250852"/>
    <s v="S1"/>
    <n v="1"/>
    <n v="0"/>
    <s v="UPRAWNIONY"/>
    <m/>
  </r>
  <r>
    <s v="Kozłowski Leonardo"/>
    <x v="9"/>
    <x v="4"/>
    <x v="6"/>
    <n v="1"/>
    <n v="1087.2365553156355"/>
    <s v="S2"/>
    <n v="1.25"/>
    <n v="0"/>
    <s v="UPRAWNIONY"/>
    <m/>
  </r>
  <r>
    <s v="Jankowski Olgierd"/>
    <x v="9"/>
    <x v="4"/>
    <x v="1"/>
    <n v="1"/>
    <n v="869.78924425250852"/>
    <s v="S1"/>
    <n v="1"/>
    <n v="0"/>
    <s v="UPRAWNIONY"/>
    <m/>
  </r>
  <r>
    <s v="Bąk Bruno"/>
    <x v="9"/>
    <x v="4"/>
    <x v="3"/>
    <n v="1"/>
    <n v="1304.6838663787628"/>
    <s v="S3"/>
    <n v="1.5"/>
    <n v="0"/>
    <s v="UPRAWNIONY"/>
    <m/>
  </r>
  <r>
    <s v="Woźniak Ignacy"/>
    <x v="9"/>
    <x v="4"/>
    <x v="3"/>
    <n v="1"/>
    <n v="1304.6838663787628"/>
    <s v="S3"/>
    <n v="1.5"/>
    <n v="0"/>
    <s v="UPRAWNIONY"/>
    <m/>
  </r>
  <r>
    <s v="Adamska Konstanty"/>
    <x v="9"/>
    <x v="4"/>
    <x v="1"/>
    <n v="1"/>
    <n v="869.78924425250852"/>
    <s v="S1"/>
    <n v="1"/>
    <n v="6"/>
    <s v="UPRAWNIONY"/>
    <m/>
  </r>
  <r>
    <s v="Krajewska Leszek"/>
    <x v="9"/>
    <x v="4"/>
    <x v="4"/>
    <n v="1"/>
    <n v="1522.13117744189"/>
    <s v="S4"/>
    <n v="1.75"/>
    <n v="0"/>
    <s v="UPRAWNIONY"/>
    <m/>
  </r>
  <r>
    <s v="Jaworski Jakub"/>
    <x v="9"/>
    <x v="4"/>
    <x v="1"/>
    <n v="1"/>
    <n v="869.78924425250852"/>
    <s v="S1"/>
    <n v="1"/>
    <n v="0"/>
    <s v="UPRAWNIONY"/>
    <m/>
  </r>
  <r>
    <s v="Kamiński Florian"/>
    <x v="9"/>
    <x v="1"/>
    <x v="1"/>
    <n v="1"/>
    <n v="869.78924425250852"/>
    <s v="S1"/>
    <n v="1"/>
    <n v="0"/>
    <s v="UPRAWNIONY"/>
    <m/>
  </r>
  <r>
    <s v="Przybylski Ludwik"/>
    <x v="9"/>
    <x v="1"/>
    <x v="1"/>
    <n v="1"/>
    <n v="869.78924425250852"/>
    <s v="S1"/>
    <n v="1"/>
    <n v="0"/>
    <s v="UPRAWNIONY"/>
    <m/>
  </r>
  <r>
    <s v="Sadowska Ryszard"/>
    <x v="9"/>
    <x v="1"/>
    <x v="4"/>
    <n v="1"/>
    <n v="1522.13117744189"/>
    <s v="S4"/>
    <n v="1.75"/>
    <n v="0"/>
    <s v="UPRAWNIONY"/>
    <m/>
  </r>
  <r>
    <s v="Dąbrowski Amir"/>
    <x v="9"/>
    <x v="1"/>
    <x v="1"/>
    <n v="1"/>
    <n v="869.78924425250852"/>
    <s v="S1"/>
    <n v="1"/>
    <n v="0"/>
    <s v="UPRAWNIONY"/>
    <m/>
  </r>
  <r>
    <s v="Krawczyk Michał"/>
    <x v="9"/>
    <x v="1"/>
    <x v="2"/>
    <n v="1"/>
    <n v="1087.2365553156355"/>
    <s v="S2"/>
    <n v="1.25"/>
    <n v="0"/>
    <s v="UPRAWNIONY"/>
    <m/>
  </r>
  <r>
    <s v="Szczepański Bronisław"/>
    <x v="9"/>
    <x v="1"/>
    <x v="3"/>
    <n v="1"/>
    <n v="1304.6838663787628"/>
    <s v="S3"/>
    <n v="1.5"/>
    <n v="0"/>
    <s v="UPRAWNIONY"/>
    <m/>
  </r>
  <r>
    <s v="Krawczyk Fabian"/>
    <x v="9"/>
    <x v="1"/>
    <x v="1"/>
    <n v="1"/>
    <n v="869.78924425250852"/>
    <s v="S1"/>
    <n v="1"/>
    <n v="0"/>
    <s v="UPRAWNIONY"/>
    <m/>
  </r>
  <r>
    <s v="Ostrowski Albert"/>
    <x v="9"/>
    <x v="1"/>
    <x v="1"/>
    <n v="1"/>
    <n v="869.78924425250852"/>
    <s v="S1"/>
    <n v="1"/>
    <n v="0"/>
    <s v="UPRAWNIONY"/>
    <m/>
  </r>
  <r>
    <s v="Krupa Eustachy"/>
    <x v="9"/>
    <x v="1"/>
    <x v="1"/>
    <n v="1"/>
    <n v="869.78924425250852"/>
    <s v="S1"/>
    <n v="1.25"/>
    <n v="0"/>
    <s v="UPRAWNIONY"/>
    <m/>
  </r>
  <r>
    <s v="Andrzejewski Leszek"/>
    <x v="9"/>
    <x v="1"/>
    <x v="1"/>
    <n v="0.75"/>
    <n v="869.78924425250852"/>
    <s v="S1"/>
    <n v="1"/>
    <n v="0"/>
    <s v="UPRAWNIONY"/>
    <m/>
  </r>
  <r>
    <s v="Gajewska Radosław"/>
    <x v="9"/>
    <x v="1"/>
    <x v="6"/>
    <n v="1"/>
    <n v="1087.2365553156355"/>
    <s v="S2"/>
    <n v="1.5"/>
    <n v="0"/>
    <s v="UPRAWNIONY"/>
    <m/>
  </r>
  <r>
    <s v="Wysocki Allan"/>
    <x v="9"/>
    <x v="1"/>
    <x v="3"/>
    <n v="1"/>
    <n v="1304.6838663787628"/>
    <s v="S3"/>
    <n v="1"/>
    <n v="0"/>
    <s v="UPRAWNIONY"/>
    <m/>
  </r>
  <r>
    <s v="Zakrzewska Kazimierz"/>
    <x v="9"/>
    <x v="1"/>
    <x v="1"/>
    <n v="1"/>
    <n v="869.78924425250852"/>
    <s v="S1"/>
    <n v="1"/>
    <n v="0"/>
    <s v="UPRAWNIONY"/>
    <m/>
  </r>
  <r>
    <s v="Wójcik Heronim"/>
    <x v="9"/>
    <x v="1"/>
    <x v="0"/>
    <n v="1"/>
    <n v="2174.4731106312711"/>
    <s v="S6"/>
    <n v="1"/>
    <n v="0"/>
    <s v="UPRAWNIONY"/>
    <m/>
  </r>
  <r>
    <s v="Ziółkowska Radosław"/>
    <x v="10"/>
    <x v="4"/>
    <x v="1"/>
    <n v="1"/>
    <n v="869.78924425250852"/>
    <s v="S1"/>
    <n v="1"/>
    <n v="0"/>
    <s v="UPRAWNIONY"/>
    <m/>
  </r>
  <r>
    <s v="Wróblewski Marcel"/>
    <x v="10"/>
    <x v="4"/>
    <x v="1"/>
    <n v="0.75"/>
    <n v="869.78924425250852"/>
    <s v="S1"/>
    <n v="1"/>
    <n v="0"/>
    <s v="UPRAWNIONY"/>
    <m/>
  </r>
  <r>
    <s v="Kaczmarczyk Juliusz"/>
    <x v="10"/>
    <x v="4"/>
    <x v="1"/>
    <n v="1"/>
    <n v="869.78924425250852"/>
    <s v="S1"/>
    <n v="1"/>
    <n v="0"/>
    <s v="UPRAWNIONY"/>
    <m/>
  </r>
  <r>
    <s v="Przybylski Krystian"/>
    <x v="10"/>
    <x v="4"/>
    <x v="3"/>
    <n v="1"/>
    <n v="1304.6838663787628"/>
    <s v="S3"/>
    <n v="1"/>
    <n v="0"/>
    <s v="UPRAWNIONY"/>
    <m/>
  </r>
  <r>
    <s v="Mróz Michał"/>
    <x v="10"/>
    <x v="4"/>
    <x v="1"/>
    <n v="1"/>
    <n v="869.78924425250852"/>
    <s v="S1"/>
    <n v="1"/>
    <n v="0"/>
    <s v="UPRAWNIONY"/>
    <m/>
  </r>
  <r>
    <s v="Krajewska Kuba"/>
    <x v="10"/>
    <x v="4"/>
    <x v="2"/>
    <n v="1"/>
    <n v="1087.2365553156355"/>
    <s v="S2"/>
    <n v="1"/>
    <n v="0"/>
    <s v="UPRAWNIONY"/>
    <m/>
  </r>
  <r>
    <s v="Kubiak Martin"/>
    <x v="10"/>
    <x v="4"/>
    <x v="1"/>
    <n v="1"/>
    <n v="869.78924425250852"/>
    <s v="S1"/>
    <n v="1"/>
    <n v="0"/>
    <s v="UPRAWNIONY"/>
    <m/>
  </r>
  <r>
    <s v="Górecki Miron"/>
    <x v="10"/>
    <x v="4"/>
    <x v="1"/>
    <n v="1"/>
    <n v="869.78924425250852"/>
    <s v="S1"/>
    <n v="1"/>
    <n v="0"/>
    <s v="UPRAWNIONY"/>
    <m/>
  </r>
  <r>
    <s v="Dąbrowski Ludwik"/>
    <x v="10"/>
    <x v="4"/>
    <x v="1"/>
    <n v="1"/>
    <n v="869.78924425250852"/>
    <s v="S1"/>
    <n v="1"/>
    <n v="0"/>
    <s v="UPRAWNIONY"/>
    <m/>
  </r>
  <r>
    <s v="Stępień Anastazy"/>
    <x v="10"/>
    <x v="4"/>
    <x v="6"/>
    <n v="1"/>
    <n v="1087.2365553156355"/>
    <s v="S2"/>
    <n v="1.25"/>
    <n v="0"/>
    <s v="UPRAWNIONY"/>
    <m/>
  </r>
  <r>
    <s v="Lewandowski Aleksander"/>
    <x v="10"/>
    <x v="4"/>
    <x v="1"/>
    <n v="1"/>
    <n v="869.78924425250852"/>
    <s v="S1"/>
    <n v="1"/>
    <n v="0"/>
    <s v="UPRAWNIONY"/>
    <m/>
  </r>
  <r>
    <s v="Sawicki Bogumił"/>
    <x v="10"/>
    <x v="4"/>
    <x v="1"/>
    <n v="1"/>
    <n v="869.78924425250852"/>
    <s v="S1"/>
    <n v="1"/>
    <n v="0"/>
    <s v="UPRAWNIONY"/>
    <m/>
  </r>
  <r>
    <s v="Błaszczyk Bartłomiej"/>
    <x v="10"/>
    <x v="4"/>
    <x v="0"/>
    <n v="1"/>
    <n v="2174.4731106312711"/>
    <s v="S6"/>
    <n v="2.5"/>
    <n v="0"/>
    <s v="UPRAWNIONY"/>
    <m/>
  </r>
  <r>
    <s v="Jakubowski Hubert"/>
    <x v="10"/>
    <x v="4"/>
    <x v="2"/>
    <n v="1"/>
    <n v="1087.2365553156355"/>
    <s v="S2"/>
    <n v="1.25"/>
    <n v="0"/>
    <s v="UPRAWNIONY"/>
    <m/>
  </r>
  <r>
    <s v="Baran Alojzy"/>
    <x v="11"/>
    <x v="2"/>
    <x v="1"/>
    <n v="1"/>
    <n v="869.78924425250852"/>
    <s v="S1"/>
    <n v="1"/>
    <n v="0"/>
    <s v="UPRAWNIONY"/>
    <m/>
  </r>
  <r>
    <s v="Szulc Michał"/>
    <x v="11"/>
    <x v="2"/>
    <x v="4"/>
    <n v="1"/>
    <n v="1522.13117744189"/>
    <s v="S4"/>
    <n v="1.75"/>
    <n v="0"/>
    <s v="UPRAWNIONY"/>
    <m/>
  </r>
  <r>
    <s v="Kaczmarczyk Bartłomiej"/>
    <x v="11"/>
    <x v="2"/>
    <x v="6"/>
    <n v="1"/>
    <n v="1087.2365553156355"/>
    <s v="S2"/>
    <n v="1.25"/>
    <n v="0"/>
    <s v="UPRAWNIONY"/>
    <m/>
  </r>
  <r>
    <s v="Zakrzewska Jacek"/>
    <x v="11"/>
    <x v="2"/>
    <x v="4"/>
    <n v="1"/>
    <n v="1522.13117744189"/>
    <s v="S4"/>
    <n v="1.75"/>
    <n v="0"/>
    <s v="UPRAWNIONY"/>
    <m/>
  </r>
  <r>
    <s v="Borkowski Błażej"/>
    <x v="11"/>
    <x v="2"/>
    <x v="1"/>
    <n v="1"/>
    <n v="869.78924425250852"/>
    <s v="S1"/>
    <n v="1"/>
    <n v="0"/>
    <s v="UPRAWNIONY"/>
    <m/>
  </r>
  <r>
    <s v="Zalewski Michał"/>
    <x v="11"/>
    <x v="2"/>
    <x v="3"/>
    <n v="1"/>
    <n v="1304.6838663787628"/>
    <s v="S3"/>
    <n v="1.5"/>
    <n v="0"/>
    <s v="UPRAWNIONY"/>
    <m/>
  </r>
  <r>
    <s v="Sadowska Bartłomiej"/>
    <x v="11"/>
    <x v="2"/>
    <x v="1"/>
    <n v="1"/>
    <n v="869.78924425250852"/>
    <s v="S1"/>
    <n v="1"/>
    <n v="0"/>
    <s v="UPRAWNIONY"/>
    <m/>
  </r>
  <r>
    <s v="Sawicki Dorian"/>
    <x v="11"/>
    <x v="2"/>
    <x v="4"/>
    <n v="1"/>
    <n v="1522.13117744189"/>
    <s v="S4"/>
    <n v="1.75"/>
    <n v="0"/>
    <s v="UPRAWNIONY"/>
    <m/>
  </r>
  <r>
    <s v="Szczepański Olgierd"/>
    <x v="11"/>
    <x v="1"/>
    <x v="4"/>
    <n v="1"/>
    <n v="1522.13117744189"/>
    <s v="S4"/>
    <n v="1.75"/>
    <n v="0"/>
    <s v="UPRAWNIONY"/>
    <m/>
  </r>
  <r>
    <s v="Górski Kuba"/>
    <x v="11"/>
    <x v="1"/>
    <x v="1"/>
    <n v="1"/>
    <n v="869.78924425250852"/>
    <s v="S1"/>
    <n v="1"/>
    <n v="0"/>
    <s v="UPRAWNIONY"/>
    <m/>
  </r>
  <r>
    <s v="Piotrowski Martin"/>
    <x v="11"/>
    <x v="1"/>
    <x v="2"/>
    <n v="1"/>
    <n v="1087.2365553156355"/>
    <s v="S2"/>
    <n v="1.25"/>
    <n v="0"/>
    <s v="UPRAWNIONY"/>
    <m/>
  </r>
  <r>
    <s v="Kalinowski Bruno"/>
    <x v="11"/>
    <x v="1"/>
    <x v="1"/>
    <n v="1"/>
    <n v="869.78924425250852"/>
    <s v="S1"/>
    <n v="1"/>
    <n v="0"/>
    <s v="UPRAWNIONY"/>
    <m/>
  </r>
  <r>
    <s v="Kwiatkowski Janusz"/>
    <x v="11"/>
    <x v="1"/>
    <x v="1"/>
    <n v="1"/>
    <n v="869.78924425250852"/>
    <s v="S1"/>
    <n v="1"/>
    <n v="0"/>
    <s v="UPRAWNIONY"/>
    <m/>
  </r>
  <r>
    <s v="Brzeziński Mieszko"/>
    <x v="11"/>
    <x v="1"/>
    <x v="0"/>
    <n v="1"/>
    <n v="2174.4731106312711"/>
    <s v="S6"/>
    <n v="2.5"/>
    <n v="0"/>
    <s v="UPRAWNIONY"/>
    <m/>
  </r>
  <r>
    <s v="Sikora Piotr"/>
    <x v="12"/>
    <x v="2"/>
    <x v="1"/>
    <n v="1"/>
    <n v="869.78924425250852"/>
    <s v="S1"/>
    <n v="1"/>
    <n v="0"/>
    <s v="UPRAWNIONY"/>
    <m/>
  </r>
  <r>
    <s v="Wróblewski Kordian"/>
    <x v="12"/>
    <x v="2"/>
    <x v="1"/>
    <n v="1"/>
    <n v="869.78924425250852"/>
    <s v="S1"/>
    <n v="1"/>
    <n v="0"/>
    <s v="UPRAWNIONY"/>
    <m/>
  </r>
  <r>
    <s v="Urbańska Marek"/>
    <x v="12"/>
    <x v="2"/>
    <x v="0"/>
    <n v="1"/>
    <n v="2174.4731106312711"/>
    <s v="S6"/>
    <n v="2.5"/>
    <n v="0"/>
    <s v="UPRAWNIONY"/>
    <m/>
  </r>
  <r>
    <s v="Kaźmierczak Alan"/>
    <x v="12"/>
    <x v="2"/>
    <x v="1"/>
    <n v="1"/>
    <n v="869.78924425250852"/>
    <s v="S1"/>
    <n v="1"/>
    <n v="0"/>
    <s v="UPRAWNIONY"/>
    <m/>
  </r>
  <r>
    <s v="Sikora Paweł"/>
    <x v="12"/>
    <x v="2"/>
    <x v="1"/>
    <n v="1"/>
    <n v="869.78924425250852"/>
    <s v="S1"/>
    <n v="1"/>
    <n v="0"/>
    <s v="UPRAWNIONY"/>
    <m/>
  </r>
  <r>
    <s v="Kaczmarczyk Artur"/>
    <x v="12"/>
    <x v="2"/>
    <x v="1"/>
    <n v="1"/>
    <n v="869.78924425250852"/>
    <s v="S1"/>
    <n v="1"/>
    <n v="0"/>
    <s v="UPRAWNIONY"/>
    <m/>
  </r>
  <r>
    <s v="Stępień Aleksy"/>
    <x v="12"/>
    <x v="2"/>
    <x v="1"/>
    <n v="1"/>
    <n v="869.78924425250852"/>
    <s v="S1"/>
    <n v="1"/>
    <n v="0"/>
    <s v="UPRAWNIONY"/>
    <m/>
  </r>
  <r>
    <s v="Adamska Norbert"/>
    <x v="13"/>
    <x v="2"/>
    <x v="0"/>
    <n v="1"/>
    <n v="2174.4731106312711"/>
    <s v="S6"/>
    <n v="2.5"/>
    <n v="0"/>
    <s v="UPRAWNIONY"/>
    <m/>
  </r>
  <r>
    <s v="Mazurek Antoni"/>
    <x v="13"/>
    <x v="2"/>
    <x v="1"/>
    <n v="1"/>
    <n v="869.78924425250852"/>
    <s v="S1"/>
    <n v="1"/>
    <n v="0"/>
    <s v="UPRAWNIONY"/>
    <m/>
  </r>
  <r>
    <s v="Zawadzki Anastazy"/>
    <x v="13"/>
    <x v="2"/>
    <x v="1"/>
    <n v="1"/>
    <n v="869.78924425250852"/>
    <s v="S1"/>
    <n v="1"/>
    <n v="0"/>
    <s v="UPRAWNIONY"/>
    <m/>
  </r>
  <r>
    <s v="Malinowski Aleksander"/>
    <x v="13"/>
    <x v="2"/>
    <x v="1"/>
    <n v="1"/>
    <n v="869.78924425250852"/>
    <s v="S1"/>
    <n v="1"/>
    <n v="0"/>
    <s v="UPRAWNIONY"/>
    <m/>
  </r>
  <r>
    <s v="Włodarczyk Diego"/>
    <x v="13"/>
    <x v="2"/>
    <x v="1"/>
    <n v="0.75"/>
    <n v="869.78924425250852"/>
    <s v="S1"/>
    <n v="1"/>
    <n v="0"/>
    <s v="UPRAWNIONY"/>
    <m/>
  </r>
  <r>
    <s v="Bąk Aleks"/>
    <x v="13"/>
    <x v="2"/>
    <x v="6"/>
    <n v="1"/>
    <n v="1087.2365553156355"/>
    <s v="S2"/>
    <n v="1.25"/>
    <n v="0"/>
    <s v="UPRAWNIONY"/>
    <m/>
  </r>
  <r>
    <s v="Walczak Alan"/>
    <x v="13"/>
    <x v="2"/>
    <x v="1"/>
    <n v="1"/>
    <n v="869.78924425250852"/>
    <s v="S1"/>
    <n v="1"/>
    <n v="0"/>
    <s v="UPRAWNIONY"/>
    <m/>
  </r>
  <r>
    <s v="Szczepański Jarosław"/>
    <x v="13"/>
    <x v="2"/>
    <x v="1"/>
    <n v="1"/>
    <n v="869.78924425250852"/>
    <s v="S1"/>
    <n v="1"/>
    <n v="0"/>
    <s v="UPRAWNIONY"/>
    <m/>
  </r>
  <r>
    <s v="Urbańska Konrad"/>
    <x v="13"/>
    <x v="1"/>
    <x v="1"/>
    <n v="1"/>
    <n v="869.78924425250852"/>
    <s v="S1"/>
    <n v="1"/>
    <n v="0"/>
    <s v="UPRAWNIONY"/>
    <m/>
  </r>
  <r>
    <s v="Głowacka Alfred"/>
    <x v="13"/>
    <x v="1"/>
    <x v="2"/>
    <n v="1"/>
    <n v="1087.2365553156355"/>
    <s v="S2"/>
    <n v="1.25"/>
    <n v="0"/>
    <s v="UPRAWNIONY"/>
    <m/>
  </r>
  <r>
    <s v="Włodarczyk Ignacy"/>
    <x v="13"/>
    <x v="1"/>
    <x v="1"/>
    <n v="1"/>
    <n v="869.78924425250852"/>
    <s v="S1"/>
    <n v="1"/>
    <n v="0"/>
    <s v="UPRAWNIONY"/>
    <m/>
  </r>
  <r>
    <s v="Górecki Marian"/>
    <x v="13"/>
    <x v="2"/>
    <x v="1"/>
    <n v="1"/>
    <n v="869.78924425250852"/>
    <s v="S1"/>
    <n v="1"/>
    <n v="0"/>
    <s v="UPRAWNIONY"/>
    <m/>
  </r>
  <r>
    <s v="Andrzejewski Bolesław"/>
    <x v="13"/>
    <x v="2"/>
    <x v="1"/>
    <n v="1"/>
    <n v="869.78924425250852"/>
    <s v="S1"/>
    <n v="1"/>
    <n v="0"/>
    <s v="UPRAWNIONY"/>
    <m/>
  </r>
  <r>
    <s v="Walczak Allan"/>
    <x v="13"/>
    <x v="2"/>
    <x v="1"/>
    <n v="1"/>
    <n v="869.78924425250852"/>
    <s v="S1"/>
    <n v="1"/>
    <n v="0"/>
    <s v="UPRAWNIONY"/>
    <m/>
  </r>
  <r>
    <s v="Głowacka Rafał"/>
    <x v="13"/>
    <x v="2"/>
    <x v="1"/>
    <n v="0.75"/>
    <n v="869.78924425250852"/>
    <s v="S1"/>
    <n v="1"/>
    <n v="0"/>
    <s v="UPRAWNIONY"/>
    <m/>
  </r>
  <r>
    <s v="Wojciechowski Aleks"/>
    <x v="13"/>
    <x v="2"/>
    <x v="6"/>
    <n v="1"/>
    <n v="1087.2365553156355"/>
    <s v="S2"/>
    <n v="1.25"/>
    <n v="0"/>
    <s v="UPRAWNIONY"/>
    <m/>
  </r>
  <r>
    <s v="Walczak Alexander"/>
    <x v="13"/>
    <x v="2"/>
    <x v="1"/>
    <n v="1"/>
    <n v="869.78924425250852"/>
    <s v="S1"/>
    <n v="1"/>
    <n v="0"/>
    <s v="UPRAWNIONY"/>
    <m/>
  </r>
  <r>
    <s v="Jaworski Maciej"/>
    <x v="13"/>
    <x v="2"/>
    <x v="1"/>
    <n v="1"/>
    <n v="869.78924425250852"/>
    <s v="S1"/>
    <n v="1"/>
    <n v="0"/>
    <s v="UPRAWNIONY"/>
    <m/>
  </r>
  <r>
    <s v="Sikorska Emanuel"/>
    <x v="14"/>
    <x v="1"/>
    <x v="2"/>
    <n v="1"/>
    <n v="1087.2365553156355"/>
    <s v="S2"/>
    <n v="1.25"/>
    <n v="0"/>
    <s v="UPRAWNIONY"/>
    <m/>
  </r>
  <r>
    <s v="Czerwiński Bronisław"/>
    <x v="14"/>
    <x v="1"/>
    <x v="1"/>
    <n v="1"/>
    <n v="869.78924425250852"/>
    <s v="S1"/>
    <n v="1"/>
    <n v="0"/>
    <s v="UPRAWNIONY"/>
    <m/>
  </r>
  <r>
    <s v="Jaworski Eryk"/>
    <x v="14"/>
    <x v="2"/>
    <x v="0"/>
    <n v="1"/>
    <n v="2174.4731106312711"/>
    <s v="S6"/>
    <n v="2.5"/>
    <n v="0"/>
    <s v="UPRAWNIONY"/>
    <m/>
  </r>
  <r>
    <s v="Pawlak Gracjan"/>
    <x v="14"/>
    <x v="2"/>
    <x v="1"/>
    <n v="1"/>
    <n v="869.78924425250852"/>
    <s v="S1"/>
    <n v="1"/>
    <n v="0"/>
    <s v="UPRAWNIONY"/>
    <m/>
  </r>
  <r>
    <s v="Górecki Borys"/>
    <x v="14"/>
    <x v="2"/>
    <x v="3"/>
    <n v="1"/>
    <n v="1304.6838663787628"/>
    <s v="S3"/>
    <n v="1.5"/>
    <n v="0"/>
    <s v="UPRAWNIONY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7C4671-3C30-47A6-936B-BF28B589FFDB}" name="TP2" cacheId="0" applyNumberFormats="0" applyBorderFormats="0" applyFontFormats="0" applyPatternFormats="0" applyAlignmentFormats="0" applyWidthHeightFormats="1" dataCaption="Wartości" updatedVersion="8" minRefreshableVersion="3" useAutoFormatting="1" rowGrandTotals="0" colGrandTotals="0" itemPrintTitles="1" createdVersion="8" indent="0" outline="1" outlineData="1" multipleFieldFilters="0" chartFormat="82" rowHeaderCaption="Jednostka org.">
  <location ref="A40:B55" firstHeaderRow="1" firstDataRow="1" firstDataCol="1"/>
  <pivotFields count="11">
    <pivotField showAll="0"/>
    <pivotField axis="axisRow" showAll="0" sortType="ascending">
      <items count="16">
        <item x="0"/>
        <item x="1"/>
        <item x="2"/>
        <item x="3"/>
        <item x="13"/>
        <item x="14"/>
        <item x="12"/>
        <item x="11"/>
        <item x="10"/>
        <item x="9"/>
        <item x="8"/>
        <item x="7"/>
        <item x="6"/>
        <item x="5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numFmtId="164" showAll="0"/>
    <pivotField showAll="0"/>
    <pivotField showAll="0"/>
    <pivotField showAll="0"/>
    <pivotField showAll="0"/>
    <pivotField showAll="0"/>
  </pivotFields>
  <rowFields count="1">
    <field x="1"/>
  </rowFields>
  <rowItems count="15">
    <i>
      <x v="5"/>
    </i>
    <i>
      <x v="6"/>
    </i>
    <i>
      <x v="8"/>
    </i>
    <i>
      <x v="11"/>
    </i>
    <i>
      <x v="7"/>
    </i>
    <i>
      <x v="4"/>
    </i>
    <i>
      <x v="12"/>
    </i>
    <i>
      <x v="9"/>
    </i>
    <i>
      <x v="14"/>
    </i>
    <i>
      <x v="2"/>
    </i>
    <i>
      <x v="10"/>
    </i>
    <i>
      <x v="3"/>
    </i>
    <i>
      <x v="13"/>
    </i>
    <i>
      <x v="1"/>
    </i>
    <i>
      <x/>
    </i>
  </rowItems>
  <colItems count="1">
    <i/>
  </colItems>
  <dataFields count="1">
    <dataField name="Kwota nagrody" fld="5" baseField="0" baseItem="0"/>
  </dataFields>
  <formats count="6">
    <format dxfId="5">
      <pivotArea dataOnly="0" labelOnly="1" outline="0" axis="axisValues" fieldPosition="0"/>
    </format>
    <format dxfId="4">
      <pivotArea collapsedLevelsAreSubtotals="1" fieldPosition="0">
        <references count="1">
          <reference field="1" count="0"/>
        </references>
      </pivotArea>
    </format>
    <format dxfId="3">
      <pivotArea field="1" type="button" dataOnly="0" labelOnly="1" outline="0" axis="axisRow" fieldPosition="0"/>
    </format>
    <format dxfId="2">
      <pivotArea dataOnly="0" labelOnly="1" outline="0" axis="axisValues" fieldPosition="0"/>
    </format>
    <format dxfId="1">
      <pivotArea field="1" type="button" dataOnly="0" labelOnly="1" outline="0" axis="axisRow" fieldPosition="0"/>
    </format>
    <format dxfId="0">
      <pivotArea dataOnly="0" labelOnly="1" outline="0" axis="axisValues" fieldPosition="0"/>
    </format>
  </formats>
  <conditionalFormats count="1">
    <conditionalFormat priority="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15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</reference>
          </references>
        </pivotArea>
      </pivotAreas>
    </conditionalFormat>
  </conditionalFormat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2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071E6B-24FC-45CE-B644-25C5B7470C8F}" name="TP1" cacheId="0" applyNumberFormats="0" applyBorderFormats="0" applyFontFormats="0" applyPatternFormats="0" applyAlignmentFormats="0" applyWidthHeightFormats="1" dataCaption="Wartości" updatedVersion="8" minRefreshableVersion="3" useAutoFormatting="1" rowGrandTotals="0" colGrandTotals="0" itemPrintTitles="1" createdVersion="8" indent="0" outline="1" outlineData="1" multipleFieldFilters="0" chartFormat="97" rowHeaderCaption="Komórki org.">
  <location ref="A23:B28" firstHeaderRow="1" firstDataRow="1" firstDataCol="1"/>
  <pivotFields count="11">
    <pivotField showAll="0"/>
    <pivotField showAll="0"/>
    <pivotField axis="axisRow" showAll="0" sortType="descending">
      <items count="6">
        <item x="3"/>
        <item x="2"/>
        <item x="0"/>
        <item x="4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64" showAll="0"/>
    <pivotField showAll="0"/>
    <pivotField showAll="0"/>
    <pivotField dataField="1" showAll="0"/>
    <pivotField showAll="0"/>
    <pivotField showAll="0"/>
  </pivotFields>
  <rowFields count="1">
    <field x="2"/>
  </rowFields>
  <rowItems count="5">
    <i>
      <x/>
    </i>
    <i>
      <x v="1"/>
    </i>
    <i>
      <x v="4"/>
    </i>
    <i>
      <x v="2"/>
    </i>
    <i>
      <x v="3"/>
    </i>
  </rowItems>
  <colItems count="1">
    <i/>
  </colItems>
  <dataFields count="1">
    <dataField name="Liczba dni roboczych absencji " fld="8" baseField="0" baseItem="0"/>
  </dataFields>
  <formats count="5">
    <format dxfId="10">
      <pivotArea dataOnly="0" labelOnly="1" outline="0" axis="axisValues" fieldPosition="0"/>
    </format>
    <format dxfId="9">
      <pivotArea field="2" type="button" dataOnly="0" labelOnly="1" outline="0" axis="axisRow" fieldPosition="0"/>
    </format>
    <format dxfId="8">
      <pivotArea dataOnly="0" labelOnly="1" outline="0" axis="axisValues" fieldPosition="0"/>
    </format>
    <format dxfId="7">
      <pivotArea field="2" type="button" dataOnly="0" labelOnly="1" outline="0" axis="axisRow" fieldPosition="0"/>
    </format>
    <format dxfId="6">
      <pivotArea dataOnly="0" labelOnly="1" outline="0" axis="axisValues" fieldPosition="0"/>
    </format>
  </formats>
  <conditionalFormats count="1">
    <conditionalFormat priority="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" count="5">
              <x v="0"/>
              <x v="1"/>
              <x v="2"/>
              <x v="3"/>
              <x v="4"/>
            </reference>
          </references>
        </pivotArea>
      </pivotAreas>
    </conditionalFormat>
  </conditional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TableStyleInfo name="PivotStyleLight2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F5C0F-4751-46E4-A0C1-0FB525ED8E0A}" name="TP3" cacheId="0" applyNumberFormats="0" applyBorderFormats="0" applyFontFormats="0" applyPatternFormats="0" applyAlignmentFormats="0" applyWidthHeightFormats="1" dataCaption="Wartości" updatedVersion="8" minRefreshableVersion="3" useAutoFormatting="1" rowGrandTotals="0" colGrandTotals="0" itemPrintTitles="1" createdVersion="8" indent="0" outline="1" outlineData="1" multipleFieldFilters="0" chartFormat="82" rowHeaderCaption="Stanowisko ">
  <location ref="A59:B70" firstHeaderRow="1" firstDataRow="1" firstDataCol="1"/>
  <pivotFields count="11">
    <pivotField dataField="1" showAll="0"/>
    <pivotField showAll="0"/>
    <pivotField showAll="0"/>
    <pivotField axis="axisRow" showAll="0" sortType="ascending">
      <items count="12">
        <item x="9"/>
        <item x="2"/>
        <item x="4"/>
        <item x="8"/>
        <item x="5"/>
        <item x="0"/>
        <item x="6"/>
        <item x="1"/>
        <item x="3"/>
        <item x="10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umFmtId="164" showAll="0"/>
    <pivotField showAll="0"/>
    <pivotField showAll="0"/>
    <pivotField showAll="0"/>
    <pivotField showAll="0"/>
    <pivotField showAll="0"/>
  </pivotFields>
  <rowFields count="1">
    <field x="3"/>
  </rowFields>
  <rowItems count="11">
    <i>
      <x v="3"/>
    </i>
    <i>
      <x/>
    </i>
    <i>
      <x v="9"/>
    </i>
    <i>
      <x v="10"/>
    </i>
    <i>
      <x v="4"/>
    </i>
    <i>
      <x v="5"/>
    </i>
    <i>
      <x v="2"/>
    </i>
    <i>
      <x v="1"/>
    </i>
    <i>
      <x v="6"/>
    </i>
    <i>
      <x v="8"/>
    </i>
    <i>
      <x v="7"/>
    </i>
  </rowItems>
  <colItems count="1">
    <i/>
  </colItems>
  <dataFields count="1">
    <dataField name="Liczba pracowników" fld="0" subtotal="count" baseField="0" baseItem="0"/>
  </dataFields>
  <formats count="5">
    <format dxfId="15">
      <pivotArea dataOnly="0" labelOnly="1" outline="0" axis="axisValues" fieldPosition="0"/>
    </format>
    <format dxfId="14">
      <pivotArea field="3" type="button" dataOnly="0" labelOnly="1" outline="0" axis="axisRow" fieldPosition="0"/>
    </format>
    <format dxfId="13">
      <pivotArea dataOnly="0" labelOnly="1" outline="0" axis="axisValues" fieldPosition="0"/>
    </format>
    <format dxfId="12">
      <pivotArea field="3" type="button" dataOnly="0" labelOnly="1" outline="0" axis="axisRow" fieldPosition="0"/>
    </format>
    <format dxfId="11">
      <pivotArea dataOnly="0" labelOnly="1" outline="0" axis="axisValues" fieldPosition="0"/>
    </format>
  </format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3" count="11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</reference>
          </references>
        </pivotArea>
      </pivotAreas>
    </conditionalFormat>
  </conditionalFormats>
  <chartFormats count="1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2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2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2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2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7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6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7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7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</chartFormats>
  <pivotTableStyleInfo name="PivotStyleLight2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DB6C2DC-9115-4F44-83F3-88CFDEBE0CA0}" name="Tabela2" displayName="Tabela2" ref="A6:J1665" totalsRowShown="0" headerRowDxfId="81" dataDxfId="79" headerRowBorderDxfId="80" tableBorderDxfId="78" totalsRowBorderDxfId="77">
  <autoFilter ref="A6:J1665" xr:uid="{5DB6C2DC-9115-4F44-83F3-88CFDEBE0CA0}"/>
  <tableColumns count="10">
    <tableColumn id="2" xr3:uid="{53740366-B45D-4EB7-A0A5-D63DA88504E9}" name="Nazwisko i imię pracownika" dataDxfId="76" totalsRowDxfId="75"/>
    <tableColumn id="3" xr3:uid="{FB79F8E9-25E6-4DAD-9567-89C0E9771AEA}" name="Jednostka organizacyjna" dataDxfId="74" totalsRowDxfId="73"/>
    <tableColumn id="4" xr3:uid="{69868AA0-3547-4A6D-B419-5F6B8C6427DE}" name="Symbol komórki organizacyjnej" dataDxfId="72" totalsRowDxfId="71"/>
    <tableColumn id="5" xr3:uid="{0A0DCD58-8073-4D5C-AAA5-6C3129B26CB2}" name="Stanowisko służbowe" dataDxfId="70" totalsRowDxfId="69"/>
    <tableColumn id="21" xr3:uid="{A0AFD349-A90B-4D8E-8722-771A59981601}" name="Wymiar etatu" dataDxfId="68" totalsRowDxfId="67"/>
    <tableColumn id="1" xr3:uid="{A9BF7EDA-DE2B-4935-AC21-83C2EA512107}" name="Średnia kwota nagrody" dataDxfId="66" totalsRowDxfId="65">
      <calculatedColumnFormula>IF(D7="dyrektor ",'Podział podstawowy'!$F$19,IF(OR(D7="zastępca dyrektora ",D7="główny księgowy"),'Podział podstawowy'!$F$20,IF(D7="kierownik",'Podział podstawowy'!$F$24,IF(D7="zastępca kierownika",'Podział podstawowy'!$F$25,IF(D7="główny ekspert",'Podział podstawowy'!$F$26,IF(OR(D7="starszy ekspert",D7="główny specjalista"),'Podział podstawowy'!$F$27,IF(OR(D7="ekspert",D7="specjalista"),'Podział podstawowy'!$F$28,'Podział podstawowy'!$F$29)))))))</calculatedColumnFormula>
    </tableColumn>
    <tableColumn id="6" xr3:uid="{47AD733E-63DB-4AA4-9552-F3C8666DB674}" name="Status pracownika" dataDxfId="64" totalsRowDxfId="63"/>
    <tableColumn id="8" xr3:uid="{6FABEC4E-FE81-4320-84B1-53A098EFA1AB}" name="Współczynnik dla stanowiska" dataDxfId="62" totalsRowDxfId="61"/>
    <tableColumn id="16" xr3:uid="{777A8487-3D3E-4EE6-844F-A9659C4500FA}" name="Liczba dni roboczych absencji z tytułu urlopu bezpłatnego, wychowawczego, choroby, opieki nad chorym, pobierania zasiłków, świadczeń rehabilitacyjnych" dataDxfId="60" totalsRowDxfId="59">
      <calculatedColumnFormula>IFERROR(VLOOKUP(Tabela2[[#This Row],[Nazwisko i imię pracownika]],Tabela3[],9,FALSE),0)</calculatedColumnFormula>
    </tableColumn>
    <tableColumn id="7" xr3:uid="{854F8679-69ED-45E9-97F1-3EB880D70164}" name="Uprawnienie do nagrody_x000a_50% obecności " dataDxfId="58" totalsRowDxfId="57">
      <calculatedColumnFormula>IF(Tabela2[[#This Row],[Liczba dni roboczych absencji z tytułu urlopu bezpłatnego, wychowawczego, choroby, opieki nad chorym, pobierania zasiłków, świadczeń rehabilitacyjnych]]&gt;=Nieobecności!$B$28,"NIE UPRAWNIONY", "UPRAWNIONY")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758DDFB-2316-435B-AB18-92C6AC0B74C4}" name="Tabela3" displayName="Tabela3" ref="A6:J23" totalsRowShown="0" headerRowDxfId="56" dataDxfId="54" headerRowBorderDxfId="55" tableBorderDxfId="53" totalsRowBorderDxfId="52">
  <autoFilter ref="A6:J23" xr:uid="{7758DDFB-2316-435B-AB18-92C6AC0B74C4}"/>
  <tableColumns count="10">
    <tableColumn id="2" xr3:uid="{29DD8F57-7C92-487B-8412-BBF4EFF7FE9F}" name="Nazwisko i imię pracownika" dataDxfId="51" totalsRowDxfId="50"/>
    <tableColumn id="3" xr3:uid="{07FD6BB0-B049-487D-A02F-5D0582EE2F8D}" name="Jednostka organizacyjna" dataDxfId="49" totalsRowDxfId="48"/>
    <tableColumn id="4" xr3:uid="{03883A6A-5A4A-4568-A344-7E889151F406}" name="Symbol komórki organizacyjnej" dataDxfId="47" totalsRowDxfId="46"/>
    <tableColumn id="5" xr3:uid="{230BA2A0-8A1B-4E11-AA38-9F67E09A85C0}" name="Stanowisko służbowe" dataDxfId="45" totalsRowDxfId="44"/>
    <tableColumn id="6" xr3:uid="{1FB76F74-0018-4732-B51B-BFE97D97D681}" name="Wymiar etatu" dataDxfId="43" totalsRowDxfId="42"/>
    <tableColumn id="8" xr3:uid="{E7DC89DF-6636-427C-9DF5-3BCFAE2189AE}" name="Rodzaj nieobecności" dataDxfId="41" totalsRowDxfId="40"/>
    <tableColumn id="9" xr3:uid="{236C56FE-1390-4188-9095-53363AA9EF22}" name="Nieobecność od dnia" dataDxfId="39" totalsRowDxfId="38"/>
    <tableColumn id="10" xr3:uid="{79435D55-A593-475E-A63C-99B6EA615B8C}" name="Nieobecność do dnia" dataDxfId="37" totalsRowDxfId="36"/>
    <tableColumn id="11" xr3:uid="{BE971041-13EA-4146-86F3-3A7997E68261}" name="Liczba dni kalendarzowych absencji z tytułu urlopu bezpłatnego, wychowawczego, choroby, opieki nad chorym, pobierania zasiłków, świadczeń rehabilitacyjnych" dataDxfId="35" totalsRowDxfId="34">
      <calculatedColumnFormula>NETWORKDAYS.INTL(Tabela3[[#This Row],[Nieobecność od dnia]],Tabela3[[#This Row],[Nieobecność do dnia]],1,$D$27:$D$30)</calculatedColumnFormula>
    </tableColumn>
    <tableColumn id="12" xr3:uid="{E7AEA8AD-7063-4FBF-9A03-F7ADFD35B8D1}" name="Uprawnienie do nagrody" dataDxfId="33" totalsRowDxfId="3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2E8C4B-9FD4-4994-8657-DA3CB762C3DC}" name="Tabela4" displayName="Tabela4" ref="A5:M1665" totalsRowShown="0" headerRowDxfId="31" tableBorderDxfId="30">
  <autoFilter ref="A5:M1665" xr:uid="{FC2E8C4B-9FD4-4994-8657-DA3CB762C3DC}"/>
  <tableColumns count="13">
    <tableColumn id="1" xr3:uid="{A8E6AABC-DDD6-4CA9-B8E4-0E248E0BAE59}" name="Nazwisko i imię pracownika" dataDxfId="29"/>
    <tableColumn id="2" xr3:uid="{2037771E-6FB3-4373-9CD9-EECC464EFA9D}" name="Jednostka organizacyjna" dataDxfId="28"/>
    <tableColumn id="3" xr3:uid="{81162D92-ED2B-448C-BFFE-BDF951B32A93}" name="Symbol komórki organizacyjnej" dataDxfId="27"/>
    <tableColumn id="4" xr3:uid="{D70C219D-7027-4EAE-B19E-7852CDC30B2A}" name="Stanowisko służbowe" dataDxfId="26"/>
    <tableColumn id="5" xr3:uid="{E7C8DAE0-C133-46F1-A5C5-E547D4A951EB}" name="Wymiar etatu" dataDxfId="25"/>
    <tableColumn id="6" xr3:uid="{AAB3814D-0E86-4FA7-B4E0-6DC0D81179B8}" name="Średnia kwota nagrody" dataDxfId="24"/>
    <tableColumn id="7" xr3:uid="{03C222FB-2CC4-4F51-9066-D20F47185EBB}" name="Kryterium1"/>
    <tableColumn id="8" xr3:uid="{59C590F2-FCDA-49F9-AC79-F6600A7BDAAF}" name="Kryterium2"/>
    <tableColumn id="9" xr3:uid="{C29B1D91-E693-4806-B7A4-5484AE458CEC}" name="Kryterium3"/>
    <tableColumn id="10" xr3:uid="{00A641B6-2514-402D-B384-3F7B75922999}" name="Kryterium4"/>
    <tableColumn id="11" xr3:uid="{23740914-3DBC-4452-BD02-23165111C219}" name="uzasadnienie spełnienia wybranych kryteriów poprzez przedstawienie osiągnięć, w tym wskazanie zrealizowanych zadań i podjętych działań"/>
    <tableColumn id="12" xr3:uid="{4D967BAE-C0AF-44CD-A97E-13B6A12414CA}" name="kwota nagrody proponowana przez bezpośredniego przełożonego"/>
    <tableColumn id="13" xr3:uid="{C3CB8582-FAEE-4A65-AF20-075425571BCA}" name="nagroda przyznana zgodnie z decyzją Dyrektora  (kwota w zł)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7DF95C-3EE7-40D1-9B9B-B370ACA950CE}" name="Tabela49" displayName="Tabela49" ref="A5:M1665" totalsRowShown="0" headerRowDxfId="23" tableBorderDxfId="22">
  <autoFilter ref="A5:M1665" xr:uid="{A67DF95C-3EE7-40D1-9B9B-B370ACA950CE}"/>
  <tableColumns count="13">
    <tableColumn id="1" xr3:uid="{0CD0493C-2025-457F-A296-5B42960B28DF}" name="Nazwisko i imię pracownika" dataDxfId="21"/>
    <tableColumn id="2" xr3:uid="{AAFE8DCB-ED6E-4C65-A34B-9C9FE70296CE}" name="Jednostka organizacyjna" dataDxfId="20"/>
    <tableColumn id="3" xr3:uid="{119303E5-3992-4AE7-B259-27073D95FF1B}" name="Symbol komórki organizacyjnej" dataDxfId="19"/>
    <tableColumn id="4" xr3:uid="{3C7DF8F7-889A-4678-8CA5-A7954C1274D7}" name="Stanowisko służbowe" dataDxfId="18"/>
    <tableColumn id="5" xr3:uid="{FACD22A4-D99B-452A-8899-E300174FCD18}" name="Wymiar etatu" dataDxfId="17"/>
    <tableColumn id="6" xr3:uid="{06F7988C-C1F7-42CD-B8AD-BC63A65C9A7D}" name="Średnia kwota nagrody" dataDxfId="16">
      <calculatedColumnFormula>IF(D6="dyrektor ",'Podział podstawowy'!$F$19,IF(OR(D6="zastępca dyrektora ",D6="główny księgowy"),'Podział podstawowy'!$F$20,IF(D6="kierownik",'Podział podstawowy'!$F$24,IF(D6="zastępca kierownika",'Podział podstawowy'!$F$25,IF(D6="główny ekspert",'Podział podstawowy'!$F$26,IF(OR(D6="starszy ekspert",D6="główny specjalista"),'Podział podstawowy'!$F$27,IF(OR(D6="ekspert",D6="specjalista"),'Podział podstawowy'!$F$28,'Podział podstawowy'!$F$29)))))))</calculatedColumnFormula>
    </tableColumn>
    <tableColumn id="7" xr3:uid="{9A3ABB2F-BD96-44D8-B9F6-6501DEB8E48F}" name="Kryterium1"/>
    <tableColumn id="8" xr3:uid="{76AF8EDC-ED51-4A52-B49B-E716181D14B3}" name="Kryterium2"/>
    <tableColumn id="9" xr3:uid="{3DDD642E-2E92-472C-81FC-E01E68455638}" name="Kryterium3"/>
    <tableColumn id="10" xr3:uid="{CC6784CC-8573-4BE7-A526-AC1B6EB4FE39}" name="Kryterium4"/>
    <tableColumn id="11" xr3:uid="{30820D59-208F-450F-B477-F926FB12C613}" name="uzasadnienie spełnienia wybranych kryteriów poprzez przedstawienie osiągnięć, w tym wskazanie zrealizowanych zadań i podjętych działań"/>
    <tableColumn id="12" xr3:uid="{7DABE245-E4A1-441A-96CD-03E981307BEA}" name="kwota nagrody proponowana przez bezpośredniego przełożonego"/>
    <tableColumn id="13" xr3:uid="{208A6182-F55F-42DF-9E9A-77B67D2E24E8}" name="nagroda przyznana zgodnie z decyzją Dyrektora  (kwota w zł)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11CD5-2F36-45FA-B25D-4E5E8C84DCBA}">
  <sheetPr codeName="Arkusz1">
    <pageSetUpPr fitToPage="1"/>
  </sheetPr>
  <dimension ref="A1:W36"/>
  <sheetViews>
    <sheetView showGridLines="0" tabSelected="1" zoomScale="90" zoomScaleNormal="90" workbookViewId="0">
      <selection activeCell="B5" sqref="B5:D7"/>
    </sheetView>
  </sheetViews>
  <sheetFormatPr defaultColWidth="0" defaultRowHeight="14.4" zeroHeight="1"/>
  <cols>
    <col min="1" max="1" width="34.88671875" style="5" customWidth="1"/>
    <col min="2" max="2" width="7.6640625" style="5" customWidth="1"/>
    <col min="3" max="3" width="12.44140625" style="5" customWidth="1"/>
    <col min="4" max="4" width="13.88671875" style="5" customWidth="1"/>
    <col min="5" max="5" width="15.44140625" style="5" customWidth="1"/>
    <col min="6" max="6" width="13.6640625" style="5" customWidth="1"/>
    <col min="7" max="7" width="18.109375" style="5" customWidth="1"/>
    <col min="8" max="8" width="15.88671875" style="5" customWidth="1"/>
    <col min="9" max="9" width="16.5546875" style="5" customWidth="1"/>
    <col min="10" max="10" width="16.33203125" style="5" customWidth="1"/>
    <col min="11" max="11" width="16" style="5" customWidth="1"/>
    <col min="12" max="12" width="15.44140625" style="5" customWidth="1"/>
    <col min="13" max="13" width="18" style="5" customWidth="1"/>
    <col min="14" max="14" width="15.6640625" style="5" customWidth="1"/>
    <col min="15" max="15" width="16.21875" style="5" customWidth="1"/>
    <col min="16" max="16" width="17.6640625" style="5" customWidth="1"/>
    <col min="17" max="17" width="17.21875" style="5" customWidth="1"/>
    <col min="18" max="19" width="16.33203125" style="5" customWidth="1"/>
    <col min="20" max="20" width="16.44140625" style="5" customWidth="1"/>
    <col min="21" max="21" width="15.88671875" style="5" customWidth="1"/>
    <col min="22" max="22" width="17.33203125" style="5" customWidth="1"/>
    <col min="23" max="23" width="19.21875" style="12" hidden="1" customWidth="1"/>
    <col min="24" max="16384" width="8.88671875" style="12" hidden="1"/>
  </cols>
  <sheetData>
    <row r="1" spans="1:22" s="101" customFormat="1" ht="25.8">
      <c r="A1" s="101" t="s">
        <v>16</v>
      </c>
    </row>
    <row r="2" spans="1:22" s="102" customFormat="1" ht="17.399999999999999" customHeight="1">
      <c r="A2" s="102" t="s">
        <v>42</v>
      </c>
    </row>
    <row r="3" spans="1:22" ht="27" customHeight="1">
      <c r="A3" s="10"/>
      <c r="B3" s="10"/>
      <c r="C3" s="11"/>
      <c r="D3" s="12"/>
      <c r="E3" s="12"/>
      <c r="F3" s="12"/>
      <c r="G3" s="7"/>
      <c r="H3" s="7"/>
      <c r="I3" s="7"/>
      <c r="J3" s="175"/>
      <c r="K3" s="175"/>
      <c r="L3" s="175"/>
      <c r="M3" s="175"/>
      <c r="N3" s="20"/>
      <c r="O3" s="20"/>
      <c r="P3" s="20"/>
    </row>
    <row r="4" spans="1:22" ht="27" customHeight="1" thickBot="1">
      <c r="A4" s="8" t="s">
        <v>24</v>
      </c>
      <c r="B4" s="22"/>
      <c r="C4" s="22"/>
      <c r="D4" s="22"/>
      <c r="E4" s="22"/>
      <c r="F4" s="22"/>
      <c r="G4" s="22"/>
      <c r="H4" s="22"/>
      <c r="I4" s="22"/>
      <c r="J4" s="22"/>
      <c r="K4" s="131"/>
      <c r="L4" s="132"/>
      <c r="M4" s="132"/>
      <c r="N4" s="132"/>
      <c r="O4" s="132"/>
      <c r="P4" s="132"/>
      <c r="Q4" s="22"/>
      <c r="R4" s="22"/>
      <c r="S4" s="22"/>
      <c r="T4" s="22"/>
      <c r="U4" s="22"/>
      <c r="V4" s="22"/>
    </row>
    <row r="5" spans="1:22" ht="27" customHeight="1">
      <c r="A5" s="13"/>
      <c r="B5" s="181">
        <v>1860829</v>
      </c>
      <c r="C5" s="182"/>
      <c r="D5" s="183"/>
      <c r="E5" s="13"/>
      <c r="F5" s="13"/>
      <c r="G5" s="13"/>
      <c r="H5" s="13"/>
      <c r="I5" s="13"/>
      <c r="J5" s="13"/>
      <c r="K5" s="133"/>
      <c r="L5" s="134"/>
      <c r="M5" s="134"/>
      <c r="N5" s="134"/>
      <c r="O5" s="134"/>
      <c r="P5" s="135"/>
      <c r="Q5" s="13"/>
      <c r="R5" s="13"/>
      <c r="S5" s="13"/>
      <c r="T5" s="13"/>
      <c r="U5" s="13"/>
      <c r="V5" s="13"/>
    </row>
    <row r="6" spans="1:22" ht="27" customHeight="1">
      <c r="A6" s="19" t="s">
        <v>1699</v>
      </c>
      <c r="B6" s="184"/>
      <c r="C6" s="185"/>
      <c r="D6" s="186"/>
      <c r="E6" s="193" t="s">
        <v>26</v>
      </c>
      <c r="F6" s="194"/>
      <c r="G6" s="194"/>
      <c r="H6" s="194"/>
      <c r="I6" s="13"/>
      <c r="J6" s="13"/>
      <c r="K6" s="136"/>
      <c r="L6" s="137"/>
      <c r="M6" s="137"/>
      <c r="N6" s="137"/>
      <c r="O6" s="137"/>
      <c r="P6" s="138"/>
      <c r="Q6" s="13"/>
      <c r="R6" s="13"/>
      <c r="S6" s="13"/>
      <c r="T6" s="13"/>
      <c r="U6" s="13"/>
      <c r="V6" s="13"/>
    </row>
    <row r="7" spans="1:22" ht="27" customHeight="1" thickBot="1">
      <c r="A7" s="13"/>
      <c r="B7" s="187"/>
      <c r="C7" s="188"/>
      <c r="D7" s="189"/>
      <c r="E7" s="13"/>
      <c r="F7" s="13"/>
      <c r="G7" s="13"/>
      <c r="H7" s="13"/>
      <c r="I7" s="13"/>
      <c r="J7" s="13"/>
      <c r="K7" s="136"/>
      <c r="L7" s="137"/>
      <c r="M7" s="137"/>
      <c r="N7" s="137"/>
      <c r="O7" s="137"/>
      <c r="P7" s="138"/>
      <c r="Q7" s="13"/>
      <c r="R7" s="13"/>
      <c r="S7" s="13"/>
      <c r="T7" s="13"/>
      <c r="U7" s="13"/>
      <c r="V7" s="13"/>
    </row>
    <row r="8" spans="1:22" ht="27" customHeight="1" thickBot="1">
      <c r="A8" s="13"/>
      <c r="B8" s="14"/>
      <c r="C8" s="14"/>
      <c r="D8" s="14"/>
      <c r="E8" s="13"/>
      <c r="F8" s="13"/>
      <c r="G8" s="13"/>
      <c r="H8" s="13"/>
      <c r="I8" s="13"/>
      <c r="J8" s="13"/>
      <c r="K8" s="136"/>
      <c r="L8" s="137"/>
      <c r="M8" s="137"/>
      <c r="N8" s="137"/>
      <c r="O8" s="137"/>
      <c r="P8" s="138"/>
      <c r="Q8" s="13"/>
      <c r="R8" s="13"/>
      <c r="S8" s="13"/>
      <c r="T8" s="13"/>
      <c r="U8" s="13"/>
      <c r="V8" s="13"/>
    </row>
    <row r="9" spans="1:22" ht="81" customHeight="1" thickBot="1">
      <c r="A9" s="19" t="s">
        <v>43</v>
      </c>
      <c r="B9" s="190">
        <f>B5*8%</f>
        <v>148866.32</v>
      </c>
      <c r="C9" s="191"/>
      <c r="D9" s="192"/>
      <c r="E9" s="176" t="s">
        <v>25</v>
      </c>
      <c r="F9" s="177"/>
      <c r="G9" s="177"/>
      <c r="H9" s="177"/>
      <c r="I9" s="13"/>
      <c r="J9" s="13"/>
      <c r="K9" s="136"/>
      <c r="L9" s="137"/>
      <c r="M9" s="137"/>
      <c r="N9" s="137"/>
      <c r="O9" s="137"/>
      <c r="P9" s="138"/>
      <c r="Q9" s="13"/>
      <c r="R9" s="13"/>
      <c r="S9" s="13"/>
      <c r="T9" s="13"/>
      <c r="U9" s="13"/>
      <c r="V9" s="13"/>
    </row>
    <row r="10" spans="1:22" ht="27" customHeight="1" thickBot="1">
      <c r="A10" s="13"/>
      <c r="B10" s="16"/>
      <c r="C10" s="16"/>
      <c r="D10" s="16"/>
      <c r="E10" s="15"/>
      <c r="F10" s="15"/>
      <c r="G10" s="15"/>
      <c r="H10" s="15"/>
      <c r="I10" s="13"/>
      <c r="J10" s="13"/>
      <c r="K10" s="136"/>
      <c r="L10" s="137"/>
      <c r="M10" s="137"/>
      <c r="N10" s="137"/>
      <c r="O10" s="137"/>
      <c r="P10" s="138"/>
      <c r="Q10" s="13"/>
      <c r="R10" s="13"/>
      <c r="S10" s="13"/>
      <c r="T10" s="13"/>
      <c r="U10" s="13"/>
      <c r="V10" s="13"/>
    </row>
    <row r="11" spans="1:22" ht="81" customHeight="1" thickBot="1">
      <c r="A11" s="18" t="s">
        <v>28</v>
      </c>
      <c r="B11" s="190">
        <f>B5-B9</f>
        <v>1711962.68</v>
      </c>
      <c r="C11" s="191"/>
      <c r="D11" s="192"/>
      <c r="E11" s="176" t="s">
        <v>27</v>
      </c>
      <c r="F11" s="177"/>
      <c r="G11" s="177"/>
      <c r="H11" s="177"/>
      <c r="I11" s="13"/>
      <c r="J11" s="13"/>
      <c r="K11" s="139"/>
      <c r="L11" s="140"/>
      <c r="M11" s="140"/>
      <c r="N11" s="140"/>
      <c r="O11" s="141"/>
      <c r="P11" s="142"/>
      <c r="Q11" s="13"/>
      <c r="R11" s="13"/>
      <c r="S11" s="13"/>
      <c r="T11" s="13"/>
      <c r="U11" s="13"/>
      <c r="V11" s="13"/>
    </row>
    <row r="12" spans="1:22" ht="31.2" customHeight="1" thickBot="1">
      <c r="A12" s="18"/>
      <c r="B12" s="16"/>
      <c r="C12" s="16"/>
      <c r="D12" s="16"/>
      <c r="E12" s="17"/>
      <c r="F12" s="17"/>
      <c r="G12" s="17"/>
      <c r="H12" s="17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</row>
    <row r="13" spans="1:22" ht="46.8" customHeight="1" thickBot="1">
      <c r="A13" s="21" t="s">
        <v>1701</v>
      </c>
      <c r="B13" s="178">
        <f>B11/E31</f>
        <v>870.67396312778124</v>
      </c>
      <c r="C13" s="179"/>
      <c r="D13" s="180"/>
      <c r="K13" s="143"/>
      <c r="L13" s="144"/>
      <c r="M13" s="144"/>
      <c r="N13" s="144"/>
      <c r="O13" s="144"/>
      <c r="P13" s="145"/>
    </row>
    <row r="14" spans="1:22" ht="27.6" customHeight="1">
      <c r="A14" s="21"/>
      <c r="B14" s="9"/>
      <c r="C14" s="9"/>
      <c r="D14" s="9"/>
      <c r="K14" s="146"/>
      <c r="L14" s="147"/>
      <c r="M14" s="147"/>
      <c r="N14" s="147"/>
      <c r="O14" s="147"/>
      <c r="P14" s="148"/>
    </row>
    <row r="15" spans="1:22" ht="27.6" customHeight="1" thickBot="1">
      <c r="A15" s="25" t="s">
        <v>29</v>
      </c>
      <c r="B15" s="9"/>
      <c r="C15" s="9"/>
      <c r="D15" s="9"/>
      <c r="K15" s="149"/>
      <c r="L15" s="141"/>
      <c r="M15" s="141"/>
      <c r="N15" s="141"/>
      <c r="O15" s="141"/>
      <c r="P15" s="150"/>
    </row>
    <row r="16" spans="1:22" ht="19.2" customHeight="1">
      <c r="A16" s="60" t="s">
        <v>58</v>
      </c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</row>
    <row r="17" spans="1:23" ht="19.2" customHeight="1" thickBot="1">
      <c r="A17" s="24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</row>
    <row r="18" spans="1:23" s="58" customFormat="1" ht="46.2" customHeight="1">
      <c r="A18" s="35" t="s">
        <v>30</v>
      </c>
      <c r="B18" s="36" t="s">
        <v>20</v>
      </c>
      <c r="C18" s="36" t="s">
        <v>21</v>
      </c>
      <c r="D18" s="36" t="s">
        <v>15</v>
      </c>
      <c r="E18" s="37" t="s">
        <v>22</v>
      </c>
      <c r="F18" s="37" t="s">
        <v>33</v>
      </c>
      <c r="G18" s="37" t="s">
        <v>31</v>
      </c>
      <c r="H18" s="36">
        <v>101</v>
      </c>
      <c r="I18" s="36">
        <v>102</v>
      </c>
      <c r="J18" s="36">
        <v>103</v>
      </c>
      <c r="K18" s="36">
        <v>104</v>
      </c>
      <c r="L18" s="36">
        <v>105</v>
      </c>
      <c r="M18" s="36">
        <v>106</v>
      </c>
      <c r="N18" s="36">
        <v>107</v>
      </c>
      <c r="O18" s="36">
        <v>108</v>
      </c>
      <c r="P18" s="36">
        <v>109</v>
      </c>
      <c r="Q18" s="36">
        <v>110</v>
      </c>
      <c r="R18" s="36">
        <v>111</v>
      </c>
      <c r="S18" s="36">
        <v>112</v>
      </c>
      <c r="T18" s="36">
        <v>113</v>
      </c>
      <c r="U18" s="36">
        <v>114</v>
      </c>
      <c r="V18" s="38">
        <v>115</v>
      </c>
    </row>
    <row r="19" spans="1:23" ht="27" customHeight="1">
      <c r="A19" s="71" t="s">
        <v>53</v>
      </c>
      <c r="B19" s="29" t="s">
        <v>6</v>
      </c>
      <c r="C19" s="30">
        <f>SUMIFS(Tabela2[Wymiar etatu], Tabela2[Status pracownika],"S8")</f>
        <v>1</v>
      </c>
      <c r="D19" s="30">
        <v>3.5</v>
      </c>
      <c r="E19" s="30">
        <f>C19*D19</f>
        <v>3.5</v>
      </c>
      <c r="F19" s="53">
        <f>B13*D19</f>
        <v>3047.3588709472342</v>
      </c>
      <c r="G19" s="33">
        <f>B13*E19</f>
        <v>3047.3588709472342</v>
      </c>
      <c r="H19" s="6">
        <f>COUNTIFS(Tabela2[Jednostka organizacyjna],"101",Tabela2[Status pracownika],"S8")*$D19*$B$13</f>
        <v>3047.3588709472342</v>
      </c>
      <c r="I19" s="6">
        <f>COUNTIFS(Tabela2[Jednostka organizacyjna],"102",Tabela2[Status pracownika],"S8")*$D19*$B$13</f>
        <v>0</v>
      </c>
      <c r="J19" s="6">
        <f>COUNTIFS(Tabela2[Jednostka organizacyjna],"103",Tabela2[Status pracownika],"S8")*$D19*$B$13</f>
        <v>0</v>
      </c>
      <c r="K19" s="6">
        <f>COUNTIFS(Tabela2[Jednostka organizacyjna],"104",Tabela2[Status pracownika],"S8")*$D19*$B$13</f>
        <v>0</v>
      </c>
      <c r="L19" s="6">
        <f>COUNTIFS(Tabela2[Jednostka organizacyjna],"105",Tabela2[Status pracownika],"S8")*$D19*$B$13</f>
        <v>0</v>
      </c>
      <c r="M19" s="6">
        <f>COUNTIFS(Tabela2[Jednostka organizacyjna],"106",Tabela2[Status pracownika],"S8")*$D19*$B$13</f>
        <v>0</v>
      </c>
      <c r="N19" s="6">
        <f>COUNTIFS(Tabela2[Jednostka organizacyjna],"107",Tabela2[Status pracownika],"S8")*$D19*$B$13</f>
        <v>0</v>
      </c>
      <c r="O19" s="6">
        <f>COUNTIFS(Tabela2[Jednostka organizacyjna],"108",Tabela2[Status pracownika],"S8")*$D19*$B$13</f>
        <v>0</v>
      </c>
      <c r="P19" s="6">
        <f>COUNTIFS(Tabela2[Jednostka organizacyjna],"109",Tabela2[Status pracownika],"S8")*$D19*$B$13</f>
        <v>0</v>
      </c>
      <c r="Q19" s="6">
        <f>COUNTIFS(Tabela2[Jednostka organizacyjna],"110",Tabela2[Status pracownika],"S8")*$D19*$B$13</f>
        <v>0</v>
      </c>
      <c r="R19" s="6">
        <f>COUNTIFS(Tabela2[Jednostka organizacyjna],"111",Tabela2[Status pracownika],"S8")*$D19*$B$13</f>
        <v>0</v>
      </c>
      <c r="S19" s="6">
        <f>COUNTIFS(Tabela2[Jednostka organizacyjna],"112",Tabela2[Status pracownika],"S8")*$D19*$B$13</f>
        <v>0</v>
      </c>
      <c r="T19" s="6">
        <f>COUNTIFS(Tabela2[Jednostka organizacyjna],"113",Tabela2[Status pracownika],"S8")*$D19*$B$13</f>
        <v>0</v>
      </c>
      <c r="U19" s="6">
        <f>COUNTIFS(Tabela2[Jednostka organizacyjna],"114",Tabela2[Status pracownika],"S8")*$D19*$B$13</f>
        <v>0</v>
      </c>
      <c r="V19" s="26">
        <f>COUNTIFS(Tabela2[Jednostka organizacyjna],"115",Tabela2[Status pracownika],"S8")*$D19*$B$13</f>
        <v>0</v>
      </c>
      <c r="W19" s="59"/>
    </row>
    <row r="20" spans="1:23" ht="27" customHeight="1" thickBot="1">
      <c r="A20" s="72" t="s">
        <v>54</v>
      </c>
      <c r="B20" s="30" t="s">
        <v>5</v>
      </c>
      <c r="C20" s="30">
        <f>SUMIFS(Tabela2[Wymiar etatu], Tabela2[Status pracownika],"S7")</f>
        <v>5</v>
      </c>
      <c r="D20" s="30">
        <v>3</v>
      </c>
      <c r="E20" s="30">
        <f>C20*D20</f>
        <v>15</v>
      </c>
      <c r="F20" s="53">
        <f>B13*D20</f>
        <v>2612.0218893833435</v>
      </c>
      <c r="G20" s="33">
        <f>B13*E20</f>
        <v>13060.109446916718</v>
      </c>
      <c r="H20" s="6">
        <f>COUNTIFS(Tabela2[Jednostka organizacyjna],"101",Tabela2[Status pracownika],"S7")*$D20*$B$13</f>
        <v>10448.087557533374</v>
      </c>
      <c r="I20" s="6">
        <f>COUNTIFS(Tabela2[Jednostka organizacyjna],"102",Tabela2[Status pracownika],"S7")*$D20*$B$13</f>
        <v>2612.0218893833435</v>
      </c>
      <c r="J20" s="6">
        <f>COUNTIFS(Tabela2[Jednostka organizacyjna],"103",Tabela2[Status pracownika],"S7")*$D20*$B$13</f>
        <v>0</v>
      </c>
      <c r="K20" s="6">
        <f>COUNTIFS(Tabela2[Jednostka organizacyjna],"104",Tabela2[Status pracownika],"S7")*$D20*$B$13</f>
        <v>0</v>
      </c>
      <c r="L20" s="6">
        <f>COUNTIFS(Tabela2[Jednostka organizacyjna],"105",Tabela2[Status pracownika],"S7")*$D20*$B$13</f>
        <v>0</v>
      </c>
      <c r="M20" s="6">
        <f>COUNTIFS(Tabela2[Jednostka organizacyjna],"106",Tabela2[Status pracownika],"S7")*$D20*$B$13</f>
        <v>0</v>
      </c>
      <c r="N20" s="6">
        <f>COUNTIFS(Tabela2[Jednostka organizacyjna],"107",Tabela2[Status pracownika],"S7")*$D20*$B$13</f>
        <v>0</v>
      </c>
      <c r="O20" s="6">
        <f>COUNTIFS(Tabela2[Jednostka organizacyjna],"108",Tabela2[Status pracownika],"S7")*$D20*$B$13</f>
        <v>0</v>
      </c>
      <c r="P20" s="6">
        <f>COUNTIFS(Tabela2[Jednostka organizacyjna],"109",Tabela2[Status pracownika],"S7")*$D20*$B$13</f>
        <v>0</v>
      </c>
      <c r="Q20" s="6">
        <f>COUNTIFS(Tabela2[Jednostka organizacyjna],"110",Tabela2[Status pracownika],"S7")*$D20*$B$13</f>
        <v>0</v>
      </c>
      <c r="R20" s="6">
        <f>COUNTIFS(Tabela2[Jednostka organizacyjna],"111",Tabela2[Status pracownika],"S7")*$D20*$B$13</f>
        <v>0</v>
      </c>
      <c r="S20" s="6">
        <f>COUNTIFS(Tabela2[Jednostka organizacyjna],"112",Tabela2[Status pracownika],"S7")*$D20*$B$13</f>
        <v>0</v>
      </c>
      <c r="T20" s="6">
        <f>COUNTIFS(Tabela2[Jednostka organizacyjna],"113",Tabela2[Status pracownika],"S7")*$D20*$B$13</f>
        <v>0</v>
      </c>
      <c r="U20" s="6">
        <f>COUNTIFS(Tabela2[Jednostka organizacyjna],"114",Tabela2[Status pracownika],"S7")*$D20*$B$13</f>
        <v>0</v>
      </c>
      <c r="V20" s="26">
        <f>COUNTIFS(Tabela2[Jednostka organizacyjna],"115",Tabela2[Status pracownika],"S7")*$D20*$B$13</f>
        <v>0</v>
      </c>
      <c r="W20" s="59"/>
    </row>
    <row r="21" spans="1:23" s="49" customFormat="1" ht="25.2" customHeight="1" thickBot="1">
      <c r="A21" s="39" t="s">
        <v>17</v>
      </c>
      <c r="B21" s="40"/>
      <c r="C21" s="41">
        <f>SUM(C19:C20)</f>
        <v>6</v>
      </c>
      <c r="D21" s="40"/>
      <c r="E21" s="41">
        <f>SUM(E19:E20)</f>
        <v>18.5</v>
      </c>
      <c r="F21" s="41"/>
      <c r="G21" s="42">
        <f>SUM(G19:G20)</f>
        <v>16107.468317863953</v>
      </c>
      <c r="H21" s="42">
        <f>SUM(H19:H20)</f>
        <v>13495.446428480609</v>
      </c>
      <c r="I21" s="42">
        <f>SUM(I19:I20)</f>
        <v>2612.0218893833435</v>
      </c>
      <c r="J21" s="42">
        <f t="shared" ref="J21:V21" si="0">SUM(J19:J20)</f>
        <v>0</v>
      </c>
      <c r="K21" s="42">
        <f t="shared" si="0"/>
        <v>0</v>
      </c>
      <c r="L21" s="42">
        <f t="shared" si="0"/>
        <v>0</v>
      </c>
      <c r="M21" s="42">
        <f t="shared" si="0"/>
        <v>0</v>
      </c>
      <c r="N21" s="42">
        <f t="shared" si="0"/>
        <v>0</v>
      </c>
      <c r="O21" s="42">
        <f t="shared" si="0"/>
        <v>0</v>
      </c>
      <c r="P21" s="42">
        <f t="shared" si="0"/>
        <v>0</v>
      </c>
      <c r="Q21" s="42">
        <f t="shared" si="0"/>
        <v>0</v>
      </c>
      <c r="R21" s="42">
        <f t="shared" si="0"/>
        <v>0</v>
      </c>
      <c r="S21" s="42">
        <f t="shared" si="0"/>
        <v>0</v>
      </c>
      <c r="T21" s="42">
        <f t="shared" si="0"/>
        <v>0</v>
      </c>
      <c r="U21" s="42">
        <f t="shared" si="0"/>
        <v>0</v>
      </c>
      <c r="V21" s="42">
        <f t="shared" si="0"/>
        <v>0</v>
      </c>
      <c r="W21" s="48"/>
    </row>
    <row r="22" spans="1:23" s="49" customFormat="1" ht="41.4" customHeight="1" thickBot="1">
      <c r="A22" s="60" t="s">
        <v>59</v>
      </c>
      <c r="B22" s="46"/>
      <c r="C22" s="47"/>
      <c r="D22" s="52"/>
      <c r="E22" s="47"/>
      <c r="F22" s="47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</row>
    <row r="23" spans="1:23" s="58" customFormat="1" ht="46.2" customHeight="1">
      <c r="A23" s="35" t="s">
        <v>30</v>
      </c>
      <c r="B23" s="36" t="s">
        <v>20</v>
      </c>
      <c r="C23" s="36" t="s">
        <v>21</v>
      </c>
      <c r="D23" s="36" t="s">
        <v>15</v>
      </c>
      <c r="E23" s="37" t="s">
        <v>22</v>
      </c>
      <c r="F23" s="37" t="s">
        <v>33</v>
      </c>
      <c r="G23" s="37" t="s">
        <v>31</v>
      </c>
      <c r="H23" s="36">
        <v>101</v>
      </c>
      <c r="I23" s="36">
        <v>102</v>
      </c>
      <c r="J23" s="36">
        <v>103</v>
      </c>
      <c r="K23" s="36">
        <v>104</v>
      </c>
      <c r="L23" s="36">
        <v>105</v>
      </c>
      <c r="M23" s="36">
        <v>106</v>
      </c>
      <c r="N23" s="36">
        <v>107</v>
      </c>
      <c r="O23" s="36">
        <v>108</v>
      </c>
      <c r="P23" s="36">
        <v>109</v>
      </c>
      <c r="Q23" s="36">
        <v>110</v>
      </c>
      <c r="R23" s="36">
        <v>111</v>
      </c>
      <c r="S23" s="36">
        <v>112</v>
      </c>
      <c r="T23" s="36">
        <v>113</v>
      </c>
      <c r="U23" s="36">
        <v>114</v>
      </c>
      <c r="V23" s="38">
        <v>115</v>
      </c>
    </row>
    <row r="24" spans="1:23" ht="27" customHeight="1">
      <c r="A24" s="72" t="s">
        <v>46</v>
      </c>
      <c r="B24" s="30" t="s">
        <v>4</v>
      </c>
      <c r="C24" s="32">
        <f>SUMIFS(Tabela2[Wymiar etatu], Tabela2[Status pracownika],"S6")</f>
        <v>38</v>
      </c>
      <c r="D24" s="30">
        <v>2.5</v>
      </c>
      <c r="E24" s="30">
        <f t="shared" ref="E24:E28" si="1">C24*D24</f>
        <v>95</v>
      </c>
      <c r="F24" s="53">
        <f>B13*D24</f>
        <v>2176.6849078194532</v>
      </c>
      <c r="G24" s="33">
        <f>B13*E24</f>
        <v>82714.026497139217</v>
      </c>
      <c r="H24" s="6">
        <f>COUNTIFS(Tabela2[Jednostka organizacyjna],"101",Tabela2[Status pracownika],"S6")*$D24*$B$13</f>
        <v>17413.479262555626</v>
      </c>
      <c r="I24" s="6">
        <f>COUNTIFS(Tabela2[Jednostka organizacyjna],"102",Tabela2[Status pracownika],"S6")*$D24*$B$13</f>
        <v>6530.0547234583591</v>
      </c>
      <c r="J24" s="6">
        <f>COUNTIFS(Tabela2[Jednostka organizacyjna],"103",Tabela2[Status pracownika],"S6")*$D24*$B$13</f>
        <v>6530.0547234583591</v>
      </c>
      <c r="K24" s="6">
        <f>COUNTIFS(Tabela2[Jednostka organizacyjna],"104",Tabela2[Status pracownika],"S6")*$D24*$B$13</f>
        <v>8706.7396312778128</v>
      </c>
      <c r="L24" s="6">
        <f>COUNTIFS(Tabela2[Jednostka organizacyjna],"105",Tabela2[Status pracownika],"S6")*$D24*$B$13</f>
        <v>2176.6849078194532</v>
      </c>
      <c r="M24" s="6">
        <f>COUNTIFS(Tabela2[Jednostka organizacyjna],"106",Tabela2[Status pracownika],"S6")*$D24*$B$13</f>
        <v>2176.6849078194532</v>
      </c>
      <c r="N24" s="6">
        <f>COUNTIFS(Tabela2[Jednostka organizacyjna],"107",Tabela2[Status pracownika],"S6")*$D24*$B$13</f>
        <v>2176.6849078194532</v>
      </c>
      <c r="O24" s="6">
        <f>COUNTIFS(Tabela2[Jednostka organizacyjna],"108",Tabela2[Status pracownika],"S6")*$D24*$B$13</f>
        <v>2176.6849078194532</v>
      </c>
      <c r="P24" s="6">
        <f>COUNTIFS(Tabela2[Jednostka organizacyjna],"109",Tabela2[Status pracownika],"S6")*$D24*$B$13</f>
        <v>2176.6849078194532</v>
      </c>
      <c r="Q24" s="6">
        <f>COUNTIFS(Tabela2[Jednostka organizacyjna],"110",Tabela2[Status pracownika],"S6")*$D24*$B$13</f>
        <v>4353.3698156389064</v>
      </c>
      <c r="R24" s="6">
        <f>COUNTIFS(Tabela2[Jednostka organizacyjna],"111",Tabela2[Status pracownika],"S6")*$D24*$B$13</f>
        <v>8706.7396312778128</v>
      </c>
      <c r="S24" s="6">
        <f>COUNTIFS(Tabela2[Jednostka organizacyjna],"112",Tabela2[Status pracownika],"S6")*$D24*$B$13</f>
        <v>4353.3698156389064</v>
      </c>
      <c r="T24" s="6">
        <f>COUNTIFS(Tabela2[Jednostka organizacyjna],"113",Tabela2[Status pracownika],"S6")*$D24*$B$13</f>
        <v>4353.3698156389064</v>
      </c>
      <c r="U24" s="6">
        <f>COUNTIFS(Tabela2[Jednostka organizacyjna],"114",Tabela2[Status pracownika],"S6")*$D24*$B$13</f>
        <v>6530.0547234583591</v>
      </c>
      <c r="V24" s="26">
        <f>COUNTIFS(Tabela2[Jednostka organizacyjna],"115",Tabela2[Status pracownika],"S6")*$D24*$B$13</f>
        <v>4353.3698156389064</v>
      </c>
      <c r="W24" s="59"/>
    </row>
    <row r="25" spans="1:23" ht="27" customHeight="1">
      <c r="A25" s="72" t="s">
        <v>52</v>
      </c>
      <c r="B25" s="30" t="s">
        <v>3</v>
      </c>
      <c r="C25" s="32">
        <f>SUMIFS(Tabela2[Wymiar etatu], Tabela2[Status pracownika],"S5")</f>
        <v>14</v>
      </c>
      <c r="D25" s="30">
        <v>2</v>
      </c>
      <c r="E25" s="30">
        <f t="shared" si="1"/>
        <v>28</v>
      </c>
      <c r="F25" s="53">
        <f>B13*D25</f>
        <v>1741.3479262555625</v>
      </c>
      <c r="G25" s="33">
        <f>B13*E25</f>
        <v>24378.870967577874</v>
      </c>
      <c r="H25" s="6">
        <f>COUNTIFS(Tabela2[Jednostka organizacyjna],"101",Tabela2[Status pracownika],"S5")*$D25*$B$13</f>
        <v>1741.3479262555625</v>
      </c>
      <c r="I25" s="6">
        <f>COUNTIFS(Tabela2[Jednostka organizacyjna],"102",Tabela2[Status pracownika],"S5")*$D25*$B$13</f>
        <v>10448.087557533374</v>
      </c>
      <c r="J25" s="6">
        <f>COUNTIFS(Tabela2[Jednostka organizacyjna],"103",Tabela2[Status pracownika],"S5")*$D25*$B$13</f>
        <v>3482.6958525111249</v>
      </c>
      <c r="K25" s="6">
        <f>COUNTIFS(Tabela2[Jednostka organizacyjna],"104",Tabela2[Status pracownika],"S5")*$D25*$B$13</f>
        <v>3482.6958525111249</v>
      </c>
      <c r="L25" s="6">
        <f>COUNTIFS(Tabela2[Jednostka organizacyjna],"105",Tabela2[Status pracownika],"S5")*$D25*$B$13</f>
        <v>0</v>
      </c>
      <c r="M25" s="6">
        <f>COUNTIFS(Tabela2[Jednostka organizacyjna],"106",Tabela2[Status pracownika],"S5")*$D25*$B$13</f>
        <v>0</v>
      </c>
      <c r="N25" s="6">
        <f>COUNTIFS(Tabela2[Jednostka organizacyjna],"107",Tabela2[Status pracownika],"S5")*$D25*$B$13</f>
        <v>0</v>
      </c>
      <c r="O25" s="6">
        <f>COUNTIFS(Tabela2[Jednostka organizacyjna],"108",Tabela2[Status pracownika],"S5")*$D25*$B$13</f>
        <v>0</v>
      </c>
      <c r="P25" s="6">
        <f>COUNTIFS(Tabela2[Jednostka organizacyjna],"109",Tabela2[Status pracownika],"S5")*$D25*$B$13</f>
        <v>0</v>
      </c>
      <c r="Q25" s="6">
        <f>COUNTIFS(Tabela2[Jednostka organizacyjna],"110",Tabela2[Status pracownika],"S5")*$D25*$B$13</f>
        <v>0</v>
      </c>
      <c r="R25" s="6">
        <f>COUNTIFS(Tabela2[Jednostka organizacyjna],"111",Tabela2[Status pracownika],"S5")*$D25*$B$13</f>
        <v>1741.3479262555625</v>
      </c>
      <c r="S25" s="6">
        <f>COUNTIFS(Tabela2[Jednostka organizacyjna],"112",Tabela2[Status pracownika],"S5")*$D25*$B$13</f>
        <v>0</v>
      </c>
      <c r="T25" s="6">
        <f>COUNTIFS(Tabela2[Jednostka organizacyjna],"113",Tabela2[Status pracownika],"S5")*$D25*$B$13</f>
        <v>0</v>
      </c>
      <c r="U25" s="6">
        <f>COUNTIFS(Tabela2[Jednostka organizacyjna],"114",Tabela2[Status pracownika],"S5")*$D25*$B$13</f>
        <v>3482.6958525111249</v>
      </c>
      <c r="V25" s="26">
        <f>COUNTIFS(Tabela2[Jednostka organizacyjna],"115",Tabela2[Status pracownika],"S5")*$D25*$B$13</f>
        <v>0</v>
      </c>
      <c r="W25" s="59"/>
    </row>
    <row r="26" spans="1:23" ht="28.2" customHeight="1">
      <c r="A26" s="72" t="s">
        <v>55</v>
      </c>
      <c r="B26" s="29" t="s">
        <v>2</v>
      </c>
      <c r="C26" s="32">
        <f>SUMIFS(Tabela2[Wymiar etatu], Tabela2[Status pracownika],"S4")</f>
        <v>74</v>
      </c>
      <c r="D26" s="30">
        <v>1.75</v>
      </c>
      <c r="E26" s="30">
        <f t="shared" si="1"/>
        <v>129.5</v>
      </c>
      <c r="F26" s="53">
        <f>B13*D26</f>
        <v>1523.6794354736171</v>
      </c>
      <c r="G26" s="33">
        <f>B13*E26</f>
        <v>112752.27822504767</v>
      </c>
      <c r="H26" s="6">
        <f>COUNTIFS(Tabela2[Jednostka organizacyjna],"101",Tabela2[Status pracownika],"S4")*$D26*$B$13</f>
        <v>36568.306451366814</v>
      </c>
      <c r="I26" s="6">
        <f>COUNTIFS(Tabela2[Jednostka organizacyjna],"102",Tabela2[Status pracownika],"S4")*$D26*$B$13</f>
        <v>38091.985886840426</v>
      </c>
      <c r="J26" s="6">
        <f>COUNTIFS(Tabela2[Jednostka organizacyjna],"103",Tabela2[Status pracownika],"S4")*$D26*$B$13</f>
        <v>1523.6794354736171</v>
      </c>
      <c r="K26" s="6">
        <f>COUNTIFS(Tabela2[Jednostka organizacyjna],"104",Tabela2[Status pracownika],"S4")*$D26*$B$13</f>
        <v>12189.435483788937</v>
      </c>
      <c r="L26" s="6">
        <f>COUNTIFS(Tabela2[Jednostka organizacyjna],"105",Tabela2[Status pracownika],"S4")*$D26*$B$13</f>
        <v>0</v>
      </c>
      <c r="M26" s="6">
        <f>COUNTIFS(Tabela2[Jednostka organizacyjna],"106",Tabela2[Status pracownika],"S4")*$D26*$B$13</f>
        <v>0</v>
      </c>
      <c r="N26" s="6">
        <f>COUNTIFS(Tabela2[Jednostka organizacyjna],"107",Tabela2[Status pracownika],"S4")*$D26*$B$13</f>
        <v>0</v>
      </c>
      <c r="O26" s="6">
        <f>COUNTIFS(Tabela2[Jednostka organizacyjna],"108",Tabela2[Status pracownika],"S4")*$D26*$B$13</f>
        <v>6094.7177418944684</v>
      </c>
      <c r="P26" s="6">
        <f>COUNTIFS(Tabela2[Jednostka organizacyjna],"109",Tabela2[Status pracownika],"S4")*$D26*$B$13</f>
        <v>0</v>
      </c>
      <c r="Q26" s="6">
        <f>COUNTIFS(Tabela2[Jednostka organizacyjna],"110",Tabela2[Status pracownika],"S4")*$D26*$B$13</f>
        <v>3047.3588709472342</v>
      </c>
      <c r="R26" s="6">
        <f>COUNTIFS(Tabela2[Jednostka organizacyjna],"111",Tabela2[Status pracownika],"S4")*$D26*$B$13</f>
        <v>0</v>
      </c>
      <c r="S26" s="6">
        <f>COUNTIFS(Tabela2[Jednostka organizacyjna],"112",Tabela2[Status pracownika],"S4")*$D26*$B$13</f>
        <v>0</v>
      </c>
      <c r="T26" s="6">
        <f>COUNTIFS(Tabela2[Jednostka organizacyjna],"113",Tabela2[Status pracownika],"S4")*$D26*$B$13</f>
        <v>0</v>
      </c>
      <c r="U26" s="6">
        <f>COUNTIFS(Tabela2[Jednostka organizacyjna],"114",Tabela2[Status pracownika],"S4")*$D26*$B$13</f>
        <v>15236.794354736172</v>
      </c>
      <c r="V26" s="26">
        <f>COUNTIFS(Tabela2[Jednostka organizacyjna],"115",Tabela2[Status pracownika],"S4")*$D26*$B$13</f>
        <v>0</v>
      </c>
      <c r="W26" s="59"/>
    </row>
    <row r="27" spans="1:23" ht="30" customHeight="1">
      <c r="A27" s="72" t="s">
        <v>56</v>
      </c>
      <c r="B27" s="29" t="s">
        <v>1</v>
      </c>
      <c r="C27" s="32">
        <f>SUMIFS(Tabela2[Wymiar etatu], Tabela2[Status pracownika],"S3")</f>
        <v>208</v>
      </c>
      <c r="D27" s="30">
        <v>1.5</v>
      </c>
      <c r="E27" s="30">
        <f t="shared" si="1"/>
        <v>312</v>
      </c>
      <c r="F27" s="53">
        <f>B13*D27</f>
        <v>1306.0109446916717</v>
      </c>
      <c r="G27" s="33">
        <f>B13*E27</f>
        <v>271650.27649586776</v>
      </c>
      <c r="H27" s="6">
        <f>COUNTIFS(Tabela2[Jednostka organizacyjna],"101",Tabela2[Status pracownika],"S3")*$D27*$B$13</f>
        <v>78360.656681500317</v>
      </c>
      <c r="I27" s="6">
        <f>COUNTIFS(Tabela2[Jednostka organizacyjna],"102",Tabela2[Status pracownika],"S3")*$D27*$B$13</f>
        <v>79666.667626191978</v>
      </c>
      <c r="J27" s="6">
        <f>COUNTIFS(Tabela2[Jednostka organizacyjna],"103",Tabela2[Status pracownika],"S3")*$D27*$B$13</f>
        <v>9142.0766128417035</v>
      </c>
      <c r="K27" s="6">
        <f>COUNTIFS(Tabela2[Jednostka organizacyjna],"104",Tabela2[Status pracownika],"S3")*$D27*$B$13</f>
        <v>22202.18605975842</v>
      </c>
      <c r="L27" s="6">
        <f>COUNTIFS(Tabela2[Jednostka organizacyjna],"105",Tabela2[Status pracownika],"S3")*$D27*$B$13</f>
        <v>0</v>
      </c>
      <c r="M27" s="6">
        <f>COUNTIFS(Tabela2[Jednostka organizacyjna],"106",Tabela2[Status pracownika],"S3")*$D27*$B$13</f>
        <v>1306.0109446916717</v>
      </c>
      <c r="N27" s="6">
        <f>COUNTIFS(Tabela2[Jednostka organizacyjna],"107",Tabela2[Status pracownika],"S3")*$D27*$B$13</f>
        <v>0</v>
      </c>
      <c r="O27" s="6">
        <f>COUNTIFS(Tabela2[Jednostka organizacyjna],"108",Tabela2[Status pracownika],"S3")*$D27*$B$13</f>
        <v>1306.0109446916717</v>
      </c>
      <c r="P27" s="6">
        <f>COUNTIFS(Tabela2[Jednostka organizacyjna],"109",Tabela2[Status pracownika],"S3")*$D27*$B$13</f>
        <v>1306.0109446916717</v>
      </c>
      <c r="Q27" s="6">
        <f>COUNTIFS(Tabela2[Jednostka organizacyjna],"110",Tabela2[Status pracownika],"S3")*$D27*$B$13</f>
        <v>9142.0766128417035</v>
      </c>
      <c r="R27" s="6">
        <f>COUNTIFS(Tabela2[Jednostka organizacyjna],"111",Tabela2[Status pracownika],"S3")*$D27*$B$13</f>
        <v>14366.12039160839</v>
      </c>
      <c r="S27" s="6">
        <f>COUNTIFS(Tabela2[Jednostka organizacyjna],"112",Tabela2[Status pracownika],"S3")*$D27*$B$13</f>
        <v>2612.0218893833435</v>
      </c>
      <c r="T27" s="6">
        <f>COUNTIFS(Tabela2[Jednostka organizacyjna],"113",Tabela2[Status pracownika],"S3")*$D27*$B$13</f>
        <v>3918.0328340750157</v>
      </c>
      <c r="U27" s="6">
        <f>COUNTIFS(Tabela2[Jednostka organizacyjna],"114",Tabela2[Status pracownika],"S3")*$D27*$B$13</f>
        <v>41792.350230133496</v>
      </c>
      <c r="V27" s="26">
        <f>COUNTIFS(Tabela2[Jednostka organizacyjna],"115",Tabela2[Status pracownika],"S3")*$D27*$B$13</f>
        <v>6530.0547234583591</v>
      </c>
      <c r="W27" s="59"/>
    </row>
    <row r="28" spans="1:23" ht="29.4" customHeight="1">
      <c r="A28" s="72" t="s">
        <v>57</v>
      </c>
      <c r="B28" s="29" t="s">
        <v>19</v>
      </c>
      <c r="C28" s="32">
        <f>SUMIFS(Tabela2[Wymiar etatu], Tabela2[Status pracownika],"S2")</f>
        <v>295</v>
      </c>
      <c r="D28" s="30">
        <v>1.25</v>
      </c>
      <c r="E28" s="30">
        <f t="shared" si="1"/>
        <v>368.75</v>
      </c>
      <c r="F28" s="53">
        <f>B13*D28</f>
        <v>1088.3424539097266</v>
      </c>
      <c r="G28" s="33">
        <f>B13*E28</f>
        <v>321061.02390336932</v>
      </c>
      <c r="H28" s="6">
        <f>COUNTIFS(Tabela2[Jednostka organizacyjna],"101",Tabela2[Status pracownika],"S2")*$D28*$B$13</f>
        <v>101215.84821360456</v>
      </c>
      <c r="I28" s="6">
        <f>COUNTIFS(Tabela2[Jednostka organizacyjna],"102",Tabela2[Status pracownika],"S2")*$D28*$B$13</f>
        <v>119717.66993006993</v>
      </c>
      <c r="J28" s="6">
        <f>COUNTIFS(Tabela2[Jednostka organizacyjna],"103",Tabela2[Status pracownika],"S2")*$D28*$B$13</f>
        <v>3265.0273617291796</v>
      </c>
      <c r="K28" s="6">
        <f>COUNTIFS(Tabela2[Jednostka organizacyjna],"104",Tabela2[Status pracownika],"S2")*$D28*$B$13</f>
        <v>20678.506624284804</v>
      </c>
      <c r="L28" s="6">
        <f>COUNTIFS(Tabela2[Jednostka organizacyjna],"105",Tabela2[Status pracownika],"S2")*$D28*$B$13</f>
        <v>3265.0273617291796</v>
      </c>
      <c r="M28" s="6">
        <f>COUNTIFS(Tabela2[Jednostka organizacyjna],"106",Tabela2[Status pracownika],"S2")*$D28*$B$13</f>
        <v>1088.3424539097266</v>
      </c>
      <c r="N28" s="6">
        <f>COUNTIFS(Tabela2[Jednostka organizacyjna],"107",Tabela2[Status pracownika],"S2")*$D28*$B$13</f>
        <v>0</v>
      </c>
      <c r="O28" s="6">
        <f>COUNTIFS(Tabela2[Jednostka organizacyjna],"108",Tabela2[Status pracownika],"S2")*$D28*$B$13</f>
        <v>2176.6849078194532</v>
      </c>
      <c r="P28" s="6">
        <f>COUNTIFS(Tabela2[Jednostka organizacyjna],"109",Tabela2[Status pracownika],"S2")*$D28*$B$13</f>
        <v>3265.0273617291796</v>
      </c>
      <c r="Q28" s="6">
        <f>COUNTIFS(Tabela2[Jednostka organizacyjna],"110",Tabela2[Status pracownika],"S2")*$D28*$B$13</f>
        <v>3265.0273617291796</v>
      </c>
      <c r="R28" s="6">
        <f>COUNTIFS(Tabela2[Jednostka organizacyjna],"111",Tabela2[Status pracownika],"S2")*$D28*$B$13</f>
        <v>6530.0547234583591</v>
      </c>
      <c r="S28" s="6">
        <f>COUNTIFS(Tabela2[Jednostka organizacyjna],"112",Tabela2[Status pracownika],"S2")*$D28*$B$13</f>
        <v>1088.3424539097266</v>
      </c>
      <c r="T28" s="6">
        <f>COUNTIFS(Tabela2[Jednostka organizacyjna],"113",Tabela2[Status pracownika],"S2")*$D28*$B$13</f>
        <v>5441.7122695486323</v>
      </c>
      <c r="U28" s="6">
        <f>COUNTIFS(Tabela2[Jednostka organizacyjna],"114",Tabela2[Status pracownika],"S2")*$D28*$B$13</f>
        <v>42445.355702479334</v>
      </c>
      <c r="V28" s="26">
        <f>COUNTIFS(Tabela2[Jednostka organizacyjna],"115",Tabela2[Status pracownika],"S2")*$D28*$B$13</f>
        <v>7618.397177368086</v>
      </c>
      <c r="W28" s="59"/>
    </row>
    <row r="29" spans="1:23" ht="29.4" customHeight="1" thickBot="1">
      <c r="A29" s="27" t="s">
        <v>23</v>
      </c>
      <c r="B29" s="31" t="s">
        <v>0</v>
      </c>
      <c r="C29" s="32">
        <f>SUMIFS(Tabela2[Wymiar etatu], Tabela2[Status pracownika],"S1")</f>
        <v>1014.5</v>
      </c>
      <c r="D29" s="32">
        <v>1</v>
      </c>
      <c r="E29" s="32">
        <f>C29*D29</f>
        <v>1014.5</v>
      </c>
      <c r="F29" s="54">
        <f>B13*D29</f>
        <v>870.67396312778124</v>
      </c>
      <c r="G29" s="34">
        <f>B13*E29</f>
        <v>883298.73559313407</v>
      </c>
      <c r="H29" s="28">
        <f>COUNTIFS(Tabela2[Jednostka organizacyjna],"101",Tabela2[Status pracownika],"S1")*$D29*$B$13</f>
        <v>300382.51727908454</v>
      </c>
      <c r="I29" s="28">
        <f>COUNTIFS(Tabela2[Jednostka organizacyjna],"102",Tabela2[Status pracownika],"S1")*$D29*$B$13</f>
        <v>291675.77764780674</v>
      </c>
      <c r="J29" s="28">
        <f>COUNTIFS(Tabela2[Jednostka organizacyjna],"103",Tabela2[Status pracownika],"S1")*$D29*$B$13</f>
        <v>22637.523041322311</v>
      </c>
      <c r="K29" s="28">
        <f>COUNTIFS(Tabela2[Jednostka organizacyjna],"104",Tabela2[Status pracownika],"S1")*$D29*$B$13</f>
        <v>64429.873271455814</v>
      </c>
      <c r="L29" s="28">
        <f>COUNTIFS(Tabela2[Jednostka organizacyjna],"105",Tabela2[Status pracownika],"S1")*$D29*$B$13</f>
        <v>12189.435483788937</v>
      </c>
      <c r="M29" s="28">
        <f>COUNTIFS(Tabela2[Jednostka organizacyjna],"106",Tabela2[Status pracownika],"S1")*$D29*$B$13</f>
        <v>1741.3479262555625</v>
      </c>
      <c r="N29" s="28">
        <f>COUNTIFS(Tabela2[Jednostka organizacyjna],"107",Tabela2[Status pracownika],"S1")*$D29*$B$13</f>
        <v>5224.043778766687</v>
      </c>
      <c r="O29" s="28">
        <f>COUNTIFS(Tabela2[Jednostka organizacyjna],"108",Tabela2[Status pracownika],"S1")*$D29*$B$13</f>
        <v>5224.043778766687</v>
      </c>
      <c r="P29" s="28">
        <f>COUNTIFS(Tabela2[Jednostka organizacyjna],"109",Tabela2[Status pracownika],"S1")*$D29*$B$13</f>
        <v>7836.0656681500313</v>
      </c>
      <c r="Q29" s="28">
        <f>COUNTIFS(Tabela2[Jednostka organizacyjna],"110",Tabela2[Status pracownika],"S1")*$D29*$B$13</f>
        <v>13930.7834100445</v>
      </c>
      <c r="R29" s="28">
        <f>COUNTIFS(Tabela2[Jednostka organizacyjna],"111",Tabela2[Status pracownika],"S1")*$D29*$B$13</f>
        <v>28732.240783216781</v>
      </c>
      <c r="S29" s="28">
        <f>COUNTIFS(Tabela2[Jednostka organizacyjna],"112",Tabela2[Status pracownika],"S1")*$D29*$B$13</f>
        <v>7836.0656681500313</v>
      </c>
      <c r="T29" s="28">
        <f>COUNTIFS(Tabela2[Jednostka organizacyjna],"113",Tabela2[Status pracownika],"S1")*$D29*$B$13</f>
        <v>11318.761520661155</v>
      </c>
      <c r="U29" s="28">
        <f>COUNTIFS(Tabela2[Jednostka organizacyjna],"114",Tabela2[Status pracownika],"S1")*$D29*$B$13</f>
        <v>96644.80990718372</v>
      </c>
      <c r="V29" s="26">
        <f>COUNTIFS(Tabela2[Jednostka organizacyjna],"115",Tabela2[Status pracownika],"S1")*$D29*$B$13</f>
        <v>21766.849078194529</v>
      </c>
      <c r="W29" s="59"/>
    </row>
    <row r="30" spans="1:23" s="49" customFormat="1" ht="25.2" customHeight="1" thickBot="1">
      <c r="A30" s="39" t="s">
        <v>17</v>
      </c>
      <c r="B30" s="40"/>
      <c r="C30" s="41">
        <f>SUM(C24:C29)</f>
        <v>1643.5</v>
      </c>
      <c r="D30" s="40"/>
      <c r="E30" s="41">
        <f>SUM(E24:E29)</f>
        <v>1947.75</v>
      </c>
      <c r="F30" s="41"/>
      <c r="G30" s="42">
        <f>SUM(G24:G29)</f>
        <v>1695855.2116821359</v>
      </c>
      <c r="H30" s="42">
        <f>SUM(H24:H29)</f>
        <v>535682.15581436746</v>
      </c>
      <c r="I30" s="42">
        <f>SUM(I24:I29)</f>
        <v>546130.24337190087</v>
      </c>
      <c r="J30" s="42">
        <f t="shared" ref="J30:V30" si="2">SUM(J24:J29)</f>
        <v>46581.057027336297</v>
      </c>
      <c r="K30" s="42">
        <f t="shared" si="2"/>
        <v>131689.43692307692</v>
      </c>
      <c r="L30" s="42">
        <f t="shared" si="2"/>
        <v>17631.147753337569</v>
      </c>
      <c r="M30" s="42">
        <f t="shared" si="2"/>
        <v>6312.3862326764138</v>
      </c>
      <c r="N30" s="42">
        <f t="shared" si="2"/>
        <v>7400.7286865861406</v>
      </c>
      <c r="O30" s="42">
        <f t="shared" si="2"/>
        <v>16978.142280991735</v>
      </c>
      <c r="P30" s="42">
        <f t="shared" si="2"/>
        <v>14583.788882390336</v>
      </c>
      <c r="Q30" s="42">
        <f t="shared" si="2"/>
        <v>33738.616071201526</v>
      </c>
      <c r="R30" s="42">
        <f t="shared" si="2"/>
        <v>60076.503455816906</v>
      </c>
      <c r="S30" s="42">
        <f t="shared" si="2"/>
        <v>15889.799827082008</v>
      </c>
      <c r="T30" s="42">
        <f t="shared" si="2"/>
        <v>25031.876439923712</v>
      </c>
      <c r="U30" s="42">
        <f t="shared" si="2"/>
        <v>206132.0607705022</v>
      </c>
      <c r="V30" s="42">
        <f t="shared" si="2"/>
        <v>40268.670794659876</v>
      </c>
      <c r="W30" s="48"/>
    </row>
    <row r="31" spans="1:23" s="49" customFormat="1" ht="34.799999999999997" customHeight="1" thickBot="1">
      <c r="A31" s="61" t="s">
        <v>34</v>
      </c>
      <c r="B31" s="55"/>
      <c r="C31" s="56">
        <f>C21+C30</f>
        <v>1649.5</v>
      </c>
      <c r="D31" s="55"/>
      <c r="E31" s="56">
        <f>E21+E30</f>
        <v>1966.25</v>
      </c>
      <c r="F31" s="56"/>
      <c r="G31" s="57">
        <f t="shared" ref="G31:V31" si="3">G21+G30</f>
        <v>1711962.68</v>
      </c>
      <c r="H31" s="57">
        <f t="shared" si="3"/>
        <v>549177.60224284802</v>
      </c>
      <c r="I31" s="57">
        <f t="shared" si="3"/>
        <v>548742.26526128419</v>
      </c>
      <c r="J31" s="57">
        <f t="shared" si="3"/>
        <v>46581.057027336297</v>
      </c>
      <c r="K31" s="57">
        <f t="shared" si="3"/>
        <v>131689.43692307692</v>
      </c>
      <c r="L31" s="57">
        <f t="shared" si="3"/>
        <v>17631.147753337569</v>
      </c>
      <c r="M31" s="57">
        <f t="shared" si="3"/>
        <v>6312.3862326764138</v>
      </c>
      <c r="N31" s="57">
        <f t="shared" si="3"/>
        <v>7400.7286865861406</v>
      </c>
      <c r="O31" s="57">
        <f t="shared" si="3"/>
        <v>16978.142280991735</v>
      </c>
      <c r="P31" s="57">
        <f t="shared" si="3"/>
        <v>14583.788882390336</v>
      </c>
      <c r="Q31" s="57">
        <f t="shared" si="3"/>
        <v>33738.616071201526</v>
      </c>
      <c r="R31" s="57">
        <f t="shared" si="3"/>
        <v>60076.503455816906</v>
      </c>
      <c r="S31" s="57">
        <f t="shared" si="3"/>
        <v>15889.799827082008</v>
      </c>
      <c r="T31" s="57">
        <f t="shared" si="3"/>
        <v>25031.876439923712</v>
      </c>
      <c r="U31" s="57">
        <f t="shared" si="3"/>
        <v>206132.0607705022</v>
      </c>
      <c r="V31" s="57">
        <f t="shared" si="3"/>
        <v>40268.670794659876</v>
      </c>
      <c r="W31" s="48"/>
    </row>
    <row r="36" spans="5:6" hidden="1">
      <c r="E36" s="50"/>
      <c r="F36" s="50"/>
    </row>
  </sheetData>
  <sheetProtection algorithmName="SHA-512" hashValue="u6lNtvYiQxdlIx2owwNHA3VWmoU3Trxppi6UhPsr0lL9KUNXJlJmUU7nMw65xkXIcC3p0sMHK0OwqkzPUMLBcw==" saltValue="Pau/DPRJ97gAoii4HvTE8g==" spinCount="100000" sheet="1" objects="1" scenarios="1" selectLockedCells="1"/>
  <protectedRanges>
    <protectedRange sqref="B5" name="FUNDUSZ NAGRÓD"/>
    <protectedRange sqref="A2" name="WPISANIE OKRESU"/>
  </protectedRanges>
  <mergeCells count="8">
    <mergeCell ref="J3:M3"/>
    <mergeCell ref="E11:H11"/>
    <mergeCell ref="B13:D13"/>
    <mergeCell ref="B5:D7"/>
    <mergeCell ref="B9:D9"/>
    <mergeCell ref="B11:D11"/>
    <mergeCell ref="E6:H6"/>
    <mergeCell ref="E9:H9"/>
  </mergeCells>
  <phoneticPr fontId="12" type="noConversion"/>
  <pageMargins left="0.7" right="0.7" top="0.75" bottom="0.75" header="0.3" footer="0.3"/>
  <pageSetup paperSize="9" scale="3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port_Word">
                <anchor moveWithCells="1" sizeWithCells="1">
                  <from>
                    <xdr:col>10</xdr:col>
                    <xdr:colOff>563880</xdr:colOff>
                    <xdr:row>4</xdr:row>
                    <xdr:rowOff>228600</xdr:rowOff>
                  </from>
                  <to>
                    <xdr:col>12</xdr:col>
                    <xdr:colOff>777240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abelaZbiorcza.TabelaZbiorcza">
                <anchor moveWithCells="1" sizeWithCells="1">
                  <from>
                    <xdr:col>10</xdr:col>
                    <xdr:colOff>632460</xdr:colOff>
                    <xdr:row>9</xdr:row>
                    <xdr:rowOff>213360</xdr:rowOff>
                  </from>
                  <to>
                    <xdr:col>12</xdr:col>
                    <xdr:colOff>838200</xdr:colOff>
                    <xdr:row>10</xdr:row>
                    <xdr:rowOff>594360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abele.Tabele">
                <anchor moveWithCells="1" sizeWithCells="1">
                  <from>
                    <xdr:col>10</xdr:col>
                    <xdr:colOff>586740</xdr:colOff>
                    <xdr:row>7</xdr:row>
                    <xdr:rowOff>320040</xdr:rowOff>
                  </from>
                  <to>
                    <xdr:col>12</xdr:col>
                    <xdr:colOff>800100</xdr:colOff>
                    <xdr:row>8</xdr:row>
                    <xdr:rowOff>693420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tatystyki.Statystyki">
                <anchor moveWithCells="1" sizeWithCells="1">
                  <from>
                    <xdr:col>13</xdr:col>
                    <xdr:colOff>182880</xdr:colOff>
                    <xdr:row>9</xdr:row>
                    <xdr:rowOff>190500</xdr:rowOff>
                  </from>
                  <to>
                    <xdr:col>15</xdr:col>
                    <xdr:colOff>373380</xdr:colOff>
                    <xdr:row>10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ListyPlac">
                <anchor moveWithCells="1" sizeWithCells="1">
                  <from>
                    <xdr:col>13</xdr:col>
                    <xdr:colOff>175260</xdr:colOff>
                    <xdr:row>4</xdr:row>
                    <xdr:rowOff>228600</xdr:rowOff>
                  </from>
                  <to>
                    <xdr:col>15</xdr:col>
                    <xdr:colOff>365760</xdr:colOff>
                    <xdr:row>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Wyszukiwarka.WywołajWyszukiwarkę">
                <anchor moveWithCells="1" sizeWithCells="1">
                  <from>
                    <xdr:col>13</xdr:col>
                    <xdr:colOff>160020</xdr:colOff>
                    <xdr:row>7</xdr:row>
                    <xdr:rowOff>342900</xdr:rowOff>
                  </from>
                  <to>
                    <xdr:col>15</xdr:col>
                    <xdr:colOff>350520</xdr:colOff>
                    <xdr:row>8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DokumentacjaUzytkownika">
                <anchor moveWithCells="1" sizeWithCells="1">
                  <from>
                    <xdr:col>10</xdr:col>
                    <xdr:colOff>586740</xdr:colOff>
                    <xdr:row>12</xdr:row>
                    <xdr:rowOff>304800</xdr:rowOff>
                  </from>
                  <to>
                    <xdr:col>12</xdr:col>
                    <xdr:colOff>807720</xdr:colOff>
                    <xdr:row>14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DokumentacjaTechniczna.DokumentacjaTechniczna">
                <anchor moveWithCells="1" sizeWithCells="1">
                  <from>
                    <xdr:col>13</xdr:col>
                    <xdr:colOff>167640</xdr:colOff>
                    <xdr:row>12</xdr:row>
                    <xdr:rowOff>289560</xdr:rowOff>
                  </from>
                  <to>
                    <xdr:col>15</xdr:col>
                    <xdr:colOff>358140</xdr:colOff>
                    <xdr:row>14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0D705-92CA-4368-B71B-D955621E78F0}">
  <sheetPr codeName="Arkusz2">
    <pageSetUpPr fitToPage="1"/>
  </sheetPr>
  <dimension ref="A1:L1665"/>
  <sheetViews>
    <sheetView showGridLines="0" zoomScale="110" zoomScaleNormal="110" workbookViewId="0">
      <selection activeCell="J13" sqref="J13"/>
    </sheetView>
  </sheetViews>
  <sheetFormatPr defaultColWidth="0" defaultRowHeight="14.4"/>
  <cols>
    <col min="1" max="1" width="22" style="43" customWidth="1"/>
    <col min="2" max="2" width="13.21875" style="43" customWidth="1"/>
    <col min="3" max="3" width="14.33203125" style="43" customWidth="1"/>
    <col min="4" max="4" width="21.5546875" style="43" customWidth="1"/>
    <col min="5" max="5" width="11.33203125" style="43" customWidth="1"/>
    <col min="6" max="6" width="14.6640625" style="43" customWidth="1"/>
    <col min="7" max="7" width="18.44140625" style="43" customWidth="1"/>
    <col min="8" max="8" width="12.44140625" customWidth="1"/>
    <col min="9" max="9" width="23.77734375" style="43" customWidth="1"/>
    <col min="10" max="10" width="16.88671875" style="43" customWidth="1"/>
    <col min="11" max="11" width="8.88671875" style="43" hidden="1" customWidth="1"/>
    <col min="12" max="12" width="0" style="43" hidden="1" customWidth="1"/>
    <col min="13" max="16384" width="8.88671875" style="43" hidden="1"/>
  </cols>
  <sheetData>
    <row r="1" spans="1:12">
      <c r="I1" s="1"/>
    </row>
    <row r="2" spans="1:12" s="101" customFormat="1" ht="25.8">
      <c r="A2" s="101" t="s">
        <v>1646</v>
      </c>
    </row>
    <row r="3" spans="1:12" s="102" customFormat="1" ht="17.399999999999999" customHeight="1">
      <c r="A3" s="102" t="s">
        <v>42</v>
      </c>
    </row>
    <row r="4" spans="1:12">
      <c r="C4" s="195"/>
      <c r="D4" s="195"/>
      <c r="E4" s="195"/>
      <c r="F4" s="45"/>
      <c r="G4" s="7"/>
    </row>
    <row r="5" spans="1:12" ht="15" thickBot="1"/>
    <row r="6" spans="1:12" ht="129.6" customHeight="1" thickBot="1">
      <c r="A6" s="107" t="s">
        <v>11</v>
      </c>
      <c r="B6" s="108" t="s">
        <v>12</v>
      </c>
      <c r="C6" s="108" t="s">
        <v>13</v>
      </c>
      <c r="D6" s="108" t="s">
        <v>14</v>
      </c>
      <c r="E6" s="108" t="s">
        <v>32</v>
      </c>
      <c r="F6" s="108" t="s">
        <v>1677</v>
      </c>
      <c r="G6" s="108" t="s">
        <v>51</v>
      </c>
      <c r="H6" s="109" t="s">
        <v>50</v>
      </c>
      <c r="I6" s="108" t="s">
        <v>1651</v>
      </c>
      <c r="J6" s="110" t="s">
        <v>1659</v>
      </c>
      <c r="L6" s="108" t="s">
        <v>12</v>
      </c>
    </row>
    <row r="7" spans="1:12">
      <c r="A7" s="104" t="s">
        <v>60</v>
      </c>
      <c r="B7" s="104">
        <v>101</v>
      </c>
      <c r="C7" s="104" t="s">
        <v>1663</v>
      </c>
      <c r="D7" s="104" t="s">
        <v>46</v>
      </c>
      <c r="E7" s="104">
        <v>1</v>
      </c>
      <c r="F7" s="113">
        <f>IF(D7="dyrektor ",'Podział podstawowy'!$F$19,IF(OR(D7="zastępca dyrektora ",D7="główny księgowy"),'Podział podstawowy'!$F$20,IF(D7="kierownik",'Podział podstawowy'!$F$24,IF(D7="zastępca kierownika",'Podział podstawowy'!$F$25,IF(D7="główny ekspert",'Podział podstawowy'!$F$26,IF(OR(D7="starszy ekspert",D7="główny specjalista"),'Podział podstawowy'!$F$27,IF(OR(D7="ekspert",D7="specjalista"),'Podział podstawowy'!$F$28,'Podział podstawowy'!$F$29)))))))</f>
        <v>2176.6849078194532</v>
      </c>
      <c r="G7" s="105" t="str">
        <f>IF(D7="dyrektor ","S8",IF(OR(D7="zastępca dyrektora ",D7="główny księgowy"),"S7",IF(D7="kierownik","S6",IF(D7="zastępca kierownika","S5",IF(D7="główny ekspert","S4",IF(OR(D7="starszy ekspert",D7="główny specjalista"),"S3",IF(OR(D7="ekspert",D7="specjalista"),"S2","S1")))))))</f>
        <v>S6</v>
      </c>
      <c r="H7" s="106">
        <f>IF(G7="S1",1,IF(G7="S2",1.25,IF(G7="S3",1.5,IF(G7="S4",1.75,IF(G7="S5",2,IF(G7="S6",2.5,IF(G7="S7",3,IF(G7="S8",3.5))))))))</f>
        <v>2.5</v>
      </c>
      <c r="I7" s="43">
        <f>IFERROR(VLOOKUP(Tabela2[[#This Row],[Nazwisko i imię pracownika]],Tabela3[],9,FALSE),0)</f>
        <v>0</v>
      </c>
      <c r="J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  <c r="L7" s="104">
        <v>101</v>
      </c>
    </row>
    <row r="8" spans="1:12">
      <c r="A8" s="104" t="s">
        <v>61</v>
      </c>
      <c r="B8" s="104">
        <v>101</v>
      </c>
      <c r="C8" s="104" t="s">
        <v>1663</v>
      </c>
      <c r="D8" s="104" t="s">
        <v>1669</v>
      </c>
      <c r="E8" s="104">
        <v>1</v>
      </c>
      <c r="F8" s="113">
        <f>IF(D8="dyrektor ",'Podział podstawowy'!$F$19,IF(OR(D8="zastępca dyrektora ",D8="główny księgowy"),'Podział podstawowy'!$F$20,IF(D8="kierownik",'Podział podstawowy'!$F$24,IF(D8="zastępca kierownika",'Podział podstawowy'!$F$25,IF(D8="główny ekspert",'Podział podstawowy'!$F$26,IF(OR(D8="starszy ekspert",D8="główny specjalista"),'Podział podstawowy'!$F$27,IF(OR(D8="ekspert",D8="specjalista"),'Podział podstawowy'!$F$28,'Podział podstawowy'!$F$29)))))))</f>
        <v>870.67396312778124</v>
      </c>
      <c r="G8" s="105" t="str">
        <f t="shared" ref="G8:G70" si="0">IF(D8="dyrektor ","S8",IF(OR(D8="zastępca dyrektora ",D8="główny księgowy"),"S7",IF(D8="kierownik","S6",IF(D8="zastępca kierownika","S5",IF(D8="główny ekspert","S4",IF(OR(D8="starszy ekspert",D8="główny specjalista"),"S3",IF(OR(D8="ekspert",D8="specjalista"),"S2","S1")))))))</f>
        <v>S1</v>
      </c>
      <c r="H8" s="106">
        <f t="shared" ref="H8:H70" si="1">IF(G8="S1",1,IF(G8="S2",1.25,IF(G8="S3",1.5,IF(G8="S4",1.75,IF(G8="S5",2,IF(G8="S6",2.5,IF(G8="S7",3,IF(G8="S8",3.5))))))))</f>
        <v>1</v>
      </c>
      <c r="I8" s="43">
        <f>IFERROR(VLOOKUP(Tabela2[[#This Row],[Nazwisko i imię pracownika]],Tabela3[],9,FALSE),0)</f>
        <v>0</v>
      </c>
      <c r="J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  <c r="L8" s="104">
        <v>102</v>
      </c>
    </row>
    <row r="9" spans="1:12">
      <c r="A9" s="104" t="s">
        <v>62</v>
      </c>
      <c r="B9" s="104">
        <v>101</v>
      </c>
      <c r="C9" s="104" t="s">
        <v>1663</v>
      </c>
      <c r="D9" s="104" t="s">
        <v>1669</v>
      </c>
      <c r="E9" s="104">
        <v>1</v>
      </c>
      <c r="F9" s="113">
        <f>IF(D9="dyrektor ",'Podział podstawowy'!$F$19,IF(OR(D9="zastępca dyrektora ",D9="główny księgowy"),'Podział podstawowy'!$F$20,IF(D9="kierownik",'Podział podstawowy'!$F$24,IF(D9="zastępca kierownika",'Podział podstawowy'!$F$25,IF(D9="główny ekspert",'Podział podstawowy'!$F$26,IF(OR(D9="starszy ekspert",D9="główny specjalista"),'Podział podstawowy'!$F$27,IF(OR(D9="ekspert",D9="specjalista"),'Podział podstawowy'!$F$28,'Podział podstawowy'!$F$29)))))))</f>
        <v>870.67396312778124</v>
      </c>
      <c r="G9" s="105" t="str">
        <f t="shared" si="0"/>
        <v>S1</v>
      </c>
      <c r="H9" s="106">
        <f t="shared" si="1"/>
        <v>1</v>
      </c>
      <c r="I9" s="43">
        <f>IFERROR(VLOOKUP(Tabela2[[#This Row],[Nazwisko i imię pracownika]],Tabela3[],9,FALSE),0)</f>
        <v>0</v>
      </c>
      <c r="J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  <c r="L9" s="104">
        <v>103</v>
      </c>
    </row>
    <row r="10" spans="1:12">
      <c r="A10" s="104" t="s">
        <v>63</v>
      </c>
      <c r="B10" s="104">
        <v>101</v>
      </c>
      <c r="C10" s="104" t="s">
        <v>1663</v>
      </c>
      <c r="D10" s="104" t="s">
        <v>1669</v>
      </c>
      <c r="E10" s="104">
        <v>1</v>
      </c>
      <c r="F10" s="113">
        <f>IF(D10="dyrektor ",'Podział podstawowy'!$F$19,IF(OR(D10="zastępca dyrektora ",D10="główny księgowy"),'Podział podstawowy'!$F$20,IF(D10="kierownik",'Podział podstawowy'!$F$24,IF(D10="zastępca kierownika",'Podział podstawowy'!$F$25,IF(D10="główny ekspert",'Podział podstawowy'!$F$26,IF(OR(D10="starszy ekspert",D10="główny specjalista"),'Podział podstawowy'!$F$27,IF(OR(D10="ekspert",D10="specjalista"),'Podział podstawowy'!$F$28,'Podział podstawowy'!$F$29)))))))</f>
        <v>870.67396312778124</v>
      </c>
      <c r="G10" s="105" t="str">
        <f t="shared" si="0"/>
        <v>S1</v>
      </c>
      <c r="H10" s="106">
        <f t="shared" si="1"/>
        <v>1</v>
      </c>
      <c r="I10" s="104">
        <f>IFERROR(VLOOKUP(Tabela2[[#This Row],[Nazwisko i imię pracownika]],Tabela3[],9,FALSE),0)</f>
        <v>0</v>
      </c>
      <c r="J1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  <c r="L10" s="104">
        <v>104</v>
      </c>
    </row>
    <row r="11" spans="1:12">
      <c r="A11" s="104" t="s">
        <v>64</v>
      </c>
      <c r="B11" s="104">
        <v>101</v>
      </c>
      <c r="C11" s="104" t="s">
        <v>1663</v>
      </c>
      <c r="D11" s="104" t="s">
        <v>10</v>
      </c>
      <c r="E11" s="104">
        <v>1</v>
      </c>
      <c r="F11" s="113">
        <f>IF(D11="dyrektor ",'Podział podstawowy'!$F$19,IF(OR(D11="zastępca dyrektora ",D11="główny księgowy"),'Podział podstawowy'!$F$20,IF(D11="kierownik",'Podział podstawowy'!$F$24,IF(D11="zastępca kierownika",'Podział podstawowy'!$F$25,IF(D11="główny ekspert",'Podział podstawowy'!$F$26,IF(OR(D11="starszy ekspert",D11="główny specjalista"),'Podział podstawowy'!$F$27,IF(OR(D11="ekspert",D11="specjalista"),'Podział podstawowy'!$F$28,'Podział podstawowy'!$F$29)))))))</f>
        <v>1088.3424539097266</v>
      </c>
      <c r="G11" s="105" t="str">
        <f t="shared" si="0"/>
        <v>S2</v>
      </c>
      <c r="H11" s="106">
        <f t="shared" si="1"/>
        <v>1.25</v>
      </c>
      <c r="I11" s="104">
        <f>IFERROR(VLOOKUP(Tabela2[[#This Row],[Nazwisko i imię pracownika]],Tabela3[],9,FALSE),0)</f>
        <v>0</v>
      </c>
      <c r="J1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  <c r="L11" s="104">
        <v>115</v>
      </c>
    </row>
    <row r="12" spans="1:12">
      <c r="A12" s="104" t="s">
        <v>65</v>
      </c>
      <c r="B12" s="104">
        <v>101</v>
      </c>
      <c r="C12" s="104" t="s">
        <v>1663</v>
      </c>
      <c r="D12" s="104" t="s">
        <v>1669</v>
      </c>
      <c r="E12" s="104">
        <v>1</v>
      </c>
      <c r="F12" s="113">
        <f>IF(D12="dyrektor ",'Podział podstawowy'!$F$19,IF(OR(D12="zastępca dyrektora ",D12="główny księgowy"),'Podział podstawowy'!$F$20,IF(D12="kierownik",'Podział podstawowy'!$F$24,IF(D12="zastępca kierownika",'Podział podstawowy'!$F$25,IF(D12="główny ekspert",'Podział podstawowy'!$F$26,IF(OR(D12="starszy ekspert",D12="główny specjalista"),'Podział podstawowy'!$F$27,IF(OR(D12="ekspert",D12="specjalista"),'Podział podstawowy'!$F$28,'Podział podstawowy'!$F$29)))))))</f>
        <v>870.67396312778124</v>
      </c>
      <c r="G12" s="105" t="str">
        <f t="shared" si="0"/>
        <v>S1</v>
      </c>
      <c r="H12" s="106">
        <f t="shared" si="1"/>
        <v>1</v>
      </c>
      <c r="I12" s="104">
        <f>IFERROR(VLOOKUP(Tabela2[[#This Row],[Nazwisko i imię pracownika]],Tabela3[],9,FALSE),0)</f>
        <v>0</v>
      </c>
      <c r="J1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  <c r="L12" s="104">
        <v>114</v>
      </c>
    </row>
    <row r="13" spans="1:12">
      <c r="A13" s="104" t="s">
        <v>66</v>
      </c>
      <c r="B13" s="104">
        <v>101</v>
      </c>
      <c r="C13" s="104" t="s">
        <v>1663</v>
      </c>
      <c r="D13" s="104" t="s">
        <v>1669</v>
      </c>
      <c r="E13" s="104">
        <v>1</v>
      </c>
      <c r="F13" s="113">
        <f>IF(D13="dyrektor ",'Podział podstawowy'!$F$19,IF(OR(D13="zastępca dyrektora ",D13="główny księgowy"),'Podział podstawowy'!$F$20,IF(D13="kierownik",'Podział podstawowy'!$F$24,IF(D13="zastępca kierownika",'Podział podstawowy'!$F$25,IF(D13="główny ekspert",'Podział podstawowy'!$F$26,IF(OR(D13="starszy ekspert",D13="główny specjalista"),'Podział podstawowy'!$F$27,IF(OR(D13="ekspert",D13="specjalista"),'Podział podstawowy'!$F$28,'Podział podstawowy'!$F$29)))))))</f>
        <v>870.67396312778124</v>
      </c>
      <c r="G13" s="105" t="str">
        <f t="shared" si="0"/>
        <v>S1</v>
      </c>
      <c r="H13" s="106">
        <f t="shared" si="1"/>
        <v>1</v>
      </c>
      <c r="I13" s="104">
        <f>IFERROR(VLOOKUP(Tabela2[[#This Row],[Nazwisko i imię pracownika]],Tabela3[],9,FALSE),0)</f>
        <v>0</v>
      </c>
      <c r="J1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  <c r="L13" s="104">
        <v>113</v>
      </c>
    </row>
    <row r="14" spans="1:12">
      <c r="A14" s="104" t="s">
        <v>67</v>
      </c>
      <c r="B14" s="104">
        <v>101</v>
      </c>
      <c r="C14" s="104" t="s">
        <v>1663</v>
      </c>
      <c r="D14" s="104" t="s">
        <v>47</v>
      </c>
      <c r="E14" s="104">
        <v>1</v>
      </c>
      <c r="F14" s="113">
        <f>IF(D14="dyrektor ",'Podział podstawowy'!$F$19,IF(OR(D14="zastępca dyrektora ",D14="główny księgowy"),'Podział podstawowy'!$F$20,IF(D14="kierownik",'Podział podstawowy'!$F$24,IF(D14="zastępca kierownika",'Podział podstawowy'!$F$25,IF(D14="główny ekspert",'Podział podstawowy'!$F$26,IF(OR(D14="starszy ekspert",D14="główny specjalista"),'Podział podstawowy'!$F$27,IF(OR(D14="ekspert",D14="specjalista"),'Podział podstawowy'!$F$28,'Podział podstawowy'!$F$29)))))))</f>
        <v>1306.0109446916717</v>
      </c>
      <c r="G14" s="105" t="str">
        <f t="shared" si="0"/>
        <v>S3</v>
      </c>
      <c r="H14" s="106">
        <f t="shared" si="1"/>
        <v>1.5</v>
      </c>
      <c r="I14" s="104">
        <f>IFERROR(VLOOKUP(Tabela2[[#This Row],[Nazwisko i imię pracownika]],Tabela3[],9,FALSE),0)</f>
        <v>0</v>
      </c>
      <c r="J1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  <c r="L14" s="104">
        <v>112</v>
      </c>
    </row>
    <row r="15" spans="1:12">
      <c r="A15" s="104" t="s">
        <v>68</v>
      </c>
      <c r="B15" s="104">
        <v>101</v>
      </c>
      <c r="C15" s="104" t="s">
        <v>1665</v>
      </c>
      <c r="D15" s="104" t="s">
        <v>1669</v>
      </c>
      <c r="E15" s="104">
        <v>1</v>
      </c>
      <c r="F15" s="113">
        <f>IF(D15="dyrektor ",'Podział podstawowy'!$F$19,IF(OR(D15="zastępca dyrektora ",D15="główny księgowy"),'Podział podstawowy'!$F$20,IF(D15="kierownik",'Podział podstawowy'!$F$24,IF(D15="zastępca kierownika",'Podział podstawowy'!$F$25,IF(D15="główny ekspert",'Podział podstawowy'!$F$26,IF(OR(D15="starszy ekspert",D15="główny specjalista"),'Podział podstawowy'!$F$27,IF(OR(D15="ekspert",D15="specjalista"),'Podział podstawowy'!$F$28,'Podział podstawowy'!$F$29)))))))</f>
        <v>870.67396312778124</v>
      </c>
      <c r="G15" s="105" t="str">
        <f t="shared" si="0"/>
        <v>S1</v>
      </c>
      <c r="H15" s="106">
        <f t="shared" si="1"/>
        <v>1</v>
      </c>
      <c r="I15" s="104">
        <f>IFERROR(VLOOKUP(Tabela2[[#This Row],[Nazwisko i imię pracownika]],Tabela3[],9,FALSE),0)</f>
        <v>6</v>
      </c>
      <c r="J1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  <c r="L15" s="104">
        <v>111</v>
      </c>
    </row>
    <row r="16" spans="1:12">
      <c r="A16" s="104" t="s">
        <v>69</v>
      </c>
      <c r="B16" s="104">
        <v>101</v>
      </c>
      <c r="C16" s="104" t="s">
        <v>1665</v>
      </c>
      <c r="D16" s="104" t="s">
        <v>1669</v>
      </c>
      <c r="E16" s="104">
        <v>1</v>
      </c>
      <c r="F16" s="113">
        <f>IF(D16="dyrektor ",'Podział podstawowy'!$F$19,IF(OR(D16="zastępca dyrektora ",D16="główny księgowy"),'Podział podstawowy'!$F$20,IF(D16="kierownik",'Podział podstawowy'!$F$24,IF(D16="zastępca kierownika",'Podział podstawowy'!$F$25,IF(D16="główny ekspert",'Podział podstawowy'!$F$26,IF(OR(D16="starszy ekspert",D16="główny specjalista"),'Podział podstawowy'!$F$27,IF(OR(D16="ekspert",D16="specjalista"),'Podział podstawowy'!$F$28,'Podział podstawowy'!$F$29)))))))</f>
        <v>870.67396312778124</v>
      </c>
      <c r="G16" s="105" t="str">
        <f t="shared" si="0"/>
        <v>S1</v>
      </c>
      <c r="H16" s="106">
        <f t="shared" si="1"/>
        <v>1</v>
      </c>
      <c r="I16" s="104">
        <f>IFERROR(VLOOKUP(Tabela2[[#This Row],[Nazwisko i imię pracownika]],Tabela3[],9,FALSE),0)</f>
        <v>0</v>
      </c>
      <c r="J1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  <c r="L16" s="104">
        <v>110</v>
      </c>
    </row>
    <row r="17" spans="1:12">
      <c r="A17" s="104" t="s">
        <v>70</v>
      </c>
      <c r="B17" s="104">
        <v>101</v>
      </c>
      <c r="C17" s="104" t="s">
        <v>1665</v>
      </c>
      <c r="D17" s="104" t="s">
        <v>1669</v>
      </c>
      <c r="E17" s="104">
        <v>1</v>
      </c>
      <c r="F17" s="113">
        <f>IF(D17="dyrektor ",'Podział podstawowy'!$F$19,IF(OR(D17="zastępca dyrektora ",D17="główny księgowy"),'Podział podstawowy'!$F$20,IF(D17="kierownik",'Podział podstawowy'!$F$24,IF(D17="zastępca kierownika",'Podział podstawowy'!$F$25,IF(D17="główny ekspert",'Podział podstawowy'!$F$26,IF(OR(D17="starszy ekspert",D17="główny specjalista"),'Podział podstawowy'!$F$27,IF(OR(D17="ekspert",D17="specjalista"),'Podział podstawowy'!$F$28,'Podział podstawowy'!$F$29)))))))</f>
        <v>870.67396312778124</v>
      </c>
      <c r="G17" s="105" t="str">
        <f t="shared" si="0"/>
        <v>S1</v>
      </c>
      <c r="H17" s="106">
        <f t="shared" si="1"/>
        <v>1</v>
      </c>
      <c r="I17" s="104">
        <f>IFERROR(VLOOKUP(Tabela2[[#This Row],[Nazwisko i imię pracownika]],Tabela3[],9,FALSE),0)</f>
        <v>0</v>
      </c>
      <c r="J1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  <c r="L17" s="104">
        <v>109</v>
      </c>
    </row>
    <row r="18" spans="1:12">
      <c r="A18" s="104" t="s">
        <v>71</v>
      </c>
      <c r="B18" s="104">
        <v>101</v>
      </c>
      <c r="C18" s="104" t="s">
        <v>1665</v>
      </c>
      <c r="D18" s="104" t="s">
        <v>1669</v>
      </c>
      <c r="E18" s="104">
        <v>1</v>
      </c>
      <c r="F18" s="113">
        <f>IF(D18="dyrektor ",'Podział podstawowy'!$F$19,IF(OR(D18="zastępca dyrektora ",D18="główny księgowy"),'Podział podstawowy'!$F$20,IF(D18="kierownik",'Podział podstawowy'!$F$24,IF(D18="zastępca kierownika",'Podział podstawowy'!$F$25,IF(D18="główny ekspert",'Podział podstawowy'!$F$26,IF(OR(D18="starszy ekspert",D18="główny specjalista"),'Podział podstawowy'!$F$27,IF(OR(D18="ekspert",D18="specjalista"),'Podział podstawowy'!$F$28,'Podział podstawowy'!$F$29)))))))</f>
        <v>870.67396312778124</v>
      </c>
      <c r="G18" s="105" t="str">
        <f t="shared" si="0"/>
        <v>S1</v>
      </c>
      <c r="H18" s="106">
        <f t="shared" si="1"/>
        <v>1</v>
      </c>
      <c r="I18" s="104">
        <f>IFERROR(VLOOKUP(Tabela2[[#This Row],[Nazwisko i imię pracownika]],Tabela3[],9,FALSE),0)</f>
        <v>0</v>
      </c>
      <c r="J1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  <c r="L18" s="104">
        <v>108</v>
      </c>
    </row>
    <row r="19" spans="1:12">
      <c r="A19" s="104" t="s">
        <v>72</v>
      </c>
      <c r="B19" s="104">
        <v>101</v>
      </c>
      <c r="C19" s="104" t="s">
        <v>1665</v>
      </c>
      <c r="D19" s="104" t="s">
        <v>55</v>
      </c>
      <c r="E19" s="104">
        <v>1</v>
      </c>
      <c r="F19" s="113">
        <f>IF(D19="dyrektor ",'Podział podstawowy'!$F$19,IF(OR(D19="zastępca dyrektora ",D19="główny księgowy"),'Podział podstawowy'!$F$20,IF(D19="kierownik",'Podział podstawowy'!$F$24,IF(D19="zastępca kierownika",'Podział podstawowy'!$F$25,IF(D19="główny ekspert",'Podział podstawowy'!$F$26,IF(OR(D19="starszy ekspert",D19="główny specjalista"),'Podział podstawowy'!$F$27,IF(OR(D19="ekspert",D19="specjalista"),'Podział podstawowy'!$F$28,'Podział podstawowy'!$F$29)))))))</f>
        <v>1523.6794354736171</v>
      </c>
      <c r="G19" s="105" t="str">
        <f t="shared" si="0"/>
        <v>S4</v>
      </c>
      <c r="H19" s="106">
        <f t="shared" si="1"/>
        <v>1.75</v>
      </c>
      <c r="I19" s="104">
        <f>IFERROR(VLOOKUP(Tabela2[[#This Row],[Nazwisko i imię pracownika]],Tabela3[],9,FALSE),0)</f>
        <v>0</v>
      </c>
      <c r="J1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  <c r="L19" s="104">
        <v>107</v>
      </c>
    </row>
    <row r="20" spans="1:12">
      <c r="A20" s="104" t="s">
        <v>73</v>
      </c>
      <c r="B20" s="104">
        <v>101</v>
      </c>
      <c r="C20" s="104" t="s">
        <v>1665</v>
      </c>
      <c r="D20" s="104" t="s">
        <v>1669</v>
      </c>
      <c r="E20" s="104">
        <v>1</v>
      </c>
      <c r="F20" s="113">
        <f>IF(D20="dyrektor ",'Podział podstawowy'!$F$19,IF(OR(D20="zastępca dyrektora ",D20="główny księgowy"),'Podział podstawowy'!$F$20,IF(D20="kierownik",'Podział podstawowy'!$F$24,IF(D20="zastępca kierownika",'Podział podstawowy'!$F$25,IF(D20="główny ekspert",'Podział podstawowy'!$F$26,IF(OR(D20="starszy ekspert",D20="główny specjalista"),'Podział podstawowy'!$F$27,IF(OR(D20="ekspert",D20="specjalista"),'Podział podstawowy'!$F$28,'Podział podstawowy'!$F$29)))))))</f>
        <v>870.67396312778124</v>
      </c>
      <c r="G20" s="105" t="str">
        <f t="shared" si="0"/>
        <v>S1</v>
      </c>
      <c r="H20" s="106">
        <f t="shared" si="1"/>
        <v>1</v>
      </c>
      <c r="I20" s="104">
        <f>IFERROR(VLOOKUP(Tabela2[[#This Row],[Nazwisko i imię pracownika]],Tabela3[],9,FALSE),0)</f>
        <v>0</v>
      </c>
      <c r="J2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  <c r="L20" s="104">
        <v>105</v>
      </c>
    </row>
    <row r="21" spans="1:12">
      <c r="A21" s="104" t="s">
        <v>74</v>
      </c>
      <c r="B21" s="104">
        <v>101</v>
      </c>
      <c r="C21" s="104" t="s">
        <v>1665</v>
      </c>
      <c r="D21" s="104" t="s">
        <v>1669</v>
      </c>
      <c r="E21" s="104">
        <v>1</v>
      </c>
      <c r="F21" s="113">
        <f>IF(D21="dyrektor ",'Podział podstawowy'!$F$19,IF(OR(D21="zastępca dyrektora ",D21="główny księgowy"),'Podział podstawowy'!$F$20,IF(D21="kierownik",'Podział podstawowy'!$F$24,IF(D21="zastępca kierownika",'Podział podstawowy'!$F$25,IF(D21="główny ekspert",'Podział podstawowy'!$F$26,IF(OR(D21="starszy ekspert",D21="główny specjalista"),'Podział podstawowy'!$F$27,IF(OR(D21="ekspert",D21="specjalista"),'Podział podstawowy'!$F$28,'Podział podstawowy'!$F$29)))))))</f>
        <v>870.67396312778124</v>
      </c>
      <c r="G21" s="105" t="str">
        <f t="shared" si="0"/>
        <v>S1</v>
      </c>
      <c r="H21" s="106">
        <f t="shared" si="1"/>
        <v>1</v>
      </c>
      <c r="I21" s="104">
        <f>IFERROR(VLOOKUP(Tabela2[[#This Row],[Nazwisko i imię pracownika]],Tabela3[],9,FALSE),0)</f>
        <v>0</v>
      </c>
      <c r="J2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  <c r="L21" s="104">
        <v>106</v>
      </c>
    </row>
    <row r="22" spans="1:12">
      <c r="A22" s="104" t="s">
        <v>75</v>
      </c>
      <c r="B22" s="104">
        <v>101</v>
      </c>
      <c r="C22" s="104" t="s">
        <v>1665</v>
      </c>
      <c r="D22" s="104" t="s">
        <v>1669</v>
      </c>
      <c r="E22" s="104">
        <v>0.75</v>
      </c>
      <c r="F22" s="113">
        <f>IF(D22="dyrektor ",'Podział podstawowy'!$F$19,IF(OR(D22="zastępca dyrektora ",D22="główny księgowy"),'Podział podstawowy'!$F$20,IF(D22="kierownik",'Podział podstawowy'!$F$24,IF(D22="zastępca kierownika",'Podział podstawowy'!$F$25,IF(D22="główny ekspert",'Podział podstawowy'!$F$26,IF(OR(D22="starszy ekspert",D22="główny specjalista"),'Podział podstawowy'!$F$27,IF(OR(D22="ekspert",D22="specjalista"),'Podział podstawowy'!$F$28,'Podział podstawowy'!$F$29)))))))</f>
        <v>870.67396312778124</v>
      </c>
      <c r="G22" s="105" t="str">
        <f t="shared" si="0"/>
        <v>S1</v>
      </c>
      <c r="H22" s="106">
        <f t="shared" si="1"/>
        <v>1</v>
      </c>
      <c r="I22" s="104">
        <f>IFERROR(VLOOKUP(Tabela2[[#This Row],[Nazwisko i imię pracownika]],Tabela3[],9,FALSE),0)</f>
        <v>0</v>
      </c>
      <c r="J2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  <c r="L22" s="104"/>
    </row>
    <row r="23" spans="1:12">
      <c r="A23" s="104" t="s">
        <v>76</v>
      </c>
      <c r="B23" s="104">
        <v>101</v>
      </c>
      <c r="C23" s="104" t="s">
        <v>1665</v>
      </c>
      <c r="D23" s="104" t="s">
        <v>1669</v>
      </c>
      <c r="E23" s="104">
        <v>1</v>
      </c>
      <c r="F23" s="113">
        <f>IF(D23="dyrektor ",'Podział podstawowy'!$F$19,IF(OR(D23="zastępca dyrektora ",D23="główny księgowy"),'Podział podstawowy'!$F$20,IF(D23="kierownik",'Podział podstawowy'!$F$24,IF(D23="zastępca kierownika",'Podział podstawowy'!$F$25,IF(D23="główny ekspert",'Podział podstawowy'!$F$26,IF(OR(D23="starszy ekspert",D23="główny specjalista"),'Podział podstawowy'!$F$27,IF(OR(D23="ekspert",D23="specjalista"),'Podział podstawowy'!$F$28,'Podział podstawowy'!$F$29)))))))</f>
        <v>870.67396312778124</v>
      </c>
      <c r="G23" s="105" t="str">
        <f t="shared" si="0"/>
        <v>S1</v>
      </c>
      <c r="H23" s="106">
        <f t="shared" si="1"/>
        <v>1</v>
      </c>
      <c r="I23" s="104">
        <f>IFERROR(VLOOKUP(Tabela2[[#This Row],[Nazwisko i imię pracownika]],Tabela3[],9,FALSE),0)</f>
        <v>0</v>
      </c>
      <c r="J2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4" spans="1:12">
      <c r="A24" s="104" t="s">
        <v>77</v>
      </c>
      <c r="B24" s="104">
        <v>101</v>
      </c>
      <c r="C24" s="104" t="s">
        <v>1665</v>
      </c>
      <c r="D24" s="104" t="s">
        <v>1669</v>
      </c>
      <c r="E24" s="104">
        <v>0.75</v>
      </c>
      <c r="F24" s="113">
        <f>IF(D24="dyrektor ",'Podział podstawowy'!$F$19,IF(OR(D24="zastępca dyrektora ",D24="główny księgowy"),'Podział podstawowy'!$F$20,IF(D24="kierownik",'Podział podstawowy'!$F$24,IF(D24="zastępca kierownika",'Podział podstawowy'!$F$25,IF(D24="główny ekspert",'Podział podstawowy'!$F$26,IF(OR(D24="starszy ekspert",D24="główny specjalista"),'Podział podstawowy'!$F$27,IF(OR(D24="ekspert",D24="specjalista"),'Podział podstawowy'!$F$28,'Podział podstawowy'!$F$29)))))))</f>
        <v>870.67396312778124</v>
      </c>
      <c r="G24" s="105" t="str">
        <f t="shared" si="0"/>
        <v>S1</v>
      </c>
      <c r="H24" s="106">
        <f t="shared" si="1"/>
        <v>1</v>
      </c>
      <c r="I24" s="104">
        <f>IFERROR(VLOOKUP(Tabela2[[#This Row],[Nazwisko i imię pracownika]],Tabela3[],9,FALSE),0)</f>
        <v>0</v>
      </c>
      <c r="J2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5" spans="1:12">
      <c r="A25" s="104" t="s">
        <v>78</v>
      </c>
      <c r="B25" s="104">
        <v>101</v>
      </c>
      <c r="C25" s="104" t="s">
        <v>1665</v>
      </c>
      <c r="D25" s="104" t="s">
        <v>1669</v>
      </c>
      <c r="E25" s="104">
        <v>1</v>
      </c>
      <c r="F25" s="113">
        <f>IF(D25="dyrektor ",'Podział podstawowy'!$F$19,IF(OR(D25="zastępca dyrektora ",D25="główny księgowy"),'Podział podstawowy'!$F$20,IF(D25="kierownik",'Podział podstawowy'!$F$24,IF(D25="zastępca kierownika",'Podział podstawowy'!$F$25,IF(D25="główny ekspert",'Podział podstawowy'!$F$26,IF(OR(D25="starszy ekspert",D25="główny specjalista"),'Podział podstawowy'!$F$27,IF(OR(D25="ekspert",D25="specjalista"),'Podział podstawowy'!$F$28,'Podział podstawowy'!$F$29)))))))</f>
        <v>870.67396312778124</v>
      </c>
      <c r="G25" s="105" t="str">
        <f t="shared" si="0"/>
        <v>S1</v>
      </c>
      <c r="H25" s="106">
        <f t="shared" si="1"/>
        <v>1</v>
      </c>
      <c r="I25" s="104">
        <f>IFERROR(VLOOKUP(Tabela2[[#This Row],[Nazwisko i imię pracownika]],Tabela3[],9,FALSE),0)</f>
        <v>0</v>
      </c>
      <c r="J2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6" spans="1:12">
      <c r="A26" s="104" t="s">
        <v>79</v>
      </c>
      <c r="B26" s="104">
        <v>101</v>
      </c>
      <c r="C26" s="104" t="s">
        <v>1665</v>
      </c>
      <c r="D26" s="104" t="s">
        <v>1669</v>
      </c>
      <c r="E26" s="104">
        <v>1</v>
      </c>
      <c r="F26" s="113">
        <f>IF(D26="dyrektor ",'Podział podstawowy'!$F$19,IF(OR(D26="zastępca dyrektora ",D26="główny księgowy"),'Podział podstawowy'!$F$20,IF(D26="kierownik",'Podział podstawowy'!$F$24,IF(D26="zastępca kierownika",'Podział podstawowy'!$F$25,IF(D26="główny ekspert",'Podział podstawowy'!$F$26,IF(OR(D26="starszy ekspert",D26="główny specjalista"),'Podział podstawowy'!$F$27,IF(OR(D26="ekspert",D26="specjalista"),'Podział podstawowy'!$F$28,'Podział podstawowy'!$F$29)))))))</f>
        <v>870.67396312778124</v>
      </c>
      <c r="G26" s="105" t="str">
        <f t="shared" si="0"/>
        <v>S1</v>
      </c>
      <c r="H26" s="106">
        <f t="shared" si="1"/>
        <v>1</v>
      </c>
      <c r="I26" s="104">
        <f>IFERROR(VLOOKUP(Tabela2[[#This Row],[Nazwisko i imię pracownika]],Tabela3[],9,FALSE),0)</f>
        <v>0</v>
      </c>
      <c r="J2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7" spans="1:12">
      <c r="A27" s="104" t="s">
        <v>80</v>
      </c>
      <c r="B27" s="104">
        <v>101</v>
      </c>
      <c r="C27" s="104" t="s">
        <v>1665</v>
      </c>
      <c r="D27" s="104" t="s">
        <v>46</v>
      </c>
      <c r="E27" s="104">
        <v>1</v>
      </c>
      <c r="F27" s="113">
        <f>IF(D27="dyrektor ",'Podział podstawowy'!$F$19,IF(OR(D27="zastępca dyrektora ",D27="główny księgowy"),'Podział podstawowy'!$F$20,IF(D27="kierownik",'Podział podstawowy'!$F$24,IF(D27="zastępca kierownika",'Podział podstawowy'!$F$25,IF(D27="główny ekspert",'Podział podstawowy'!$F$26,IF(OR(D27="starszy ekspert",D27="główny specjalista"),'Podział podstawowy'!$F$27,IF(OR(D27="ekspert",D27="specjalista"),'Podział podstawowy'!$F$28,'Podział podstawowy'!$F$29)))))))</f>
        <v>2176.6849078194532</v>
      </c>
      <c r="G27" s="105" t="str">
        <f t="shared" si="0"/>
        <v>S6</v>
      </c>
      <c r="H27" s="106">
        <f t="shared" si="1"/>
        <v>2.5</v>
      </c>
      <c r="I27" s="104">
        <f>IFERROR(VLOOKUP(Tabela2[[#This Row],[Nazwisko i imię pracownika]],Tabela3[],9,FALSE),0)</f>
        <v>0</v>
      </c>
      <c r="J2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8" spans="1:12">
      <c r="A28" s="104" t="s">
        <v>81</v>
      </c>
      <c r="B28" s="104">
        <v>101</v>
      </c>
      <c r="C28" s="104" t="s">
        <v>1665</v>
      </c>
      <c r="D28" s="104" t="s">
        <v>1669</v>
      </c>
      <c r="E28" s="104">
        <v>1</v>
      </c>
      <c r="F28" s="113">
        <f>IF(D28="dyrektor ",'Podział podstawowy'!$F$19,IF(OR(D28="zastępca dyrektora ",D28="główny księgowy"),'Podział podstawowy'!$F$20,IF(D28="kierownik",'Podział podstawowy'!$F$24,IF(D28="zastępca kierownika",'Podział podstawowy'!$F$25,IF(D28="główny ekspert",'Podział podstawowy'!$F$26,IF(OR(D28="starszy ekspert",D28="główny specjalista"),'Podział podstawowy'!$F$27,IF(OR(D28="ekspert",D28="specjalista"),'Podział podstawowy'!$F$28,'Podział podstawowy'!$F$29)))))))</f>
        <v>870.67396312778124</v>
      </c>
      <c r="G28" s="105" t="str">
        <f t="shared" si="0"/>
        <v>S1</v>
      </c>
      <c r="H28" s="106">
        <f t="shared" si="1"/>
        <v>1</v>
      </c>
      <c r="I28" s="104">
        <f>IFERROR(VLOOKUP(Tabela2[[#This Row],[Nazwisko i imię pracownika]],Tabela3[],9,FALSE),0)</f>
        <v>0</v>
      </c>
      <c r="J2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9" spans="1:12">
      <c r="A29" s="104" t="s">
        <v>82</v>
      </c>
      <c r="B29" s="104">
        <v>101</v>
      </c>
      <c r="C29" s="104" t="s">
        <v>1665</v>
      </c>
      <c r="D29" s="104" t="s">
        <v>1669</v>
      </c>
      <c r="E29" s="104">
        <v>1</v>
      </c>
      <c r="F29" s="113">
        <f>IF(D29="dyrektor ",'Podział podstawowy'!$F$19,IF(OR(D29="zastępca dyrektora ",D29="główny księgowy"),'Podział podstawowy'!$F$20,IF(D29="kierownik",'Podział podstawowy'!$F$24,IF(D29="zastępca kierownika",'Podział podstawowy'!$F$25,IF(D29="główny ekspert",'Podział podstawowy'!$F$26,IF(OR(D29="starszy ekspert",D29="główny specjalista"),'Podział podstawowy'!$F$27,IF(OR(D29="ekspert",D29="specjalista"),'Podział podstawowy'!$F$28,'Podział podstawowy'!$F$29)))))))</f>
        <v>870.67396312778124</v>
      </c>
      <c r="G29" s="105" t="str">
        <f t="shared" si="0"/>
        <v>S1</v>
      </c>
      <c r="H29" s="106">
        <f t="shared" si="1"/>
        <v>1</v>
      </c>
      <c r="I29" s="104">
        <f>IFERROR(VLOOKUP(Tabela2[[#This Row],[Nazwisko i imię pracownika]],Tabela3[],9,FALSE),0)</f>
        <v>0</v>
      </c>
      <c r="J2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0" spans="1:12">
      <c r="A30" s="104" t="s">
        <v>83</v>
      </c>
      <c r="B30" s="104">
        <v>101</v>
      </c>
      <c r="C30" s="104" t="s">
        <v>1665</v>
      </c>
      <c r="D30" s="104" t="s">
        <v>47</v>
      </c>
      <c r="E30" s="104">
        <v>1</v>
      </c>
      <c r="F30" s="113">
        <f>IF(D30="dyrektor ",'Podział podstawowy'!$F$19,IF(OR(D30="zastępca dyrektora ",D30="główny księgowy"),'Podział podstawowy'!$F$20,IF(D30="kierownik",'Podział podstawowy'!$F$24,IF(D30="zastępca kierownika",'Podział podstawowy'!$F$25,IF(D30="główny ekspert",'Podział podstawowy'!$F$26,IF(OR(D30="starszy ekspert",D30="główny specjalista"),'Podział podstawowy'!$F$27,IF(OR(D30="ekspert",D30="specjalista"),'Podział podstawowy'!$F$28,'Podział podstawowy'!$F$29)))))))</f>
        <v>1306.0109446916717</v>
      </c>
      <c r="G30" s="105" t="str">
        <f t="shared" si="0"/>
        <v>S3</v>
      </c>
      <c r="H30" s="106">
        <f t="shared" si="1"/>
        <v>1.5</v>
      </c>
      <c r="I30" s="104">
        <f>IFERROR(VLOOKUP(Tabela2[[#This Row],[Nazwisko i imię pracownika]],Tabela3[],9,FALSE),0)</f>
        <v>0</v>
      </c>
      <c r="J3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1" spans="1:12">
      <c r="A31" s="104" t="s">
        <v>84</v>
      </c>
      <c r="B31" s="104">
        <v>101</v>
      </c>
      <c r="C31" s="104" t="s">
        <v>1665</v>
      </c>
      <c r="D31" s="104" t="s">
        <v>47</v>
      </c>
      <c r="E31" s="104">
        <v>1</v>
      </c>
      <c r="F31" s="113">
        <f>IF(D31="dyrektor ",'Podział podstawowy'!$F$19,IF(OR(D31="zastępca dyrektora ",D31="główny księgowy"),'Podział podstawowy'!$F$20,IF(D31="kierownik",'Podział podstawowy'!$F$24,IF(D31="zastępca kierownika",'Podział podstawowy'!$F$25,IF(D31="główny ekspert",'Podział podstawowy'!$F$26,IF(OR(D31="starszy ekspert",D31="główny specjalista"),'Podział podstawowy'!$F$27,IF(OR(D31="ekspert",D31="specjalista"),'Podział podstawowy'!$F$28,'Podział podstawowy'!$F$29)))))))</f>
        <v>1306.0109446916717</v>
      </c>
      <c r="G31" s="105" t="str">
        <f t="shared" si="0"/>
        <v>S3</v>
      </c>
      <c r="H31" s="106">
        <f t="shared" si="1"/>
        <v>1.5</v>
      </c>
      <c r="I31" s="104">
        <f>IFERROR(VLOOKUP(Tabela2[[#This Row],[Nazwisko i imię pracownika]],Tabela3[],9,FALSE),0)</f>
        <v>0</v>
      </c>
      <c r="J3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2" spans="1:12">
      <c r="A32" s="104" t="s">
        <v>85</v>
      </c>
      <c r="B32" s="104">
        <v>101</v>
      </c>
      <c r="C32" s="104" t="s">
        <v>1663</v>
      </c>
      <c r="D32" s="104" t="s">
        <v>1669</v>
      </c>
      <c r="E32" s="104">
        <v>1</v>
      </c>
      <c r="F32" s="113">
        <f>IF(D32="dyrektor ",'Podział podstawowy'!$F$19,IF(OR(D32="zastępca dyrektora ",D32="główny księgowy"),'Podział podstawowy'!$F$20,IF(D32="kierownik",'Podział podstawowy'!$F$24,IF(D32="zastępca kierownika",'Podział podstawowy'!$F$25,IF(D32="główny ekspert",'Podział podstawowy'!$F$26,IF(OR(D32="starszy ekspert",D32="główny specjalista"),'Podział podstawowy'!$F$27,IF(OR(D32="ekspert",D32="specjalista"),'Podział podstawowy'!$F$28,'Podział podstawowy'!$F$29)))))))</f>
        <v>870.67396312778124</v>
      </c>
      <c r="G32" s="105" t="str">
        <f t="shared" si="0"/>
        <v>S1</v>
      </c>
      <c r="H32" s="106">
        <f t="shared" si="1"/>
        <v>1</v>
      </c>
      <c r="I32" s="104">
        <f>IFERROR(VLOOKUP(Tabela2[[#This Row],[Nazwisko i imię pracownika]],Tabela3[],9,FALSE),0)</f>
        <v>0</v>
      </c>
      <c r="J3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3" spans="1:10">
      <c r="A33" s="104" t="s">
        <v>86</v>
      </c>
      <c r="B33" s="104">
        <v>101</v>
      </c>
      <c r="C33" s="104" t="s">
        <v>1663</v>
      </c>
      <c r="D33" s="104" t="s">
        <v>1669</v>
      </c>
      <c r="E33" s="104">
        <v>1</v>
      </c>
      <c r="F33" s="113">
        <f>IF(D33="dyrektor ",'Podział podstawowy'!$F$19,IF(OR(D33="zastępca dyrektora ",D33="główny księgowy"),'Podział podstawowy'!$F$20,IF(D33="kierownik",'Podział podstawowy'!$F$24,IF(D33="zastępca kierownika",'Podział podstawowy'!$F$25,IF(D33="główny ekspert",'Podział podstawowy'!$F$26,IF(OR(D33="starszy ekspert",D33="główny specjalista"),'Podział podstawowy'!$F$27,IF(OR(D33="ekspert",D33="specjalista"),'Podział podstawowy'!$F$28,'Podział podstawowy'!$F$29)))))))</f>
        <v>870.67396312778124</v>
      </c>
      <c r="G33" s="105" t="str">
        <f t="shared" si="0"/>
        <v>S1</v>
      </c>
      <c r="H33" s="106">
        <f t="shared" si="1"/>
        <v>1</v>
      </c>
      <c r="I33" s="104">
        <f>IFERROR(VLOOKUP(Tabela2[[#This Row],[Nazwisko i imię pracownika]],Tabela3[],9,FALSE),0)</f>
        <v>0</v>
      </c>
      <c r="J3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4" spans="1:10">
      <c r="A34" s="104" t="s">
        <v>87</v>
      </c>
      <c r="B34" s="104">
        <v>101</v>
      </c>
      <c r="C34" s="104" t="s">
        <v>1663</v>
      </c>
      <c r="D34" s="104" t="s">
        <v>1669</v>
      </c>
      <c r="E34" s="104">
        <v>1</v>
      </c>
      <c r="F34" s="113">
        <f>IF(D34="dyrektor ",'Podział podstawowy'!$F$19,IF(OR(D34="zastępca dyrektora ",D34="główny księgowy"),'Podział podstawowy'!$F$20,IF(D34="kierownik",'Podział podstawowy'!$F$24,IF(D34="zastępca kierownika",'Podział podstawowy'!$F$25,IF(D34="główny ekspert",'Podział podstawowy'!$F$26,IF(OR(D34="starszy ekspert",D34="główny specjalista"),'Podział podstawowy'!$F$27,IF(OR(D34="ekspert",D34="specjalista"),'Podział podstawowy'!$F$28,'Podział podstawowy'!$F$29)))))))</f>
        <v>870.67396312778124</v>
      </c>
      <c r="G34" s="105" t="str">
        <f t="shared" si="0"/>
        <v>S1</v>
      </c>
      <c r="H34" s="106">
        <f t="shared" si="1"/>
        <v>1</v>
      </c>
      <c r="I34" s="104">
        <f>IFERROR(VLOOKUP(Tabela2[[#This Row],[Nazwisko i imię pracownika]],Tabela3[],9,FALSE),0)</f>
        <v>0</v>
      </c>
      <c r="J3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5" spans="1:10">
      <c r="A35" s="104" t="s">
        <v>88</v>
      </c>
      <c r="B35" s="104">
        <v>101</v>
      </c>
      <c r="C35" s="104" t="s">
        <v>1663</v>
      </c>
      <c r="D35" s="104" t="s">
        <v>46</v>
      </c>
      <c r="E35" s="104">
        <v>1</v>
      </c>
      <c r="F35" s="113">
        <f>IF(D35="dyrektor ",'Podział podstawowy'!$F$19,IF(OR(D35="zastępca dyrektora ",D35="główny księgowy"),'Podział podstawowy'!$F$20,IF(D35="kierownik",'Podział podstawowy'!$F$24,IF(D35="zastępca kierownika",'Podział podstawowy'!$F$25,IF(D35="główny ekspert",'Podział podstawowy'!$F$26,IF(OR(D35="starszy ekspert",D35="główny specjalista"),'Podział podstawowy'!$F$27,IF(OR(D35="ekspert",D35="specjalista"),'Podział podstawowy'!$F$28,'Podział podstawowy'!$F$29)))))))</f>
        <v>2176.6849078194532</v>
      </c>
      <c r="G35" s="105" t="str">
        <f t="shared" si="0"/>
        <v>S6</v>
      </c>
      <c r="H35" s="106">
        <f t="shared" si="1"/>
        <v>2.5</v>
      </c>
      <c r="I35" s="104">
        <f>IFERROR(VLOOKUP(Tabela2[[#This Row],[Nazwisko i imię pracownika]],Tabela3[],9,FALSE),0)</f>
        <v>0</v>
      </c>
      <c r="J3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6" spans="1:10">
      <c r="A36" s="104" t="s">
        <v>89</v>
      </c>
      <c r="B36" s="104">
        <v>101</v>
      </c>
      <c r="C36" s="104" t="s">
        <v>1663</v>
      </c>
      <c r="D36" s="104" t="s">
        <v>46</v>
      </c>
      <c r="E36" s="104">
        <v>1</v>
      </c>
      <c r="F36" s="113">
        <f>IF(D36="dyrektor ",'Podział podstawowy'!$F$19,IF(OR(D36="zastępca dyrektora ",D36="główny księgowy"),'Podział podstawowy'!$F$20,IF(D36="kierownik",'Podział podstawowy'!$F$24,IF(D36="zastępca kierownika",'Podział podstawowy'!$F$25,IF(D36="główny ekspert",'Podział podstawowy'!$F$26,IF(OR(D36="starszy ekspert",D36="główny specjalista"),'Podział podstawowy'!$F$27,IF(OR(D36="ekspert",D36="specjalista"),'Podział podstawowy'!$F$28,'Podział podstawowy'!$F$29)))))))</f>
        <v>2176.6849078194532</v>
      </c>
      <c r="G36" s="105" t="str">
        <f t="shared" si="0"/>
        <v>S6</v>
      </c>
      <c r="H36" s="106">
        <f t="shared" si="1"/>
        <v>2.5</v>
      </c>
      <c r="I36" s="104">
        <f>IFERROR(VLOOKUP(Tabela2[[#This Row],[Nazwisko i imię pracownika]],Tabela3[],9,FALSE),0)</f>
        <v>0</v>
      </c>
      <c r="J3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7" spans="1:10">
      <c r="A37" s="104" t="s">
        <v>90</v>
      </c>
      <c r="B37" s="104">
        <v>101</v>
      </c>
      <c r="C37" s="104" t="s">
        <v>1666</v>
      </c>
      <c r="D37" s="104" t="s">
        <v>10</v>
      </c>
      <c r="E37" s="104">
        <v>1</v>
      </c>
      <c r="F37" s="113">
        <f>IF(D37="dyrektor ",'Podział podstawowy'!$F$19,IF(OR(D37="zastępca dyrektora ",D37="główny księgowy"),'Podział podstawowy'!$F$20,IF(D37="kierownik",'Podział podstawowy'!$F$24,IF(D37="zastępca kierownika",'Podział podstawowy'!$F$25,IF(D37="główny ekspert",'Podział podstawowy'!$F$26,IF(OR(D37="starszy ekspert",D37="główny specjalista"),'Podział podstawowy'!$F$27,IF(OR(D37="ekspert",D37="specjalista"),'Podział podstawowy'!$F$28,'Podział podstawowy'!$F$29)))))))</f>
        <v>1088.3424539097266</v>
      </c>
      <c r="G37" s="105" t="str">
        <f t="shared" si="0"/>
        <v>S2</v>
      </c>
      <c r="H37" s="106">
        <f t="shared" si="1"/>
        <v>1.25</v>
      </c>
      <c r="I37" s="104">
        <f>IFERROR(VLOOKUP(Tabela2[[#This Row],[Nazwisko i imię pracownika]],Tabela3[],9,FALSE),0)</f>
        <v>0</v>
      </c>
      <c r="J3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8" spans="1:10">
      <c r="A38" s="104" t="s">
        <v>91</v>
      </c>
      <c r="B38" s="104">
        <v>101</v>
      </c>
      <c r="C38" s="104" t="s">
        <v>1666</v>
      </c>
      <c r="D38" s="104" t="s">
        <v>46</v>
      </c>
      <c r="E38" s="104">
        <v>1</v>
      </c>
      <c r="F38" s="113">
        <f>IF(D38="dyrektor ",'Podział podstawowy'!$F$19,IF(OR(D38="zastępca dyrektora ",D38="główny księgowy"),'Podział podstawowy'!$F$20,IF(D38="kierownik",'Podział podstawowy'!$F$24,IF(D38="zastępca kierownika",'Podział podstawowy'!$F$25,IF(D38="główny ekspert",'Podział podstawowy'!$F$26,IF(OR(D38="starszy ekspert",D38="główny specjalista"),'Podział podstawowy'!$F$27,IF(OR(D38="ekspert",D38="specjalista"),'Podział podstawowy'!$F$28,'Podział podstawowy'!$F$29)))))))</f>
        <v>2176.6849078194532</v>
      </c>
      <c r="G38" s="105" t="str">
        <f t="shared" si="0"/>
        <v>S6</v>
      </c>
      <c r="H38" s="106">
        <f t="shared" si="1"/>
        <v>2.5</v>
      </c>
      <c r="I38" s="104">
        <f>IFERROR(VLOOKUP(Tabela2[[#This Row],[Nazwisko i imię pracownika]],Tabela3[],9,FALSE),0)</f>
        <v>0</v>
      </c>
      <c r="J3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9" spans="1:10">
      <c r="A39" s="104" t="s">
        <v>92</v>
      </c>
      <c r="B39" s="104">
        <v>101</v>
      </c>
      <c r="C39" s="104" t="s">
        <v>1666</v>
      </c>
      <c r="D39" s="104" t="s">
        <v>1669</v>
      </c>
      <c r="E39" s="104">
        <v>1</v>
      </c>
      <c r="F39" s="113">
        <f>IF(D39="dyrektor ",'Podział podstawowy'!$F$19,IF(OR(D39="zastępca dyrektora ",D39="główny księgowy"),'Podział podstawowy'!$F$20,IF(D39="kierownik",'Podział podstawowy'!$F$24,IF(D39="zastępca kierownika",'Podział podstawowy'!$F$25,IF(D39="główny ekspert",'Podział podstawowy'!$F$26,IF(OR(D39="starszy ekspert",D39="główny specjalista"),'Podział podstawowy'!$F$27,IF(OR(D39="ekspert",D39="specjalista"),'Podział podstawowy'!$F$28,'Podział podstawowy'!$F$29)))))))</f>
        <v>870.67396312778124</v>
      </c>
      <c r="G39" s="105" t="str">
        <f t="shared" si="0"/>
        <v>S1</v>
      </c>
      <c r="H39" s="106">
        <f t="shared" si="1"/>
        <v>1</v>
      </c>
      <c r="I39" s="104">
        <f>IFERROR(VLOOKUP(Tabela2[[#This Row],[Nazwisko i imię pracownika]],Tabela3[],9,FALSE),0)</f>
        <v>0</v>
      </c>
      <c r="J3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0" spans="1:10">
      <c r="A40" s="104" t="s">
        <v>93</v>
      </c>
      <c r="B40" s="104">
        <v>101</v>
      </c>
      <c r="C40" s="104" t="s">
        <v>1666</v>
      </c>
      <c r="D40" s="104" t="s">
        <v>1669</v>
      </c>
      <c r="E40" s="104">
        <v>1</v>
      </c>
      <c r="F40" s="113">
        <f>IF(D40="dyrektor ",'Podział podstawowy'!$F$19,IF(OR(D40="zastępca dyrektora ",D40="główny księgowy"),'Podział podstawowy'!$F$20,IF(D40="kierownik",'Podział podstawowy'!$F$24,IF(D40="zastępca kierownika",'Podział podstawowy'!$F$25,IF(D40="główny ekspert",'Podział podstawowy'!$F$26,IF(OR(D40="starszy ekspert",D40="główny specjalista"),'Podział podstawowy'!$F$27,IF(OR(D40="ekspert",D40="specjalista"),'Podział podstawowy'!$F$28,'Podział podstawowy'!$F$29)))))))</f>
        <v>870.67396312778124</v>
      </c>
      <c r="G40" s="105" t="str">
        <f t="shared" si="0"/>
        <v>S1</v>
      </c>
      <c r="H40" s="106">
        <f t="shared" si="1"/>
        <v>1</v>
      </c>
      <c r="I40" s="104">
        <f>IFERROR(VLOOKUP(Tabela2[[#This Row],[Nazwisko i imię pracownika]],Tabela3[],9,FALSE),0)</f>
        <v>0</v>
      </c>
      <c r="J4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1" spans="1:10">
      <c r="A41" s="104" t="s">
        <v>94</v>
      </c>
      <c r="B41" s="104">
        <v>101</v>
      </c>
      <c r="C41" s="104" t="s">
        <v>1666</v>
      </c>
      <c r="D41" s="104" t="s">
        <v>47</v>
      </c>
      <c r="E41" s="104">
        <v>1</v>
      </c>
      <c r="F41" s="113">
        <f>IF(D41="dyrektor ",'Podział podstawowy'!$F$19,IF(OR(D41="zastępca dyrektora ",D41="główny księgowy"),'Podział podstawowy'!$F$20,IF(D41="kierownik",'Podział podstawowy'!$F$24,IF(D41="zastępca kierownika",'Podział podstawowy'!$F$25,IF(D41="główny ekspert",'Podział podstawowy'!$F$26,IF(OR(D41="starszy ekspert",D41="główny specjalista"),'Podział podstawowy'!$F$27,IF(OR(D41="ekspert",D41="specjalista"),'Podział podstawowy'!$F$28,'Podział podstawowy'!$F$29)))))))</f>
        <v>1306.0109446916717</v>
      </c>
      <c r="G41" s="105" t="str">
        <f t="shared" si="0"/>
        <v>S3</v>
      </c>
      <c r="H41" s="106">
        <f t="shared" si="1"/>
        <v>1.5</v>
      </c>
      <c r="I41" s="104">
        <f>IFERROR(VLOOKUP(Tabela2[[#This Row],[Nazwisko i imię pracownika]],Tabela3[],9,FALSE),0)</f>
        <v>0</v>
      </c>
      <c r="J4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2" spans="1:10">
      <c r="A42" s="104" t="s">
        <v>95</v>
      </c>
      <c r="B42" s="104">
        <v>101</v>
      </c>
      <c r="C42" s="104" t="s">
        <v>1666</v>
      </c>
      <c r="D42" s="104" t="s">
        <v>46</v>
      </c>
      <c r="E42" s="104">
        <v>1</v>
      </c>
      <c r="F42" s="113">
        <f>IF(D42="dyrektor ",'Podział podstawowy'!$F$19,IF(OR(D42="zastępca dyrektora ",D42="główny księgowy"),'Podział podstawowy'!$F$20,IF(D42="kierownik",'Podział podstawowy'!$F$24,IF(D42="zastępca kierownika",'Podział podstawowy'!$F$25,IF(D42="główny ekspert",'Podział podstawowy'!$F$26,IF(OR(D42="starszy ekspert",D42="główny specjalista"),'Podział podstawowy'!$F$27,IF(OR(D42="ekspert",D42="specjalista"),'Podział podstawowy'!$F$28,'Podział podstawowy'!$F$29)))))))</f>
        <v>2176.6849078194532</v>
      </c>
      <c r="G42" s="105" t="str">
        <f t="shared" si="0"/>
        <v>S6</v>
      </c>
      <c r="H42" s="106">
        <f t="shared" si="1"/>
        <v>2.5</v>
      </c>
      <c r="I42" s="104">
        <f>IFERROR(VLOOKUP(Tabela2[[#This Row],[Nazwisko i imię pracownika]],Tabela3[],9,FALSE),0)</f>
        <v>0</v>
      </c>
      <c r="J4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3" spans="1:10">
      <c r="A43" s="104" t="s">
        <v>96</v>
      </c>
      <c r="B43" s="104">
        <v>101</v>
      </c>
      <c r="C43" s="104" t="s">
        <v>1665</v>
      </c>
      <c r="D43" s="104" t="s">
        <v>1669</v>
      </c>
      <c r="E43" s="104">
        <v>1</v>
      </c>
      <c r="F43" s="113">
        <f>IF(D43="dyrektor ",'Podział podstawowy'!$F$19,IF(OR(D43="zastępca dyrektora ",D43="główny księgowy"),'Podział podstawowy'!$F$20,IF(D43="kierownik",'Podział podstawowy'!$F$24,IF(D43="zastępca kierownika",'Podział podstawowy'!$F$25,IF(D43="główny ekspert",'Podział podstawowy'!$F$26,IF(OR(D43="starszy ekspert",D43="główny specjalista"),'Podział podstawowy'!$F$27,IF(OR(D43="ekspert",D43="specjalista"),'Podział podstawowy'!$F$28,'Podział podstawowy'!$F$29)))))))</f>
        <v>870.67396312778124</v>
      </c>
      <c r="G43" s="105" t="str">
        <f t="shared" si="0"/>
        <v>S1</v>
      </c>
      <c r="H43" s="106">
        <f t="shared" si="1"/>
        <v>1</v>
      </c>
      <c r="I43" s="104">
        <f>IFERROR(VLOOKUP(Tabela2[[#This Row],[Nazwisko i imię pracownika]],Tabela3[],9,FALSE),0)</f>
        <v>0</v>
      </c>
      <c r="J4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4" spans="1:10">
      <c r="A44" s="104" t="s">
        <v>97</v>
      </c>
      <c r="B44" s="104">
        <v>101</v>
      </c>
      <c r="C44" s="104" t="s">
        <v>1665</v>
      </c>
      <c r="D44" s="104" t="s">
        <v>1669</v>
      </c>
      <c r="E44" s="104">
        <v>1</v>
      </c>
      <c r="F44" s="113">
        <f>IF(D44="dyrektor ",'Podział podstawowy'!$F$19,IF(OR(D44="zastępca dyrektora ",D44="główny księgowy"),'Podział podstawowy'!$F$20,IF(D44="kierownik",'Podział podstawowy'!$F$24,IF(D44="zastępca kierownika",'Podział podstawowy'!$F$25,IF(D44="główny ekspert",'Podział podstawowy'!$F$26,IF(OR(D44="starszy ekspert",D44="główny specjalista"),'Podział podstawowy'!$F$27,IF(OR(D44="ekspert",D44="specjalista"),'Podział podstawowy'!$F$28,'Podział podstawowy'!$F$29)))))))</f>
        <v>870.67396312778124</v>
      </c>
      <c r="G44" s="105" t="str">
        <f t="shared" si="0"/>
        <v>S1</v>
      </c>
      <c r="H44" s="106">
        <f t="shared" si="1"/>
        <v>1</v>
      </c>
      <c r="I44" s="104">
        <f>IFERROR(VLOOKUP(Tabela2[[#This Row],[Nazwisko i imię pracownika]],Tabela3[],9,FALSE),0)</f>
        <v>0</v>
      </c>
      <c r="J4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5" spans="1:10">
      <c r="A45" s="104" t="s">
        <v>98</v>
      </c>
      <c r="B45" s="104">
        <v>101</v>
      </c>
      <c r="C45" s="104" t="s">
        <v>1663</v>
      </c>
      <c r="D45" s="104" t="s">
        <v>46</v>
      </c>
      <c r="E45" s="104">
        <v>1</v>
      </c>
      <c r="F45" s="113">
        <f>IF(D45="dyrektor ",'Podział podstawowy'!$F$19,IF(OR(D45="zastępca dyrektora ",D45="główny księgowy"),'Podział podstawowy'!$F$20,IF(D45="kierownik",'Podział podstawowy'!$F$24,IF(D45="zastępca kierownika",'Podział podstawowy'!$F$25,IF(D45="główny ekspert",'Podział podstawowy'!$F$26,IF(OR(D45="starszy ekspert",D45="główny specjalista"),'Podział podstawowy'!$F$27,IF(OR(D45="ekspert",D45="specjalista"),'Podział podstawowy'!$F$28,'Podział podstawowy'!$F$29)))))))</f>
        <v>2176.6849078194532</v>
      </c>
      <c r="G45" s="105" t="str">
        <f t="shared" si="0"/>
        <v>S6</v>
      </c>
      <c r="H45" s="106">
        <f t="shared" si="1"/>
        <v>2.5</v>
      </c>
      <c r="I45" s="104">
        <f>IFERROR(VLOOKUP(Tabela2[[#This Row],[Nazwisko i imię pracownika]],Tabela3[],9,FALSE),0)</f>
        <v>0</v>
      </c>
      <c r="J4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6" spans="1:10">
      <c r="A46" s="104" t="s">
        <v>99</v>
      </c>
      <c r="B46" s="104">
        <v>101</v>
      </c>
      <c r="C46" s="104" t="s">
        <v>1663</v>
      </c>
      <c r="D46" s="104" t="s">
        <v>1669</v>
      </c>
      <c r="E46" s="104">
        <v>1</v>
      </c>
      <c r="F46" s="113">
        <f>IF(D46="dyrektor ",'Podział podstawowy'!$F$19,IF(OR(D46="zastępca dyrektora ",D46="główny księgowy"),'Podział podstawowy'!$F$20,IF(D46="kierownik",'Podział podstawowy'!$F$24,IF(D46="zastępca kierownika",'Podział podstawowy'!$F$25,IF(D46="główny ekspert",'Podział podstawowy'!$F$26,IF(OR(D46="starszy ekspert",D46="główny specjalista"),'Podział podstawowy'!$F$27,IF(OR(D46="ekspert",D46="specjalista"),'Podział podstawowy'!$F$28,'Podział podstawowy'!$F$29)))))))</f>
        <v>870.67396312778124</v>
      </c>
      <c r="G46" s="105" t="str">
        <f t="shared" si="0"/>
        <v>S1</v>
      </c>
      <c r="H46" s="106">
        <f t="shared" si="1"/>
        <v>1</v>
      </c>
      <c r="I46" s="104">
        <f>IFERROR(VLOOKUP(Tabela2[[#This Row],[Nazwisko i imię pracownika]],Tabela3[],9,FALSE),0)</f>
        <v>0</v>
      </c>
      <c r="J4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7" spans="1:10">
      <c r="A47" s="104" t="s">
        <v>100</v>
      </c>
      <c r="B47" s="104">
        <v>101</v>
      </c>
      <c r="C47" s="104" t="s">
        <v>1663</v>
      </c>
      <c r="D47" s="104" t="s">
        <v>1669</v>
      </c>
      <c r="E47" s="104">
        <v>1</v>
      </c>
      <c r="F47" s="113">
        <f>IF(D47="dyrektor ",'Podział podstawowy'!$F$19,IF(OR(D47="zastępca dyrektora ",D47="główny księgowy"),'Podział podstawowy'!$F$20,IF(D47="kierownik",'Podział podstawowy'!$F$24,IF(D47="zastępca kierownika",'Podział podstawowy'!$F$25,IF(D47="główny ekspert",'Podział podstawowy'!$F$26,IF(OR(D47="starszy ekspert",D47="główny specjalista"),'Podział podstawowy'!$F$27,IF(OR(D47="ekspert",D47="specjalista"),'Podział podstawowy'!$F$28,'Podział podstawowy'!$F$29)))))))</f>
        <v>870.67396312778124</v>
      </c>
      <c r="G47" s="105" t="str">
        <f t="shared" si="0"/>
        <v>S1</v>
      </c>
      <c r="H47" s="106">
        <f t="shared" si="1"/>
        <v>1</v>
      </c>
      <c r="I47" s="104">
        <f>IFERROR(VLOOKUP(Tabela2[[#This Row],[Nazwisko i imię pracownika]],Tabela3[],9,FALSE),0)</f>
        <v>0</v>
      </c>
      <c r="J4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8" spans="1:10">
      <c r="A48" s="104" t="s">
        <v>101</v>
      </c>
      <c r="B48" s="104">
        <v>101</v>
      </c>
      <c r="C48" s="104" t="s">
        <v>1663</v>
      </c>
      <c r="D48" s="104" t="s">
        <v>1669</v>
      </c>
      <c r="E48" s="104">
        <v>1</v>
      </c>
      <c r="F48" s="113">
        <f>IF(D48="dyrektor ",'Podział podstawowy'!$F$19,IF(OR(D48="zastępca dyrektora ",D48="główny księgowy"),'Podział podstawowy'!$F$20,IF(D48="kierownik",'Podział podstawowy'!$F$24,IF(D48="zastępca kierownika",'Podział podstawowy'!$F$25,IF(D48="główny ekspert",'Podział podstawowy'!$F$26,IF(OR(D48="starszy ekspert",D48="główny specjalista"),'Podział podstawowy'!$F$27,IF(OR(D48="ekspert",D48="specjalista"),'Podział podstawowy'!$F$28,'Podział podstawowy'!$F$29)))))))</f>
        <v>870.67396312778124</v>
      </c>
      <c r="G48" s="105" t="str">
        <f t="shared" si="0"/>
        <v>S1</v>
      </c>
      <c r="H48" s="106">
        <f t="shared" si="1"/>
        <v>1</v>
      </c>
      <c r="I48" s="104">
        <f>IFERROR(VLOOKUP(Tabela2[[#This Row],[Nazwisko i imię pracownika]],Tabela3[],9,FALSE),0)</f>
        <v>0</v>
      </c>
      <c r="J4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9" spans="1:10">
      <c r="A49" s="104" t="s">
        <v>102</v>
      </c>
      <c r="B49" s="104">
        <v>101</v>
      </c>
      <c r="C49" s="104" t="s">
        <v>1663</v>
      </c>
      <c r="D49" s="104" t="s">
        <v>1669</v>
      </c>
      <c r="E49" s="104">
        <v>1</v>
      </c>
      <c r="F49" s="113">
        <f>IF(D49="dyrektor ",'Podział podstawowy'!$F$19,IF(OR(D49="zastępca dyrektora ",D49="główny księgowy"),'Podział podstawowy'!$F$20,IF(D49="kierownik",'Podział podstawowy'!$F$24,IF(D49="zastępca kierownika",'Podział podstawowy'!$F$25,IF(D49="główny ekspert",'Podział podstawowy'!$F$26,IF(OR(D49="starszy ekspert",D49="główny specjalista"),'Podział podstawowy'!$F$27,IF(OR(D49="ekspert",D49="specjalista"),'Podział podstawowy'!$F$28,'Podział podstawowy'!$F$29)))))))</f>
        <v>870.67396312778124</v>
      </c>
      <c r="G49" s="105" t="str">
        <f t="shared" si="0"/>
        <v>S1</v>
      </c>
      <c r="H49" s="106">
        <f t="shared" si="1"/>
        <v>1</v>
      </c>
      <c r="I49" s="104">
        <f>IFERROR(VLOOKUP(Tabela2[[#This Row],[Nazwisko i imię pracownika]],Tabela3[],9,FALSE),0)</f>
        <v>0</v>
      </c>
      <c r="J4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0" spans="1:10">
      <c r="A50" s="104" t="s">
        <v>103</v>
      </c>
      <c r="B50" s="104">
        <v>101</v>
      </c>
      <c r="C50" s="104" t="s">
        <v>1664</v>
      </c>
      <c r="D50" s="104" t="s">
        <v>1669</v>
      </c>
      <c r="E50" s="104">
        <v>1</v>
      </c>
      <c r="F50" s="113">
        <f>IF(D50="dyrektor ",'Podział podstawowy'!$F$19,IF(OR(D50="zastępca dyrektora ",D50="główny księgowy"),'Podział podstawowy'!$F$20,IF(D50="kierownik",'Podział podstawowy'!$F$24,IF(D50="zastępca kierownika",'Podział podstawowy'!$F$25,IF(D50="główny ekspert",'Podział podstawowy'!$F$26,IF(OR(D50="starszy ekspert",D50="główny specjalista"),'Podział podstawowy'!$F$27,IF(OR(D50="ekspert",D50="specjalista"),'Podział podstawowy'!$F$28,'Podział podstawowy'!$F$29)))))))</f>
        <v>870.67396312778124</v>
      </c>
      <c r="G50" s="105" t="str">
        <f t="shared" si="0"/>
        <v>S1</v>
      </c>
      <c r="H50" s="106">
        <f t="shared" si="1"/>
        <v>1</v>
      </c>
      <c r="I50" s="104">
        <f>IFERROR(VLOOKUP(Tabela2[[#This Row],[Nazwisko i imię pracownika]],Tabela3[],9,FALSE),0)</f>
        <v>0</v>
      </c>
      <c r="J5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1" spans="1:10">
      <c r="A51" s="104" t="s">
        <v>104</v>
      </c>
      <c r="B51" s="104">
        <v>101</v>
      </c>
      <c r="C51" s="104" t="s">
        <v>1664</v>
      </c>
      <c r="D51" s="104" t="s">
        <v>47</v>
      </c>
      <c r="E51" s="104">
        <v>1</v>
      </c>
      <c r="F51" s="113">
        <f>IF(D51="dyrektor ",'Podział podstawowy'!$F$19,IF(OR(D51="zastępca dyrektora ",D51="główny księgowy"),'Podział podstawowy'!$F$20,IF(D51="kierownik",'Podział podstawowy'!$F$24,IF(D51="zastępca kierownika",'Podział podstawowy'!$F$25,IF(D51="główny ekspert",'Podział podstawowy'!$F$26,IF(OR(D51="starszy ekspert",D51="główny specjalista"),'Podział podstawowy'!$F$27,IF(OR(D51="ekspert",D51="specjalista"),'Podział podstawowy'!$F$28,'Podział podstawowy'!$F$29)))))))</f>
        <v>1306.0109446916717</v>
      </c>
      <c r="G51" s="105" t="str">
        <f t="shared" si="0"/>
        <v>S3</v>
      </c>
      <c r="H51" s="106">
        <f t="shared" si="1"/>
        <v>1.5</v>
      </c>
      <c r="I51" s="104">
        <f>IFERROR(VLOOKUP(Tabela2[[#This Row],[Nazwisko i imię pracownika]],Tabela3[],9,FALSE),0)</f>
        <v>0</v>
      </c>
      <c r="J5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2" spans="1:10">
      <c r="A52" s="104" t="s">
        <v>105</v>
      </c>
      <c r="B52" s="104">
        <v>101</v>
      </c>
      <c r="C52" s="104" t="s">
        <v>1667</v>
      </c>
      <c r="D52" s="104" t="s">
        <v>47</v>
      </c>
      <c r="E52" s="104">
        <v>1</v>
      </c>
      <c r="F52" s="113">
        <f>IF(D52="dyrektor ",'Podział podstawowy'!$F$19,IF(OR(D52="zastępca dyrektora ",D52="główny księgowy"),'Podział podstawowy'!$F$20,IF(D52="kierownik",'Podział podstawowy'!$F$24,IF(D52="zastępca kierownika",'Podział podstawowy'!$F$25,IF(D52="główny ekspert",'Podział podstawowy'!$F$26,IF(OR(D52="starszy ekspert",D52="główny specjalista"),'Podział podstawowy'!$F$27,IF(OR(D52="ekspert",D52="specjalista"),'Podział podstawowy'!$F$28,'Podział podstawowy'!$F$29)))))))</f>
        <v>1306.0109446916717</v>
      </c>
      <c r="G52" s="105" t="str">
        <f t="shared" si="0"/>
        <v>S3</v>
      </c>
      <c r="H52" s="106">
        <f t="shared" si="1"/>
        <v>1.5</v>
      </c>
      <c r="I52" s="104">
        <f>IFERROR(VLOOKUP(Tabela2[[#This Row],[Nazwisko i imię pracownika]],Tabela3[],9,FALSE),0)</f>
        <v>0</v>
      </c>
      <c r="J5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3" spans="1:10">
      <c r="A53" s="104" t="s">
        <v>106</v>
      </c>
      <c r="B53" s="104">
        <v>101</v>
      </c>
      <c r="C53" s="104" t="s">
        <v>1667</v>
      </c>
      <c r="D53" s="104" t="s">
        <v>1669</v>
      </c>
      <c r="E53" s="104">
        <v>1</v>
      </c>
      <c r="F53" s="113">
        <f>IF(D53="dyrektor ",'Podział podstawowy'!$F$19,IF(OR(D53="zastępca dyrektora ",D53="główny księgowy"),'Podział podstawowy'!$F$20,IF(D53="kierownik",'Podział podstawowy'!$F$24,IF(D53="zastępca kierownika",'Podział podstawowy'!$F$25,IF(D53="główny ekspert",'Podział podstawowy'!$F$26,IF(OR(D53="starszy ekspert",D53="główny specjalista"),'Podział podstawowy'!$F$27,IF(OR(D53="ekspert",D53="specjalista"),'Podział podstawowy'!$F$28,'Podział podstawowy'!$F$29)))))))</f>
        <v>870.67396312778124</v>
      </c>
      <c r="G53" s="105" t="str">
        <f t="shared" si="0"/>
        <v>S1</v>
      </c>
      <c r="H53" s="106">
        <f t="shared" si="1"/>
        <v>1</v>
      </c>
      <c r="I53" s="104">
        <f>IFERROR(VLOOKUP(Tabela2[[#This Row],[Nazwisko i imię pracownika]],Tabela3[],9,FALSE),0)</f>
        <v>0</v>
      </c>
      <c r="J5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4" spans="1:10">
      <c r="A54" s="104" t="s">
        <v>107</v>
      </c>
      <c r="B54" s="104">
        <v>101</v>
      </c>
      <c r="C54" s="104" t="s">
        <v>1667</v>
      </c>
      <c r="D54" s="104" t="s">
        <v>1669</v>
      </c>
      <c r="E54" s="104">
        <v>1</v>
      </c>
      <c r="F54" s="113">
        <f>IF(D54="dyrektor ",'Podział podstawowy'!$F$19,IF(OR(D54="zastępca dyrektora ",D54="główny księgowy"),'Podział podstawowy'!$F$20,IF(D54="kierownik",'Podział podstawowy'!$F$24,IF(D54="zastępca kierownika",'Podział podstawowy'!$F$25,IF(D54="główny ekspert",'Podział podstawowy'!$F$26,IF(OR(D54="starszy ekspert",D54="główny specjalista"),'Podział podstawowy'!$F$27,IF(OR(D54="ekspert",D54="specjalista"),'Podział podstawowy'!$F$28,'Podział podstawowy'!$F$29)))))))</f>
        <v>870.67396312778124</v>
      </c>
      <c r="G54" s="105" t="str">
        <f t="shared" si="0"/>
        <v>S1</v>
      </c>
      <c r="H54" s="106">
        <f t="shared" si="1"/>
        <v>1</v>
      </c>
      <c r="I54" s="104">
        <f>IFERROR(VLOOKUP(Tabela2[[#This Row],[Nazwisko i imię pracownika]],Tabela3[],9,FALSE),0)</f>
        <v>0</v>
      </c>
      <c r="J5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5" spans="1:10">
      <c r="A55" s="104" t="s">
        <v>108</v>
      </c>
      <c r="B55" s="104">
        <v>101</v>
      </c>
      <c r="C55" s="104" t="s">
        <v>1667</v>
      </c>
      <c r="D55" s="104" t="s">
        <v>1669</v>
      </c>
      <c r="E55" s="104">
        <v>1</v>
      </c>
      <c r="F55" s="113">
        <f>IF(D55="dyrektor ",'Podział podstawowy'!$F$19,IF(OR(D55="zastępca dyrektora ",D55="główny księgowy"),'Podział podstawowy'!$F$20,IF(D55="kierownik",'Podział podstawowy'!$F$24,IF(D55="zastępca kierownika",'Podział podstawowy'!$F$25,IF(D55="główny ekspert",'Podział podstawowy'!$F$26,IF(OR(D55="starszy ekspert",D55="główny specjalista"),'Podział podstawowy'!$F$27,IF(OR(D55="ekspert",D55="specjalista"),'Podział podstawowy'!$F$28,'Podział podstawowy'!$F$29)))))))</f>
        <v>870.67396312778124</v>
      </c>
      <c r="G55" s="105" t="str">
        <f t="shared" si="0"/>
        <v>S1</v>
      </c>
      <c r="H55" s="106">
        <f t="shared" si="1"/>
        <v>1</v>
      </c>
      <c r="I55" s="104">
        <f>IFERROR(VLOOKUP(Tabela2[[#This Row],[Nazwisko i imię pracownika]],Tabela3[],9,FALSE),0)</f>
        <v>0</v>
      </c>
      <c r="J5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6" spans="1:10">
      <c r="A56" s="104" t="s">
        <v>109</v>
      </c>
      <c r="B56" s="104">
        <v>101</v>
      </c>
      <c r="C56" s="104" t="s">
        <v>1667</v>
      </c>
      <c r="D56" s="104" t="s">
        <v>55</v>
      </c>
      <c r="E56" s="104">
        <v>1</v>
      </c>
      <c r="F56" s="113">
        <f>IF(D56="dyrektor ",'Podział podstawowy'!$F$19,IF(OR(D56="zastępca dyrektora ",D56="główny księgowy"),'Podział podstawowy'!$F$20,IF(D56="kierownik",'Podział podstawowy'!$F$24,IF(D56="zastępca kierownika",'Podział podstawowy'!$F$25,IF(D56="główny ekspert",'Podział podstawowy'!$F$26,IF(OR(D56="starszy ekspert",D56="główny specjalista"),'Podział podstawowy'!$F$27,IF(OR(D56="ekspert",D56="specjalista"),'Podział podstawowy'!$F$28,'Podział podstawowy'!$F$29)))))))</f>
        <v>1523.6794354736171</v>
      </c>
      <c r="G56" s="105" t="str">
        <f t="shared" si="0"/>
        <v>S4</v>
      </c>
      <c r="H56" s="106">
        <f t="shared" si="1"/>
        <v>1.75</v>
      </c>
      <c r="I56" s="104">
        <f>IFERROR(VLOOKUP(Tabela2[[#This Row],[Nazwisko i imię pracownika]],Tabela3[],9,FALSE),0)</f>
        <v>0</v>
      </c>
      <c r="J5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7" spans="1:10">
      <c r="A57" s="104" t="s">
        <v>110</v>
      </c>
      <c r="B57" s="104">
        <v>101</v>
      </c>
      <c r="C57" s="104" t="s">
        <v>1667</v>
      </c>
      <c r="D57" s="104" t="s">
        <v>1669</v>
      </c>
      <c r="E57" s="104">
        <v>1</v>
      </c>
      <c r="F57" s="113">
        <f>IF(D57="dyrektor ",'Podział podstawowy'!$F$19,IF(OR(D57="zastępca dyrektora ",D57="główny księgowy"),'Podział podstawowy'!$F$20,IF(D57="kierownik",'Podział podstawowy'!$F$24,IF(D57="zastępca kierownika",'Podział podstawowy'!$F$25,IF(D57="główny ekspert",'Podział podstawowy'!$F$26,IF(OR(D57="starszy ekspert",D57="główny specjalista"),'Podział podstawowy'!$F$27,IF(OR(D57="ekspert",D57="specjalista"),'Podział podstawowy'!$F$28,'Podział podstawowy'!$F$29)))))))</f>
        <v>870.67396312778124</v>
      </c>
      <c r="G57" s="105" t="str">
        <f t="shared" si="0"/>
        <v>S1</v>
      </c>
      <c r="H57" s="106">
        <f t="shared" si="1"/>
        <v>1</v>
      </c>
      <c r="I57" s="104">
        <f>IFERROR(VLOOKUP(Tabela2[[#This Row],[Nazwisko i imię pracownika]],Tabela3[],9,FALSE),0)</f>
        <v>0</v>
      </c>
      <c r="J5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8" spans="1:10">
      <c r="A58" s="104" t="s">
        <v>111</v>
      </c>
      <c r="B58" s="104">
        <v>101</v>
      </c>
      <c r="C58" s="104" t="s">
        <v>1667</v>
      </c>
      <c r="D58" s="104" t="s">
        <v>1669</v>
      </c>
      <c r="E58" s="104">
        <v>1</v>
      </c>
      <c r="F58" s="113">
        <f>IF(D58="dyrektor ",'Podział podstawowy'!$F$19,IF(OR(D58="zastępca dyrektora ",D58="główny księgowy"),'Podział podstawowy'!$F$20,IF(D58="kierownik",'Podział podstawowy'!$F$24,IF(D58="zastępca kierownika",'Podział podstawowy'!$F$25,IF(D58="główny ekspert",'Podział podstawowy'!$F$26,IF(OR(D58="starszy ekspert",D58="główny specjalista"),'Podział podstawowy'!$F$27,IF(OR(D58="ekspert",D58="specjalista"),'Podział podstawowy'!$F$28,'Podział podstawowy'!$F$29)))))))</f>
        <v>870.67396312778124</v>
      </c>
      <c r="G58" s="105" t="str">
        <f t="shared" si="0"/>
        <v>S1</v>
      </c>
      <c r="H58" s="106">
        <f t="shared" si="1"/>
        <v>1</v>
      </c>
      <c r="I58" s="104">
        <f>IFERROR(VLOOKUP(Tabela2[[#This Row],[Nazwisko i imię pracownika]],Tabela3[],9,FALSE),0)</f>
        <v>0</v>
      </c>
      <c r="J5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9" spans="1:10">
      <c r="A59" s="104" t="s">
        <v>112</v>
      </c>
      <c r="B59" s="104">
        <v>101</v>
      </c>
      <c r="C59" s="104" t="s">
        <v>1664</v>
      </c>
      <c r="D59" s="104" t="s">
        <v>1669</v>
      </c>
      <c r="E59" s="104">
        <v>1</v>
      </c>
      <c r="F59" s="113">
        <f>IF(D59="dyrektor ",'Podział podstawowy'!$F$19,IF(OR(D59="zastępca dyrektora ",D59="główny księgowy"),'Podział podstawowy'!$F$20,IF(D59="kierownik",'Podział podstawowy'!$F$24,IF(D59="zastępca kierownika",'Podział podstawowy'!$F$25,IF(D59="główny ekspert",'Podział podstawowy'!$F$26,IF(OR(D59="starszy ekspert",D59="główny specjalista"),'Podział podstawowy'!$F$27,IF(OR(D59="ekspert",D59="specjalista"),'Podział podstawowy'!$F$28,'Podział podstawowy'!$F$29)))))))</f>
        <v>870.67396312778124</v>
      </c>
      <c r="G59" s="105" t="str">
        <f t="shared" si="0"/>
        <v>S1</v>
      </c>
      <c r="H59" s="106">
        <f t="shared" si="1"/>
        <v>1</v>
      </c>
      <c r="I59" s="104">
        <f>IFERROR(VLOOKUP(Tabela2[[#This Row],[Nazwisko i imię pracownika]],Tabela3[],9,FALSE),0)</f>
        <v>0</v>
      </c>
      <c r="J5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0" spans="1:10">
      <c r="A60" s="104" t="s">
        <v>113</v>
      </c>
      <c r="B60" s="104">
        <v>101</v>
      </c>
      <c r="C60" s="104" t="s">
        <v>1664</v>
      </c>
      <c r="D60" s="104" t="s">
        <v>1669</v>
      </c>
      <c r="E60" s="104">
        <v>1</v>
      </c>
      <c r="F60" s="113">
        <f>IF(D60="dyrektor ",'Podział podstawowy'!$F$19,IF(OR(D60="zastępca dyrektora ",D60="główny księgowy"),'Podział podstawowy'!$F$20,IF(D60="kierownik",'Podział podstawowy'!$F$24,IF(D60="zastępca kierownika",'Podział podstawowy'!$F$25,IF(D60="główny ekspert",'Podział podstawowy'!$F$26,IF(OR(D60="starszy ekspert",D60="główny specjalista"),'Podział podstawowy'!$F$27,IF(OR(D60="ekspert",D60="specjalista"),'Podział podstawowy'!$F$28,'Podział podstawowy'!$F$29)))))))</f>
        <v>870.67396312778124</v>
      </c>
      <c r="G60" s="105" t="str">
        <f t="shared" si="0"/>
        <v>S1</v>
      </c>
      <c r="H60" s="106">
        <f t="shared" si="1"/>
        <v>1</v>
      </c>
      <c r="I60" s="104">
        <f>IFERROR(VLOOKUP(Tabela2[[#This Row],[Nazwisko i imię pracownika]],Tabela3[],9,FALSE),0)</f>
        <v>0</v>
      </c>
      <c r="J6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1" spans="1:10">
      <c r="A61" s="104" t="s">
        <v>114</v>
      </c>
      <c r="B61" s="104">
        <v>101</v>
      </c>
      <c r="C61" s="104" t="s">
        <v>1664</v>
      </c>
      <c r="D61" s="104" t="s">
        <v>1669</v>
      </c>
      <c r="E61" s="104">
        <v>1</v>
      </c>
      <c r="F61" s="113">
        <f>IF(D61="dyrektor ",'Podział podstawowy'!$F$19,IF(OR(D61="zastępca dyrektora ",D61="główny księgowy"),'Podział podstawowy'!$F$20,IF(D61="kierownik",'Podział podstawowy'!$F$24,IF(D61="zastępca kierownika",'Podział podstawowy'!$F$25,IF(D61="główny ekspert",'Podział podstawowy'!$F$26,IF(OR(D61="starszy ekspert",D61="główny specjalista"),'Podział podstawowy'!$F$27,IF(OR(D61="ekspert",D61="specjalista"),'Podział podstawowy'!$F$28,'Podział podstawowy'!$F$29)))))))</f>
        <v>870.67396312778124</v>
      </c>
      <c r="G61" s="105" t="str">
        <f t="shared" si="0"/>
        <v>S1</v>
      </c>
      <c r="H61" s="106">
        <f t="shared" si="1"/>
        <v>1</v>
      </c>
      <c r="I61" s="104">
        <f>IFERROR(VLOOKUP(Tabela2[[#This Row],[Nazwisko i imię pracownika]],Tabela3[],9,FALSE),0)</f>
        <v>0</v>
      </c>
      <c r="J6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2" spans="1:10">
      <c r="A62" s="104" t="s">
        <v>115</v>
      </c>
      <c r="B62" s="104">
        <v>101</v>
      </c>
      <c r="C62" s="104" t="s">
        <v>1664</v>
      </c>
      <c r="D62" s="104" t="s">
        <v>1669</v>
      </c>
      <c r="E62" s="104">
        <v>1</v>
      </c>
      <c r="F62" s="113">
        <f>IF(D62="dyrektor ",'Podział podstawowy'!$F$19,IF(OR(D62="zastępca dyrektora ",D62="główny księgowy"),'Podział podstawowy'!$F$20,IF(D62="kierownik",'Podział podstawowy'!$F$24,IF(D62="zastępca kierownika",'Podział podstawowy'!$F$25,IF(D62="główny ekspert",'Podział podstawowy'!$F$26,IF(OR(D62="starszy ekspert",D62="główny specjalista"),'Podział podstawowy'!$F$27,IF(OR(D62="ekspert",D62="specjalista"),'Podział podstawowy'!$F$28,'Podział podstawowy'!$F$29)))))))</f>
        <v>870.67396312778124</v>
      </c>
      <c r="G62" s="105" t="str">
        <f t="shared" si="0"/>
        <v>S1</v>
      </c>
      <c r="H62" s="106">
        <f t="shared" si="1"/>
        <v>1</v>
      </c>
      <c r="I62" s="104">
        <f>IFERROR(VLOOKUP(Tabela2[[#This Row],[Nazwisko i imię pracownika]],Tabela3[],9,FALSE),0)</f>
        <v>0</v>
      </c>
      <c r="J6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3" spans="1:10">
      <c r="A63" s="104" t="s">
        <v>116</v>
      </c>
      <c r="B63" s="104">
        <v>101</v>
      </c>
      <c r="C63" s="104" t="s">
        <v>1664</v>
      </c>
      <c r="D63" s="104" t="s">
        <v>10</v>
      </c>
      <c r="E63" s="104">
        <v>1</v>
      </c>
      <c r="F63" s="113">
        <f>IF(D63="dyrektor ",'Podział podstawowy'!$F$19,IF(OR(D63="zastępca dyrektora ",D63="główny księgowy"),'Podział podstawowy'!$F$20,IF(D63="kierownik",'Podział podstawowy'!$F$24,IF(D63="zastępca kierownika",'Podział podstawowy'!$F$25,IF(D63="główny ekspert",'Podział podstawowy'!$F$26,IF(OR(D63="starszy ekspert",D63="główny specjalista"),'Podział podstawowy'!$F$27,IF(OR(D63="ekspert",D63="specjalista"),'Podział podstawowy'!$F$28,'Podział podstawowy'!$F$29)))))))</f>
        <v>1088.3424539097266</v>
      </c>
      <c r="G63" s="105" t="str">
        <f t="shared" si="0"/>
        <v>S2</v>
      </c>
      <c r="H63" s="106">
        <f t="shared" si="1"/>
        <v>1.25</v>
      </c>
      <c r="I63" s="104">
        <f>IFERROR(VLOOKUP(Tabela2[[#This Row],[Nazwisko i imię pracownika]],Tabela3[],9,FALSE),0)</f>
        <v>0</v>
      </c>
      <c r="J6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4" spans="1:10">
      <c r="A64" s="104" t="s">
        <v>117</v>
      </c>
      <c r="B64" s="104">
        <v>101</v>
      </c>
      <c r="C64" s="104" t="s">
        <v>1665</v>
      </c>
      <c r="D64" s="104" t="s">
        <v>1669</v>
      </c>
      <c r="E64" s="104">
        <v>1</v>
      </c>
      <c r="F64" s="113">
        <f>IF(D64="dyrektor ",'Podział podstawowy'!$F$19,IF(OR(D64="zastępca dyrektora ",D64="główny księgowy"),'Podział podstawowy'!$F$20,IF(D64="kierownik",'Podział podstawowy'!$F$24,IF(D64="zastępca kierownika",'Podział podstawowy'!$F$25,IF(D64="główny ekspert",'Podział podstawowy'!$F$26,IF(OR(D64="starszy ekspert",D64="główny specjalista"),'Podział podstawowy'!$F$27,IF(OR(D64="ekspert",D64="specjalista"),'Podział podstawowy'!$F$28,'Podział podstawowy'!$F$29)))))))</f>
        <v>870.67396312778124</v>
      </c>
      <c r="G64" s="105" t="str">
        <f t="shared" si="0"/>
        <v>S1</v>
      </c>
      <c r="H64" s="106">
        <f t="shared" si="1"/>
        <v>1</v>
      </c>
      <c r="I64" s="104">
        <f>IFERROR(VLOOKUP(Tabela2[[#This Row],[Nazwisko i imię pracownika]],Tabela3[],9,FALSE),0)</f>
        <v>0</v>
      </c>
      <c r="J6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5" spans="1:10">
      <c r="A65" s="104" t="s">
        <v>118</v>
      </c>
      <c r="B65" s="104">
        <v>101</v>
      </c>
      <c r="C65" s="104" t="s">
        <v>1665</v>
      </c>
      <c r="D65" s="104" t="s">
        <v>1669</v>
      </c>
      <c r="E65" s="104">
        <v>1</v>
      </c>
      <c r="F65" s="113">
        <f>IF(D65="dyrektor ",'Podział podstawowy'!$F$19,IF(OR(D65="zastępca dyrektora ",D65="główny księgowy"),'Podział podstawowy'!$F$20,IF(D65="kierownik",'Podział podstawowy'!$F$24,IF(D65="zastępca kierownika",'Podział podstawowy'!$F$25,IF(D65="główny ekspert",'Podział podstawowy'!$F$26,IF(OR(D65="starszy ekspert",D65="główny specjalista"),'Podział podstawowy'!$F$27,IF(OR(D65="ekspert",D65="specjalista"),'Podział podstawowy'!$F$28,'Podział podstawowy'!$F$29)))))))</f>
        <v>870.67396312778124</v>
      </c>
      <c r="G65" s="105" t="str">
        <f t="shared" si="0"/>
        <v>S1</v>
      </c>
      <c r="H65" s="106">
        <f t="shared" si="1"/>
        <v>1</v>
      </c>
      <c r="I65" s="104">
        <f>IFERROR(VLOOKUP(Tabela2[[#This Row],[Nazwisko i imię pracownika]],Tabela3[],9,FALSE),0)</f>
        <v>0</v>
      </c>
      <c r="J6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6" spans="1:10">
      <c r="A66" s="104" t="s">
        <v>119</v>
      </c>
      <c r="B66" s="104">
        <v>101</v>
      </c>
      <c r="C66" s="104" t="s">
        <v>1665</v>
      </c>
      <c r="D66" s="104" t="s">
        <v>55</v>
      </c>
      <c r="E66" s="104">
        <v>1</v>
      </c>
      <c r="F66" s="113">
        <f>IF(D66="dyrektor ",'Podział podstawowy'!$F$19,IF(OR(D66="zastępca dyrektora ",D66="główny księgowy"),'Podział podstawowy'!$F$20,IF(D66="kierownik",'Podział podstawowy'!$F$24,IF(D66="zastępca kierownika",'Podział podstawowy'!$F$25,IF(D66="główny ekspert",'Podział podstawowy'!$F$26,IF(OR(D66="starszy ekspert",D66="główny specjalista"),'Podział podstawowy'!$F$27,IF(OR(D66="ekspert",D66="specjalista"),'Podział podstawowy'!$F$28,'Podział podstawowy'!$F$29)))))))</f>
        <v>1523.6794354736171</v>
      </c>
      <c r="G66" s="105" t="str">
        <f t="shared" si="0"/>
        <v>S4</v>
      </c>
      <c r="H66" s="106">
        <f t="shared" si="1"/>
        <v>1.75</v>
      </c>
      <c r="I66" s="104">
        <f>IFERROR(VLOOKUP(Tabela2[[#This Row],[Nazwisko i imię pracownika]],Tabela3[],9,FALSE),0)</f>
        <v>0</v>
      </c>
      <c r="J6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7" spans="1:10">
      <c r="A67" s="104" t="s">
        <v>120</v>
      </c>
      <c r="B67" s="104">
        <v>101</v>
      </c>
      <c r="C67" s="104" t="s">
        <v>1665</v>
      </c>
      <c r="D67" s="104" t="s">
        <v>1669</v>
      </c>
      <c r="E67" s="104">
        <v>1</v>
      </c>
      <c r="F67" s="113">
        <f>IF(D67="dyrektor ",'Podział podstawowy'!$F$19,IF(OR(D67="zastępca dyrektora ",D67="główny księgowy"),'Podział podstawowy'!$F$20,IF(D67="kierownik",'Podział podstawowy'!$F$24,IF(D67="zastępca kierownika",'Podział podstawowy'!$F$25,IF(D67="główny ekspert",'Podział podstawowy'!$F$26,IF(OR(D67="starszy ekspert",D67="główny specjalista"),'Podział podstawowy'!$F$27,IF(OR(D67="ekspert",D67="specjalista"),'Podział podstawowy'!$F$28,'Podział podstawowy'!$F$29)))))))</f>
        <v>870.67396312778124</v>
      </c>
      <c r="G67" s="105" t="str">
        <f t="shared" si="0"/>
        <v>S1</v>
      </c>
      <c r="H67" s="106">
        <f t="shared" si="1"/>
        <v>1</v>
      </c>
      <c r="I67" s="104">
        <f>IFERROR(VLOOKUP(Tabela2[[#This Row],[Nazwisko i imię pracownika]],Tabela3[],9,FALSE),0)</f>
        <v>0</v>
      </c>
      <c r="J6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8" spans="1:10">
      <c r="A68" s="104" t="s">
        <v>121</v>
      </c>
      <c r="B68" s="104">
        <v>101</v>
      </c>
      <c r="C68" s="104" t="s">
        <v>1665</v>
      </c>
      <c r="D68" s="104" t="s">
        <v>1669</v>
      </c>
      <c r="E68" s="104">
        <v>1</v>
      </c>
      <c r="F68" s="113">
        <f>IF(D68="dyrektor ",'Podział podstawowy'!$F$19,IF(OR(D68="zastępca dyrektora ",D68="główny księgowy"),'Podział podstawowy'!$F$20,IF(D68="kierownik",'Podział podstawowy'!$F$24,IF(D68="zastępca kierownika",'Podział podstawowy'!$F$25,IF(D68="główny ekspert",'Podział podstawowy'!$F$26,IF(OR(D68="starszy ekspert",D68="główny specjalista"),'Podział podstawowy'!$F$27,IF(OR(D68="ekspert",D68="specjalista"),'Podział podstawowy'!$F$28,'Podział podstawowy'!$F$29)))))))</f>
        <v>870.67396312778124</v>
      </c>
      <c r="G68" s="105" t="str">
        <f t="shared" si="0"/>
        <v>S1</v>
      </c>
      <c r="H68" s="106">
        <f t="shared" si="1"/>
        <v>1</v>
      </c>
      <c r="I68" s="104">
        <f>IFERROR(VLOOKUP(Tabela2[[#This Row],[Nazwisko i imię pracownika]],Tabela3[],9,FALSE),0)</f>
        <v>0</v>
      </c>
      <c r="J6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9" spans="1:10">
      <c r="A69" s="104" t="s">
        <v>122</v>
      </c>
      <c r="B69" s="104">
        <v>101</v>
      </c>
      <c r="C69" s="104" t="s">
        <v>1665</v>
      </c>
      <c r="D69" s="104" t="s">
        <v>1669</v>
      </c>
      <c r="E69" s="104">
        <v>0.75</v>
      </c>
      <c r="F69" s="113">
        <f>IF(D69="dyrektor ",'Podział podstawowy'!$F$19,IF(OR(D69="zastępca dyrektora ",D69="główny księgowy"),'Podział podstawowy'!$F$20,IF(D69="kierownik",'Podział podstawowy'!$F$24,IF(D69="zastępca kierownika",'Podział podstawowy'!$F$25,IF(D69="główny ekspert",'Podział podstawowy'!$F$26,IF(OR(D69="starszy ekspert",D69="główny specjalista"),'Podział podstawowy'!$F$27,IF(OR(D69="ekspert",D69="specjalista"),'Podział podstawowy'!$F$28,'Podział podstawowy'!$F$29)))))))</f>
        <v>870.67396312778124</v>
      </c>
      <c r="G69" s="105" t="str">
        <f t="shared" si="0"/>
        <v>S1</v>
      </c>
      <c r="H69" s="106">
        <f t="shared" si="1"/>
        <v>1</v>
      </c>
      <c r="I69" s="104">
        <f>IFERROR(VLOOKUP(Tabela2[[#This Row],[Nazwisko i imię pracownika]],Tabela3[],9,FALSE),0)</f>
        <v>0</v>
      </c>
      <c r="J6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0" spans="1:10">
      <c r="A70" s="104" t="s">
        <v>123</v>
      </c>
      <c r="B70" s="104">
        <v>101</v>
      </c>
      <c r="C70" s="104" t="s">
        <v>1665</v>
      </c>
      <c r="D70" s="104" t="s">
        <v>10</v>
      </c>
      <c r="E70" s="104">
        <v>1</v>
      </c>
      <c r="F70" s="113">
        <f>IF(D70="dyrektor ",'Podział podstawowy'!$F$19,IF(OR(D70="zastępca dyrektora ",D70="główny księgowy"),'Podział podstawowy'!$F$20,IF(D70="kierownik",'Podział podstawowy'!$F$24,IF(D70="zastępca kierownika",'Podział podstawowy'!$F$25,IF(D70="główny ekspert",'Podział podstawowy'!$F$26,IF(OR(D70="starszy ekspert",D70="główny specjalista"),'Podział podstawowy'!$F$27,IF(OR(D70="ekspert",D70="specjalista"),'Podział podstawowy'!$F$28,'Podział podstawowy'!$F$29)))))))</f>
        <v>1088.3424539097266</v>
      </c>
      <c r="G70" s="105" t="str">
        <f t="shared" si="0"/>
        <v>S2</v>
      </c>
      <c r="H70" s="106">
        <f t="shared" si="1"/>
        <v>1.25</v>
      </c>
      <c r="I70" s="104">
        <f>IFERROR(VLOOKUP(Tabela2[[#This Row],[Nazwisko i imię pracownika]],Tabela3[],9,FALSE),0)</f>
        <v>0</v>
      </c>
      <c r="J7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1" spans="1:10">
      <c r="A71" s="104" t="s">
        <v>124</v>
      </c>
      <c r="B71" s="104">
        <v>101</v>
      </c>
      <c r="C71" s="104" t="s">
        <v>1666</v>
      </c>
      <c r="D71" s="104" t="s">
        <v>1669</v>
      </c>
      <c r="E71" s="104">
        <v>1</v>
      </c>
      <c r="F71" s="113">
        <f>IF(D71="dyrektor ",'Podział podstawowy'!$F$19,IF(OR(D71="zastępca dyrektora ",D71="główny księgowy"),'Podział podstawowy'!$F$20,IF(D71="kierownik",'Podział podstawowy'!$F$24,IF(D71="zastępca kierownika",'Podział podstawowy'!$F$25,IF(D71="główny ekspert",'Podział podstawowy'!$F$26,IF(OR(D71="starszy ekspert",D71="główny specjalista"),'Podział podstawowy'!$F$27,IF(OR(D71="ekspert",D71="specjalista"),'Podział podstawowy'!$F$28,'Podział podstawowy'!$F$29)))))))</f>
        <v>870.67396312778124</v>
      </c>
      <c r="G71" s="105" t="str">
        <f t="shared" ref="G71:G134" si="2">IF(D71="dyrektor ","S8",IF(OR(D71="zastępca dyrektora ",D71="główny księgowy"),"S7",IF(D71="kierownik","S6",IF(D71="zastępca kierownika","S5",IF(D71="główny ekspert","S4",IF(OR(D71="starszy ekspert",D71="główny specjalista"),"S3",IF(OR(D71="ekspert",D71="specjalista"),"S2","S1")))))))</f>
        <v>S1</v>
      </c>
      <c r="H71" s="106">
        <f t="shared" ref="H71:H134" si="3">IF(G71="S1",1,IF(G71="S2",1.25,IF(G71="S3",1.5,IF(G71="S4",1.75,IF(G71="S5",2,IF(G71="S6",2.5,IF(G71="S7",3,IF(G71="S8",3.5))))))))</f>
        <v>1</v>
      </c>
      <c r="I71" s="104">
        <f>IFERROR(VLOOKUP(Tabela2[[#This Row],[Nazwisko i imię pracownika]],Tabela3[],9,FALSE),0)</f>
        <v>0</v>
      </c>
      <c r="J7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2" spans="1:10">
      <c r="A72" s="104" t="s">
        <v>125</v>
      </c>
      <c r="B72" s="104">
        <v>101</v>
      </c>
      <c r="C72" s="104" t="s">
        <v>1666</v>
      </c>
      <c r="D72" s="104" t="s">
        <v>47</v>
      </c>
      <c r="E72" s="104">
        <v>1</v>
      </c>
      <c r="F72" s="113">
        <f>IF(D72="dyrektor ",'Podział podstawowy'!$F$19,IF(OR(D72="zastępca dyrektora ",D72="główny księgowy"),'Podział podstawowy'!$F$20,IF(D72="kierownik",'Podział podstawowy'!$F$24,IF(D72="zastępca kierownika",'Podział podstawowy'!$F$25,IF(D72="główny ekspert",'Podział podstawowy'!$F$26,IF(OR(D72="starszy ekspert",D72="główny specjalista"),'Podział podstawowy'!$F$27,IF(OR(D72="ekspert",D72="specjalista"),'Podział podstawowy'!$F$28,'Podział podstawowy'!$F$29)))))))</f>
        <v>1306.0109446916717</v>
      </c>
      <c r="G72" s="105" t="str">
        <f t="shared" si="2"/>
        <v>S3</v>
      </c>
      <c r="H72" s="106">
        <f t="shared" si="3"/>
        <v>1.5</v>
      </c>
      <c r="I72" s="104">
        <f>IFERROR(VLOOKUP(Tabela2[[#This Row],[Nazwisko i imię pracownika]],Tabela3[],9,FALSE),0)</f>
        <v>0</v>
      </c>
      <c r="J7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3" spans="1:10">
      <c r="A73" s="104" t="s">
        <v>126</v>
      </c>
      <c r="B73" s="104">
        <v>101</v>
      </c>
      <c r="C73" s="104" t="s">
        <v>1666</v>
      </c>
      <c r="D73" s="104" t="s">
        <v>46</v>
      </c>
      <c r="E73" s="104">
        <v>1</v>
      </c>
      <c r="F73" s="113">
        <f>IF(D73="dyrektor ",'Podział podstawowy'!$F$19,IF(OR(D73="zastępca dyrektora ",D73="główny księgowy"),'Podział podstawowy'!$F$20,IF(D73="kierownik",'Podział podstawowy'!$F$24,IF(D73="zastępca kierownika",'Podział podstawowy'!$F$25,IF(D73="główny ekspert",'Podział podstawowy'!$F$26,IF(OR(D73="starszy ekspert",D73="główny specjalista"),'Podział podstawowy'!$F$27,IF(OR(D73="ekspert",D73="specjalista"),'Podział podstawowy'!$F$28,'Podział podstawowy'!$F$29)))))))</f>
        <v>2176.6849078194532</v>
      </c>
      <c r="G73" s="105" t="str">
        <f t="shared" si="2"/>
        <v>S6</v>
      </c>
      <c r="H73" s="106">
        <f t="shared" si="3"/>
        <v>2.5</v>
      </c>
      <c r="I73" s="104">
        <f>IFERROR(VLOOKUP(Tabela2[[#This Row],[Nazwisko i imię pracownika]],Tabela3[],9,FALSE),0)</f>
        <v>0</v>
      </c>
      <c r="J7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4" spans="1:10">
      <c r="A74" s="104" t="s">
        <v>127</v>
      </c>
      <c r="B74" s="104">
        <v>101</v>
      </c>
      <c r="C74" s="104" t="s">
        <v>1666</v>
      </c>
      <c r="D74" s="104" t="s">
        <v>1669</v>
      </c>
      <c r="E74" s="104">
        <v>1</v>
      </c>
      <c r="F74" s="113">
        <f>IF(D74="dyrektor ",'Podział podstawowy'!$F$19,IF(OR(D74="zastępca dyrektora ",D74="główny księgowy"),'Podział podstawowy'!$F$20,IF(D74="kierownik",'Podział podstawowy'!$F$24,IF(D74="zastępca kierownika",'Podział podstawowy'!$F$25,IF(D74="główny ekspert",'Podział podstawowy'!$F$26,IF(OR(D74="starszy ekspert",D74="główny specjalista"),'Podział podstawowy'!$F$27,IF(OR(D74="ekspert",D74="specjalista"),'Podział podstawowy'!$F$28,'Podział podstawowy'!$F$29)))))))</f>
        <v>870.67396312778124</v>
      </c>
      <c r="G74" s="105" t="str">
        <f t="shared" si="2"/>
        <v>S1</v>
      </c>
      <c r="H74" s="106">
        <f t="shared" si="3"/>
        <v>1</v>
      </c>
      <c r="I74" s="104">
        <f>IFERROR(VLOOKUP(Tabela2[[#This Row],[Nazwisko i imię pracownika]],Tabela3[],9,FALSE),0)</f>
        <v>0</v>
      </c>
      <c r="J7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5" spans="1:10">
      <c r="A75" s="104" t="s">
        <v>128</v>
      </c>
      <c r="B75" s="104">
        <v>101</v>
      </c>
      <c r="C75" s="104" t="s">
        <v>1666</v>
      </c>
      <c r="D75" s="104" t="s">
        <v>1669</v>
      </c>
      <c r="E75" s="104">
        <v>1</v>
      </c>
      <c r="F75" s="113">
        <f>IF(D75="dyrektor ",'Podział podstawowy'!$F$19,IF(OR(D75="zastępca dyrektora ",D75="główny księgowy"),'Podział podstawowy'!$F$20,IF(D75="kierownik",'Podział podstawowy'!$F$24,IF(D75="zastępca kierownika",'Podział podstawowy'!$F$25,IF(D75="główny ekspert",'Podział podstawowy'!$F$26,IF(OR(D75="starszy ekspert",D75="główny specjalista"),'Podział podstawowy'!$F$27,IF(OR(D75="ekspert",D75="specjalista"),'Podział podstawowy'!$F$28,'Podział podstawowy'!$F$29)))))))</f>
        <v>870.67396312778124</v>
      </c>
      <c r="G75" s="105" t="str">
        <f t="shared" si="2"/>
        <v>S1</v>
      </c>
      <c r="H75" s="106">
        <f t="shared" si="3"/>
        <v>1</v>
      </c>
      <c r="I75" s="104">
        <f>IFERROR(VLOOKUP(Tabela2[[#This Row],[Nazwisko i imię pracownika]],Tabela3[],9,FALSE),0)</f>
        <v>0</v>
      </c>
      <c r="J7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6" spans="1:10">
      <c r="A76" s="104" t="s">
        <v>129</v>
      </c>
      <c r="B76" s="104">
        <v>101</v>
      </c>
      <c r="C76" s="104" t="s">
        <v>1666</v>
      </c>
      <c r="D76" s="104" t="s">
        <v>1669</v>
      </c>
      <c r="E76" s="104">
        <v>1</v>
      </c>
      <c r="F76" s="113">
        <f>IF(D76="dyrektor ",'Podział podstawowy'!$F$19,IF(OR(D76="zastępca dyrektora ",D76="główny księgowy"),'Podział podstawowy'!$F$20,IF(D76="kierownik",'Podział podstawowy'!$F$24,IF(D76="zastępca kierownika",'Podział podstawowy'!$F$25,IF(D76="główny ekspert",'Podział podstawowy'!$F$26,IF(OR(D76="starszy ekspert",D76="główny specjalista"),'Podział podstawowy'!$F$27,IF(OR(D76="ekspert",D76="specjalista"),'Podział podstawowy'!$F$28,'Podział podstawowy'!$F$29)))))))</f>
        <v>870.67396312778124</v>
      </c>
      <c r="G76" s="105" t="str">
        <f t="shared" si="2"/>
        <v>S1</v>
      </c>
      <c r="H76" s="106">
        <f t="shared" si="3"/>
        <v>1</v>
      </c>
      <c r="I76" s="104">
        <f>IFERROR(VLOOKUP(Tabela2[[#This Row],[Nazwisko i imię pracownika]],Tabela3[],9,FALSE),0)</f>
        <v>0</v>
      </c>
      <c r="J7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7" spans="1:10">
      <c r="A77" s="104" t="s">
        <v>130</v>
      </c>
      <c r="B77" s="104">
        <v>101</v>
      </c>
      <c r="C77" s="104" t="s">
        <v>1666</v>
      </c>
      <c r="D77" s="104" t="s">
        <v>10</v>
      </c>
      <c r="E77" s="104">
        <v>1</v>
      </c>
      <c r="F77" s="113">
        <f>IF(D77="dyrektor ",'Podział podstawowy'!$F$19,IF(OR(D77="zastępca dyrektora ",D77="główny księgowy"),'Podział podstawowy'!$F$20,IF(D77="kierownik",'Podział podstawowy'!$F$24,IF(D77="zastępca kierownika",'Podział podstawowy'!$F$25,IF(D77="główny ekspert",'Podział podstawowy'!$F$26,IF(OR(D77="starszy ekspert",D77="główny specjalista"),'Podział podstawowy'!$F$27,IF(OR(D77="ekspert",D77="specjalista"),'Podział podstawowy'!$F$28,'Podział podstawowy'!$F$29)))))))</f>
        <v>1088.3424539097266</v>
      </c>
      <c r="G77" s="105" t="str">
        <f t="shared" si="2"/>
        <v>S2</v>
      </c>
      <c r="H77" s="106">
        <f t="shared" si="3"/>
        <v>1.25</v>
      </c>
      <c r="I77" s="104">
        <f>IFERROR(VLOOKUP(Tabela2[[#This Row],[Nazwisko i imię pracownika]],Tabela3[],9,FALSE),0)</f>
        <v>0</v>
      </c>
      <c r="J7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8" spans="1:10">
      <c r="A78" s="104" t="s">
        <v>131</v>
      </c>
      <c r="B78" s="104">
        <v>101</v>
      </c>
      <c r="C78" s="104" t="s">
        <v>1666</v>
      </c>
      <c r="D78" s="104" t="s">
        <v>1669</v>
      </c>
      <c r="E78" s="104">
        <v>1</v>
      </c>
      <c r="F78" s="113">
        <f>IF(D78="dyrektor ",'Podział podstawowy'!$F$19,IF(OR(D78="zastępca dyrektora ",D78="główny księgowy"),'Podział podstawowy'!$F$20,IF(D78="kierownik",'Podział podstawowy'!$F$24,IF(D78="zastępca kierownika",'Podział podstawowy'!$F$25,IF(D78="główny ekspert",'Podział podstawowy'!$F$26,IF(OR(D78="starszy ekspert",D78="główny specjalista"),'Podział podstawowy'!$F$27,IF(OR(D78="ekspert",D78="specjalista"),'Podział podstawowy'!$F$28,'Podział podstawowy'!$F$29)))))))</f>
        <v>870.67396312778124</v>
      </c>
      <c r="G78" s="105" t="str">
        <f t="shared" si="2"/>
        <v>S1</v>
      </c>
      <c r="H78" s="106">
        <f t="shared" si="3"/>
        <v>1</v>
      </c>
      <c r="I78" s="104">
        <f>IFERROR(VLOOKUP(Tabela2[[#This Row],[Nazwisko i imię pracownika]],Tabela3[],9,FALSE),0)</f>
        <v>0</v>
      </c>
      <c r="J7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9" spans="1:10">
      <c r="A79" s="104" t="s">
        <v>132</v>
      </c>
      <c r="B79" s="104">
        <v>101</v>
      </c>
      <c r="C79" s="104" t="s">
        <v>1666</v>
      </c>
      <c r="D79" s="104" t="s">
        <v>1669</v>
      </c>
      <c r="E79" s="104">
        <v>1</v>
      </c>
      <c r="F79" s="113">
        <f>IF(D79="dyrektor ",'Podział podstawowy'!$F$19,IF(OR(D79="zastępca dyrektora ",D79="główny księgowy"),'Podział podstawowy'!$F$20,IF(D79="kierownik",'Podział podstawowy'!$F$24,IF(D79="zastępca kierownika",'Podział podstawowy'!$F$25,IF(D79="główny ekspert",'Podział podstawowy'!$F$26,IF(OR(D79="starszy ekspert",D79="główny specjalista"),'Podział podstawowy'!$F$27,IF(OR(D79="ekspert",D79="specjalista"),'Podział podstawowy'!$F$28,'Podział podstawowy'!$F$29)))))))</f>
        <v>870.67396312778124</v>
      </c>
      <c r="G79" s="105" t="str">
        <f t="shared" si="2"/>
        <v>S1</v>
      </c>
      <c r="H79" s="106">
        <f t="shared" si="3"/>
        <v>1</v>
      </c>
      <c r="I79" s="104">
        <f>IFERROR(VLOOKUP(Tabela2[[#This Row],[Nazwisko i imię pracownika]],Tabela3[],9,FALSE),0)</f>
        <v>0</v>
      </c>
      <c r="J7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0" spans="1:10">
      <c r="A80" s="104" t="s">
        <v>133</v>
      </c>
      <c r="B80" s="104">
        <v>101</v>
      </c>
      <c r="C80" s="104" t="s">
        <v>1664</v>
      </c>
      <c r="D80" s="104" t="s">
        <v>1669</v>
      </c>
      <c r="E80" s="104">
        <v>1</v>
      </c>
      <c r="F80" s="113">
        <f>IF(D80="dyrektor ",'Podział podstawowy'!$F$19,IF(OR(D80="zastępca dyrektora ",D80="główny księgowy"),'Podział podstawowy'!$F$20,IF(D80="kierownik",'Podział podstawowy'!$F$24,IF(D80="zastępca kierownika",'Podział podstawowy'!$F$25,IF(D80="główny ekspert",'Podział podstawowy'!$F$26,IF(OR(D80="starszy ekspert",D80="główny specjalista"),'Podział podstawowy'!$F$27,IF(OR(D80="ekspert",D80="specjalista"),'Podział podstawowy'!$F$28,'Podział podstawowy'!$F$29)))))))</f>
        <v>870.67396312778124</v>
      </c>
      <c r="G80" s="105" t="str">
        <f t="shared" si="2"/>
        <v>S1</v>
      </c>
      <c r="H80" s="106">
        <f t="shared" si="3"/>
        <v>1</v>
      </c>
      <c r="I80" s="104">
        <f>IFERROR(VLOOKUP(Tabela2[[#This Row],[Nazwisko i imię pracownika]],Tabela3[],9,FALSE),0)</f>
        <v>0</v>
      </c>
      <c r="J8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1" spans="1:10">
      <c r="A81" s="104" t="s">
        <v>134</v>
      </c>
      <c r="B81" s="104">
        <v>101</v>
      </c>
      <c r="C81" s="104" t="s">
        <v>1667</v>
      </c>
      <c r="D81" s="104" t="s">
        <v>1669</v>
      </c>
      <c r="E81" s="104">
        <v>1</v>
      </c>
      <c r="F81" s="113">
        <f>IF(D81="dyrektor ",'Podział podstawowy'!$F$19,IF(OR(D81="zastępca dyrektora ",D81="główny księgowy"),'Podział podstawowy'!$F$20,IF(D81="kierownik",'Podział podstawowy'!$F$24,IF(D81="zastępca kierownika",'Podział podstawowy'!$F$25,IF(D81="główny ekspert",'Podział podstawowy'!$F$26,IF(OR(D81="starszy ekspert",D81="główny specjalista"),'Podział podstawowy'!$F$27,IF(OR(D81="ekspert",D81="specjalista"),'Podział podstawowy'!$F$28,'Podział podstawowy'!$F$29)))))))</f>
        <v>870.67396312778124</v>
      </c>
      <c r="G81" s="105" t="str">
        <f t="shared" si="2"/>
        <v>S1</v>
      </c>
      <c r="H81" s="106">
        <f t="shared" si="3"/>
        <v>1</v>
      </c>
      <c r="I81" s="104">
        <f>IFERROR(VLOOKUP(Tabela2[[#This Row],[Nazwisko i imię pracownika]],Tabela3[],9,FALSE),0)</f>
        <v>0</v>
      </c>
      <c r="J8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2" spans="1:10">
      <c r="A82" s="104" t="s">
        <v>135</v>
      </c>
      <c r="B82" s="104">
        <v>101</v>
      </c>
      <c r="C82" s="104" t="s">
        <v>1665</v>
      </c>
      <c r="D82" s="104" t="s">
        <v>1669</v>
      </c>
      <c r="E82" s="104">
        <v>1</v>
      </c>
      <c r="F82" s="113">
        <f>IF(D82="dyrektor ",'Podział podstawowy'!$F$19,IF(OR(D82="zastępca dyrektora ",D82="główny księgowy"),'Podział podstawowy'!$F$20,IF(D82="kierownik",'Podział podstawowy'!$F$24,IF(D82="zastępca kierownika",'Podział podstawowy'!$F$25,IF(D82="główny ekspert",'Podział podstawowy'!$F$26,IF(OR(D82="starszy ekspert",D82="główny specjalista"),'Podział podstawowy'!$F$27,IF(OR(D82="ekspert",D82="specjalista"),'Podział podstawowy'!$F$28,'Podział podstawowy'!$F$29)))))))</f>
        <v>870.67396312778124</v>
      </c>
      <c r="G82" s="105" t="str">
        <f t="shared" si="2"/>
        <v>S1</v>
      </c>
      <c r="H82" s="106">
        <f t="shared" si="3"/>
        <v>1</v>
      </c>
      <c r="I82" s="104">
        <f>IFERROR(VLOOKUP(Tabela2[[#This Row],[Nazwisko i imię pracownika]],Tabela3[],9,FALSE),0)</f>
        <v>0</v>
      </c>
      <c r="J8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3" spans="1:10">
      <c r="A83" s="104" t="s">
        <v>136</v>
      </c>
      <c r="B83" s="104">
        <v>101</v>
      </c>
      <c r="C83" s="104" t="s">
        <v>1665</v>
      </c>
      <c r="D83" s="104" t="s">
        <v>1669</v>
      </c>
      <c r="E83" s="104">
        <v>1</v>
      </c>
      <c r="F83" s="113">
        <f>IF(D83="dyrektor ",'Podział podstawowy'!$F$19,IF(OR(D83="zastępca dyrektora ",D83="główny księgowy"),'Podział podstawowy'!$F$20,IF(D83="kierownik",'Podział podstawowy'!$F$24,IF(D83="zastępca kierownika",'Podział podstawowy'!$F$25,IF(D83="główny ekspert",'Podział podstawowy'!$F$26,IF(OR(D83="starszy ekspert",D83="główny specjalista"),'Podział podstawowy'!$F$27,IF(OR(D83="ekspert",D83="specjalista"),'Podział podstawowy'!$F$28,'Podział podstawowy'!$F$29)))))))</f>
        <v>870.67396312778124</v>
      </c>
      <c r="G83" s="105" t="str">
        <f t="shared" si="2"/>
        <v>S1</v>
      </c>
      <c r="H83" s="106">
        <f t="shared" si="3"/>
        <v>1</v>
      </c>
      <c r="I83" s="104">
        <f>IFERROR(VLOOKUP(Tabela2[[#This Row],[Nazwisko i imię pracownika]],Tabela3[],9,FALSE),0)</f>
        <v>0</v>
      </c>
      <c r="J8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4" spans="1:10">
      <c r="A84" s="104" t="s">
        <v>137</v>
      </c>
      <c r="B84" s="104">
        <v>101</v>
      </c>
      <c r="C84" s="104" t="s">
        <v>1665</v>
      </c>
      <c r="D84" s="104" t="s">
        <v>1669</v>
      </c>
      <c r="E84" s="104">
        <v>1</v>
      </c>
      <c r="F84" s="113">
        <f>IF(D84="dyrektor ",'Podział podstawowy'!$F$19,IF(OR(D84="zastępca dyrektora ",D84="główny księgowy"),'Podział podstawowy'!$F$20,IF(D84="kierownik",'Podział podstawowy'!$F$24,IF(D84="zastępca kierownika",'Podział podstawowy'!$F$25,IF(D84="główny ekspert",'Podział podstawowy'!$F$26,IF(OR(D84="starszy ekspert",D84="główny specjalista"),'Podział podstawowy'!$F$27,IF(OR(D84="ekspert",D84="specjalista"),'Podział podstawowy'!$F$28,'Podział podstawowy'!$F$29)))))))</f>
        <v>870.67396312778124</v>
      </c>
      <c r="G84" s="105" t="str">
        <f t="shared" si="2"/>
        <v>S1</v>
      </c>
      <c r="H84" s="106">
        <f t="shared" si="3"/>
        <v>1</v>
      </c>
      <c r="I84" s="104">
        <f>IFERROR(VLOOKUP(Tabela2[[#This Row],[Nazwisko i imię pracownika]],Tabela3[],9,FALSE),0)</f>
        <v>0</v>
      </c>
      <c r="J8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5" spans="1:10">
      <c r="A85" s="104" t="s">
        <v>138</v>
      </c>
      <c r="B85" s="104">
        <v>101</v>
      </c>
      <c r="C85" s="104" t="s">
        <v>1665</v>
      </c>
      <c r="D85" s="104" t="s">
        <v>1669</v>
      </c>
      <c r="E85" s="104">
        <v>1</v>
      </c>
      <c r="F85" s="113">
        <f>IF(D85="dyrektor ",'Podział podstawowy'!$F$19,IF(OR(D85="zastępca dyrektora ",D85="główny księgowy"),'Podział podstawowy'!$F$20,IF(D85="kierownik",'Podział podstawowy'!$F$24,IF(D85="zastępca kierownika",'Podział podstawowy'!$F$25,IF(D85="główny ekspert",'Podział podstawowy'!$F$26,IF(OR(D85="starszy ekspert",D85="główny specjalista"),'Podział podstawowy'!$F$27,IF(OR(D85="ekspert",D85="specjalista"),'Podział podstawowy'!$F$28,'Podział podstawowy'!$F$29)))))))</f>
        <v>870.67396312778124</v>
      </c>
      <c r="G85" s="105" t="str">
        <f t="shared" si="2"/>
        <v>S1</v>
      </c>
      <c r="H85" s="106">
        <f t="shared" si="3"/>
        <v>1</v>
      </c>
      <c r="I85" s="104">
        <f>IFERROR(VLOOKUP(Tabela2[[#This Row],[Nazwisko i imię pracownika]],Tabela3[],9,FALSE),0)</f>
        <v>0</v>
      </c>
      <c r="J8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6" spans="1:10">
      <c r="A86" s="104" t="s">
        <v>139</v>
      </c>
      <c r="B86" s="104">
        <v>101</v>
      </c>
      <c r="C86" s="104" t="s">
        <v>1665</v>
      </c>
      <c r="D86" s="104" t="s">
        <v>1669</v>
      </c>
      <c r="E86" s="104">
        <v>1</v>
      </c>
      <c r="F86" s="113">
        <f>IF(D86="dyrektor ",'Podział podstawowy'!$F$19,IF(OR(D86="zastępca dyrektora ",D86="główny księgowy"),'Podział podstawowy'!$F$20,IF(D86="kierownik",'Podział podstawowy'!$F$24,IF(D86="zastępca kierownika",'Podział podstawowy'!$F$25,IF(D86="główny ekspert",'Podział podstawowy'!$F$26,IF(OR(D86="starszy ekspert",D86="główny specjalista"),'Podział podstawowy'!$F$27,IF(OR(D86="ekspert",D86="specjalista"),'Podział podstawowy'!$F$28,'Podział podstawowy'!$F$29)))))))</f>
        <v>870.67396312778124</v>
      </c>
      <c r="G86" s="105" t="str">
        <f t="shared" si="2"/>
        <v>S1</v>
      </c>
      <c r="H86" s="106">
        <f t="shared" si="3"/>
        <v>1</v>
      </c>
      <c r="I86" s="104">
        <f>IFERROR(VLOOKUP(Tabela2[[#This Row],[Nazwisko i imię pracownika]],Tabela3[],9,FALSE),0)</f>
        <v>0</v>
      </c>
      <c r="J8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7" spans="1:10">
      <c r="A87" s="104" t="s">
        <v>140</v>
      </c>
      <c r="B87" s="104">
        <v>101</v>
      </c>
      <c r="C87" s="104" t="s">
        <v>1665</v>
      </c>
      <c r="D87" s="104" t="s">
        <v>1669</v>
      </c>
      <c r="E87" s="104">
        <v>1</v>
      </c>
      <c r="F87" s="113">
        <f>IF(D87="dyrektor ",'Podział podstawowy'!$F$19,IF(OR(D87="zastępca dyrektora ",D87="główny księgowy"),'Podział podstawowy'!$F$20,IF(D87="kierownik",'Podział podstawowy'!$F$24,IF(D87="zastępca kierownika",'Podział podstawowy'!$F$25,IF(D87="główny ekspert",'Podział podstawowy'!$F$26,IF(OR(D87="starszy ekspert",D87="główny specjalista"),'Podział podstawowy'!$F$27,IF(OR(D87="ekspert",D87="specjalista"),'Podział podstawowy'!$F$28,'Podział podstawowy'!$F$29)))))))</f>
        <v>870.67396312778124</v>
      </c>
      <c r="G87" s="105" t="str">
        <f t="shared" si="2"/>
        <v>S1</v>
      </c>
      <c r="H87" s="106">
        <f t="shared" si="3"/>
        <v>1</v>
      </c>
      <c r="I87" s="104">
        <f>IFERROR(VLOOKUP(Tabela2[[#This Row],[Nazwisko i imię pracownika]],Tabela3[],9,FALSE),0)</f>
        <v>0</v>
      </c>
      <c r="J8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8" spans="1:10">
      <c r="A88" s="104" t="s">
        <v>141</v>
      </c>
      <c r="B88" s="104">
        <v>101</v>
      </c>
      <c r="C88" s="104" t="s">
        <v>1665</v>
      </c>
      <c r="D88" s="104" t="s">
        <v>10</v>
      </c>
      <c r="E88" s="104">
        <v>1</v>
      </c>
      <c r="F88" s="113">
        <f>IF(D88="dyrektor ",'Podział podstawowy'!$F$19,IF(OR(D88="zastępca dyrektora ",D88="główny księgowy"),'Podział podstawowy'!$F$20,IF(D88="kierownik",'Podział podstawowy'!$F$24,IF(D88="zastępca kierownika",'Podział podstawowy'!$F$25,IF(D88="główny ekspert",'Podział podstawowy'!$F$26,IF(OR(D88="starszy ekspert",D88="główny specjalista"),'Podział podstawowy'!$F$27,IF(OR(D88="ekspert",D88="specjalista"),'Podział podstawowy'!$F$28,'Podział podstawowy'!$F$29)))))))</f>
        <v>1088.3424539097266</v>
      </c>
      <c r="G88" s="105" t="str">
        <f t="shared" si="2"/>
        <v>S2</v>
      </c>
      <c r="H88" s="106">
        <f t="shared" si="3"/>
        <v>1.25</v>
      </c>
      <c r="I88" s="104">
        <f>IFERROR(VLOOKUP(Tabela2[[#This Row],[Nazwisko i imię pracownika]],Tabela3[],9,FALSE),0)</f>
        <v>0</v>
      </c>
      <c r="J8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9" spans="1:10">
      <c r="A89" s="104" t="s">
        <v>142</v>
      </c>
      <c r="B89" s="104">
        <v>101</v>
      </c>
      <c r="C89" s="104" t="s">
        <v>1665</v>
      </c>
      <c r="D89" s="104" t="s">
        <v>1669</v>
      </c>
      <c r="E89" s="104">
        <v>1</v>
      </c>
      <c r="F89" s="113">
        <f>IF(D89="dyrektor ",'Podział podstawowy'!$F$19,IF(OR(D89="zastępca dyrektora ",D89="główny księgowy"),'Podział podstawowy'!$F$20,IF(D89="kierownik",'Podział podstawowy'!$F$24,IF(D89="zastępca kierownika",'Podział podstawowy'!$F$25,IF(D89="główny ekspert",'Podział podstawowy'!$F$26,IF(OR(D89="starszy ekspert",D89="główny specjalista"),'Podział podstawowy'!$F$27,IF(OR(D89="ekspert",D89="specjalista"),'Podział podstawowy'!$F$28,'Podział podstawowy'!$F$29)))))))</f>
        <v>870.67396312778124</v>
      </c>
      <c r="G89" s="105" t="str">
        <f t="shared" si="2"/>
        <v>S1</v>
      </c>
      <c r="H89" s="106">
        <f t="shared" si="3"/>
        <v>1</v>
      </c>
      <c r="I89" s="104">
        <f>IFERROR(VLOOKUP(Tabela2[[#This Row],[Nazwisko i imię pracownika]],Tabela3[],9,FALSE),0)</f>
        <v>0</v>
      </c>
      <c r="J8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0" spans="1:10">
      <c r="A90" s="104" t="s">
        <v>143</v>
      </c>
      <c r="B90" s="104">
        <v>101</v>
      </c>
      <c r="C90" s="104" t="s">
        <v>1665</v>
      </c>
      <c r="D90" s="104" t="s">
        <v>1669</v>
      </c>
      <c r="E90" s="104">
        <v>1</v>
      </c>
      <c r="F90" s="113">
        <f>IF(D90="dyrektor ",'Podział podstawowy'!$F$19,IF(OR(D90="zastępca dyrektora ",D90="główny księgowy"),'Podział podstawowy'!$F$20,IF(D90="kierownik",'Podział podstawowy'!$F$24,IF(D90="zastępca kierownika",'Podział podstawowy'!$F$25,IF(D90="główny ekspert",'Podział podstawowy'!$F$26,IF(OR(D90="starszy ekspert",D90="główny specjalista"),'Podział podstawowy'!$F$27,IF(OR(D90="ekspert",D90="specjalista"),'Podział podstawowy'!$F$28,'Podział podstawowy'!$F$29)))))))</f>
        <v>870.67396312778124</v>
      </c>
      <c r="G90" s="105" t="str">
        <f t="shared" si="2"/>
        <v>S1</v>
      </c>
      <c r="H90" s="106">
        <f t="shared" si="3"/>
        <v>1</v>
      </c>
      <c r="I90" s="104">
        <f>IFERROR(VLOOKUP(Tabela2[[#This Row],[Nazwisko i imię pracownika]],Tabela3[],9,FALSE),0)</f>
        <v>0</v>
      </c>
      <c r="J9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1" spans="1:10">
      <c r="A91" s="104" t="s">
        <v>144</v>
      </c>
      <c r="B91" s="104">
        <v>101</v>
      </c>
      <c r="C91" s="104" t="s">
        <v>1665</v>
      </c>
      <c r="D91" s="104" t="s">
        <v>1669</v>
      </c>
      <c r="E91" s="104">
        <v>1</v>
      </c>
      <c r="F91" s="113">
        <f>IF(D91="dyrektor ",'Podział podstawowy'!$F$19,IF(OR(D91="zastępca dyrektora ",D91="główny księgowy"),'Podział podstawowy'!$F$20,IF(D91="kierownik",'Podział podstawowy'!$F$24,IF(D91="zastępca kierownika",'Podział podstawowy'!$F$25,IF(D91="główny ekspert",'Podział podstawowy'!$F$26,IF(OR(D91="starszy ekspert",D91="główny specjalista"),'Podział podstawowy'!$F$27,IF(OR(D91="ekspert",D91="specjalista"),'Podział podstawowy'!$F$28,'Podział podstawowy'!$F$29)))))))</f>
        <v>870.67396312778124</v>
      </c>
      <c r="G91" s="105" t="str">
        <f t="shared" si="2"/>
        <v>S1</v>
      </c>
      <c r="H91" s="106">
        <f t="shared" si="3"/>
        <v>1</v>
      </c>
      <c r="I91" s="104">
        <f>IFERROR(VLOOKUP(Tabela2[[#This Row],[Nazwisko i imię pracownika]],Tabela3[],9,FALSE),0)</f>
        <v>0</v>
      </c>
      <c r="J9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2" spans="1:10">
      <c r="A92" s="104" t="s">
        <v>145</v>
      </c>
      <c r="B92" s="104">
        <v>101</v>
      </c>
      <c r="C92" s="104" t="s">
        <v>1665</v>
      </c>
      <c r="D92" s="104" t="s">
        <v>47</v>
      </c>
      <c r="E92" s="104">
        <v>1</v>
      </c>
      <c r="F92" s="113">
        <f>IF(D92="dyrektor ",'Podział podstawowy'!$F$19,IF(OR(D92="zastępca dyrektora ",D92="główny księgowy"),'Podział podstawowy'!$F$20,IF(D92="kierownik",'Podział podstawowy'!$F$24,IF(D92="zastępca kierownika",'Podział podstawowy'!$F$25,IF(D92="główny ekspert",'Podział podstawowy'!$F$26,IF(OR(D92="starszy ekspert",D92="główny specjalista"),'Podział podstawowy'!$F$27,IF(OR(D92="ekspert",D92="specjalista"),'Podział podstawowy'!$F$28,'Podział podstawowy'!$F$29)))))))</f>
        <v>1306.0109446916717</v>
      </c>
      <c r="G92" s="105" t="str">
        <f t="shared" si="2"/>
        <v>S3</v>
      </c>
      <c r="H92" s="106">
        <f t="shared" si="3"/>
        <v>1.5</v>
      </c>
      <c r="I92" s="104">
        <f>IFERROR(VLOOKUP(Tabela2[[#This Row],[Nazwisko i imię pracownika]],Tabela3[],9,FALSE),0)</f>
        <v>0</v>
      </c>
      <c r="J9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3" spans="1:10">
      <c r="A93" s="104" t="s">
        <v>146</v>
      </c>
      <c r="B93" s="104">
        <v>101</v>
      </c>
      <c r="C93" s="104" t="s">
        <v>1665</v>
      </c>
      <c r="D93" s="104" t="s">
        <v>10</v>
      </c>
      <c r="E93" s="104">
        <v>1</v>
      </c>
      <c r="F93" s="113">
        <f>IF(D93="dyrektor ",'Podział podstawowy'!$F$19,IF(OR(D93="zastępca dyrektora ",D93="główny księgowy"),'Podział podstawowy'!$F$20,IF(D93="kierownik",'Podział podstawowy'!$F$24,IF(D93="zastępca kierownika",'Podział podstawowy'!$F$25,IF(D93="główny ekspert",'Podział podstawowy'!$F$26,IF(OR(D93="starszy ekspert",D93="główny specjalista"),'Podział podstawowy'!$F$27,IF(OR(D93="ekspert",D93="specjalista"),'Podział podstawowy'!$F$28,'Podział podstawowy'!$F$29)))))))</f>
        <v>1088.3424539097266</v>
      </c>
      <c r="G93" s="105" t="str">
        <f t="shared" si="2"/>
        <v>S2</v>
      </c>
      <c r="H93" s="106">
        <f t="shared" si="3"/>
        <v>1.25</v>
      </c>
      <c r="I93" s="104">
        <f>IFERROR(VLOOKUP(Tabela2[[#This Row],[Nazwisko i imię pracownika]],Tabela3[],9,FALSE),0)</f>
        <v>0</v>
      </c>
      <c r="J9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4" spans="1:10">
      <c r="A94" s="104" t="s">
        <v>147</v>
      </c>
      <c r="B94" s="104">
        <v>101</v>
      </c>
      <c r="C94" s="104" t="s">
        <v>1665</v>
      </c>
      <c r="D94" s="104" t="s">
        <v>1669</v>
      </c>
      <c r="E94" s="104">
        <v>1</v>
      </c>
      <c r="F94" s="113">
        <f>IF(D94="dyrektor ",'Podział podstawowy'!$F$19,IF(OR(D94="zastępca dyrektora ",D94="główny księgowy"),'Podział podstawowy'!$F$20,IF(D94="kierownik",'Podział podstawowy'!$F$24,IF(D94="zastępca kierownika",'Podział podstawowy'!$F$25,IF(D94="główny ekspert",'Podział podstawowy'!$F$26,IF(OR(D94="starszy ekspert",D94="główny specjalista"),'Podział podstawowy'!$F$27,IF(OR(D94="ekspert",D94="specjalista"),'Podział podstawowy'!$F$28,'Podział podstawowy'!$F$29)))))))</f>
        <v>870.67396312778124</v>
      </c>
      <c r="G94" s="105" t="str">
        <f t="shared" si="2"/>
        <v>S1</v>
      </c>
      <c r="H94" s="106">
        <f t="shared" si="3"/>
        <v>1</v>
      </c>
      <c r="I94" s="104">
        <f>IFERROR(VLOOKUP(Tabela2[[#This Row],[Nazwisko i imię pracownika]],Tabela3[],9,FALSE),0)</f>
        <v>0</v>
      </c>
      <c r="J9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5" spans="1:10">
      <c r="A95" s="104" t="s">
        <v>148</v>
      </c>
      <c r="B95" s="104">
        <v>101</v>
      </c>
      <c r="C95" s="104" t="s">
        <v>1665</v>
      </c>
      <c r="D95" s="104" t="s">
        <v>1669</v>
      </c>
      <c r="E95" s="104">
        <v>1</v>
      </c>
      <c r="F95" s="113">
        <f>IF(D95="dyrektor ",'Podział podstawowy'!$F$19,IF(OR(D95="zastępca dyrektora ",D95="główny księgowy"),'Podział podstawowy'!$F$20,IF(D95="kierownik",'Podział podstawowy'!$F$24,IF(D95="zastępca kierownika",'Podział podstawowy'!$F$25,IF(D95="główny ekspert",'Podział podstawowy'!$F$26,IF(OR(D95="starszy ekspert",D95="główny specjalista"),'Podział podstawowy'!$F$27,IF(OR(D95="ekspert",D95="specjalista"),'Podział podstawowy'!$F$28,'Podział podstawowy'!$F$29)))))))</f>
        <v>870.67396312778124</v>
      </c>
      <c r="G95" s="105" t="str">
        <f t="shared" si="2"/>
        <v>S1</v>
      </c>
      <c r="H95" s="106">
        <f t="shared" si="3"/>
        <v>1</v>
      </c>
      <c r="I95" s="104">
        <f>IFERROR(VLOOKUP(Tabela2[[#This Row],[Nazwisko i imię pracownika]],Tabela3[],9,FALSE),0)</f>
        <v>0</v>
      </c>
      <c r="J9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6" spans="1:10">
      <c r="A96" s="104" t="s">
        <v>149</v>
      </c>
      <c r="B96" s="104">
        <v>101</v>
      </c>
      <c r="C96" s="104" t="s">
        <v>1665</v>
      </c>
      <c r="D96" s="104" t="s">
        <v>1669</v>
      </c>
      <c r="E96" s="104">
        <v>1</v>
      </c>
      <c r="F96" s="113">
        <f>IF(D96="dyrektor ",'Podział podstawowy'!$F$19,IF(OR(D96="zastępca dyrektora ",D96="główny księgowy"),'Podział podstawowy'!$F$20,IF(D96="kierownik",'Podział podstawowy'!$F$24,IF(D96="zastępca kierownika",'Podział podstawowy'!$F$25,IF(D96="główny ekspert",'Podział podstawowy'!$F$26,IF(OR(D96="starszy ekspert",D96="główny specjalista"),'Podział podstawowy'!$F$27,IF(OR(D96="ekspert",D96="specjalista"),'Podział podstawowy'!$F$28,'Podział podstawowy'!$F$29)))))))</f>
        <v>870.67396312778124</v>
      </c>
      <c r="G96" s="105" t="str">
        <f t="shared" si="2"/>
        <v>S1</v>
      </c>
      <c r="H96" s="106">
        <f t="shared" si="3"/>
        <v>1</v>
      </c>
      <c r="I96" s="104">
        <f>IFERROR(VLOOKUP(Tabela2[[#This Row],[Nazwisko i imię pracownika]],Tabela3[],9,FALSE),0)</f>
        <v>0</v>
      </c>
      <c r="J9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7" spans="1:10">
      <c r="A97" s="104" t="s">
        <v>150</v>
      </c>
      <c r="B97" s="104">
        <v>101</v>
      </c>
      <c r="C97" s="104" t="s">
        <v>1665</v>
      </c>
      <c r="D97" s="104" t="s">
        <v>47</v>
      </c>
      <c r="E97" s="104">
        <v>1</v>
      </c>
      <c r="F97" s="113">
        <f>IF(D97="dyrektor ",'Podział podstawowy'!$F$19,IF(OR(D97="zastępca dyrektora ",D97="główny księgowy"),'Podział podstawowy'!$F$20,IF(D97="kierownik",'Podział podstawowy'!$F$24,IF(D97="zastępca kierownika",'Podział podstawowy'!$F$25,IF(D97="główny ekspert",'Podział podstawowy'!$F$26,IF(OR(D97="starszy ekspert",D97="główny specjalista"),'Podział podstawowy'!$F$27,IF(OR(D97="ekspert",D97="specjalista"),'Podział podstawowy'!$F$28,'Podział podstawowy'!$F$29)))))))</f>
        <v>1306.0109446916717</v>
      </c>
      <c r="G97" s="105" t="str">
        <f t="shared" si="2"/>
        <v>S3</v>
      </c>
      <c r="H97" s="106">
        <f t="shared" si="3"/>
        <v>1.5</v>
      </c>
      <c r="I97" s="104">
        <f>IFERROR(VLOOKUP(Tabela2[[#This Row],[Nazwisko i imię pracownika]],Tabela3[],9,FALSE),0)</f>
        <v>0</v>
      </c>
      <c r="J9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8" spans="1:10">
      <c r="A98" s="104" t="s">
        <v>151</v>
      </c>
      <c r="B98" s="104">
        <v>101</v>
      </c>
      <c r="C98" s="104" t="s">
        <v>1665</v>
      </c>
      <c r="D98" s="104" t="s">
        <v>7</v>
      </c>
      <c r="E98" s="104">
        <v>1</v>
      </c>
      <c r="F98" s="113">
        <f>IF(D98="dyrektor ",'Podział podstawowy'!$F$19,IF(OR(D98="zastępca dyrektora ",D98="główny księgowy"),'Podział podstawowy'!$F$20,IF(D98="kierownik",'Podział podstawowy'!$F$24,IF(D98="zastępca kierownika",'Podział podstawowy'!$F$25,IF(D98="główny ekspert",'Podział podstawowy'!$F$26,IF(OR(D98="starszy ekspert",D98="główny specjalista"),'Podział podstawowy'!$F$27,IF(OR(D98="ekspert",D98="specjalista"),'Podział podstawowy'!$F$28,'Podział podstawowy'!$F$29)))))))</f>
        <v>1306.0109446916717</v>
      </c>
      <c r="G98" s="105" t="str">
        <f t="shared" si="2"/>
        <v>S3</v>
      </c>
      <c r="H98" s="106">
        <f t="shared" si="3"/>
        <v>1.5</v>
      </c>
      <c r="I98" s="104">
        <f>IFERROR(VLOOKUP(Tabela2[[#This Row],[Nazwisko i imię pracownika]],Tabela3[],9,FALSE),0)</f>
        <v>0</v>
      </c>
      <c r="J9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9" spans="1:10">
      <c r="A99" s="104" t="s">
        <v>152</v>
      </c>
      <c r="B99" s="104">
        <v>101</v>
      </c>
      <c r="C99" s="104" t="s">
        <v>1665</v>
      </c>
      <c r="D99" s="104" t="s">
        <v>1669</v>
      </c>
      <c r="E99" s="104">
        <v>1</v>
      </c>
      <c r="F99" s="113">
        <f>IF(D99="dyrektor ",'Podział podstawowy'!$F$19,IF(OR(D99="zastępca dyrektora ",D99="główny księgowy"),'Podział podstawowy'!$F$20,IF(D99="kierownik",'Podział podstawowy'!$F$24,IF(D99="zastępca kierownika",'Podział podstawowy'!$F$25,IF(D99="główny ekspert",'Podział podstawowy'!$F$26,IF(OR(D99="starszy ekspert",D99="główny specjalista"),'Podział podstawowy'!$F$27,IF(OR(D99="ekspert",D99="specjalista"),'Podział podstawowy'!$F$28,'Podział podstawowy'!$F$29)))))))</f>
        <v>870.67396312778124</v>
      </c>
      <c r="G99" s="105" t="str">
        <f t="shared" si="2"/>
        <v>S1</v>
      </c>
      <c r="H99" s="106">
        <f t="shared" si="3"/>
        <v>1</v>
      </c>
      <c r="I99" s="104">
        <f>IFERROR(VLOOKUP(Tabela2[[#This Row],[Nazwisko i imię pracownika]],Tabela3[],9,FALSE),0)</f>
        <v>0</v>
      </c>
      <c r="J9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0" spans="1:10">
      <c r="A100" s="104" t="s">
        <v>153</v>
      </c>
      <c r="B100" s="104">
        <v>101</v>
      </c>
      <c r="C100" s="104" t="s">
        <v>1664</v>
      </c>
      <c r="D100" s="104" t="s">
        <v>1669</v>
      </c>
      <c r="E100" s="104">
        <v>1</v>
      </c>
      <c r="F100" s="113">
        <f>IF(D100="dyrektor ",'Podział podstawowy'!$F$19,IF(OR(D100="zastępca dyrektora ",D100="główny księgowy"),'Podział podstawowy'!$F$20,IF(D100="kierownik",'Podział podstawowy'!$F$24,IF(D100="zastępca kierownika",'Podział podstawowy'!$F$25,IF(D100="główny ekspert",'Podział podstawowy'!$F$26,IF(OR(D100="starszy ekspert",D100="główny specjalista"),'Podział podstawowy'!$F$27,IF(OR(D100="ekspert",D100="specjalista"),'Podział podstawowy'!$F$28,'Podział podstawowy'!$F$29)))))))</f>
        <v>870.67396312778124</v>
      </c>
      <c r="G100" s="105" t="str">
        <f t="shared" si="2"/>
        <v>S1</v>
      </c>
      <c r="H100" s="106">
        <f t="shared" si="3"/>
        <v>1</v>
      </c>
      <c r="I100" s="104">
        <f>IFERROR(VLOOKUP(Tabela2[[#This Row],[Nazwisko i imię pracownika]],Tabela3[],9,FALSE),0)</f>
        <v>0</v>
      </c>
      <c r="J10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1" spans="1:10">
      <c r="A101" s="104" t="s">
        <v>154</v>
      </c>
      <c r="B101" s="104">
        <v>101</v>
      </c>
      <c r="C101" s="104" t="s">
        <v>1664</v>
      </c>
      <c r="D101" s="104" t="s">
        <v>1669</v>
      </c>
      <c r="E101" s="104">
        <v>1</v>
      </c>
      <c r="F101" s="113">
        <f>IF(D101="dyrektor ",'Podział podstawowy'!$F$19,IF(OR(D101="zastępca dyrektora ",D101="główny księgowy"),'Podział podstawowy'!$F$20,IF(D101="kierownik",'Podział podstawowy'!$F$24,IF(D101="zastępca kierownika",'Podział podstawowy'!$F$25,IF(D101="główny ekspert",'Podział podstawowy'!$F$26,IF(OR(D101="starszy ekspert",D101="główny specjalista"),'Podział podstawowy'!$F$27,IF(OR(D101="ekspert",D101="specjalista"),'Podział podstawowy'!$F$28,'Podział podstawowy'!$F$29)))))))</f>
        <v>870.67396312778124</v>
      </c>
      <c r="G101" s="105" t="str">
        <f t="shared" si="2"/>
        <v>S1</v>
      </c>
      <c r="H101" s="106">
        <f t="shared" si="3"/>
        <v>1</v>
      </c>
      <c r="I101" s="104">
        <f>IFERROR(VLOOKUP(Tabela2[[#This Row],[Nazwisko i imię pracownika]],Tabela3[],9,FALSE),0)</f>
        <v>0</v>
      </c>
      <c r="J10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2" spans="1:10">
      <c r="A102" s="104" t="s">
        <v>155</v>
      </c>
      <c r="B102" s="104">
        <v>101</v>
      </c>
      <c r="C102" s="104" t="s">
        <v>1664</v>
      </c>
      <c r="D102" s="104" t="s">
        <v>8</v>
      </c>
      <c r="E102" s="104">
        <v>1</v>
      </c>
      <c r="F102" s="113">
        <f>IF(D102="dyrektor ",'Podział podstawowy'!$F$19,IF(OR(D102="zastępca dyrektora ",D102="główny księgowy"),'Podział podstawowy'!$F$20,IF(D102="kierownik",'Podział podstawowy'!$F$24,IF(D102="zastępca kierownika",'Podział podstawowy'!$F$25,IF(D102="główny ekspert",'Podział podstawowy'!$F$26,IF(OR(D102="starszy ekspert",D102="główny specjalista"),'Podział podstawowy'!$F$27,IF(OR(D102="ekspert",D102="specjalista"),'Podział podstawowy'!$F$28,'Podział podstawowy'!$F$29)))))))</f>
        <v>1088.3424539097266</v>
      </c>
      <c r="G102" s="105" t="str">
        <f t="shared" si="2"/>
        <v>S2</v>
      </c>
      <c r="H102" s="106">
        <f t="shared" si="3"/>
        <v>1.25</v>
      </c>
      <c r="I102" s="104">
        <f>IFERROR(VLOOKUP(Tabela2[[#This Row],[Nazwisko i imię pracownika]],Tabela3[],9,FALSE),0)</f>
        <v>0</v>
      </c>
      <c r="J10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3" spans="1:10">
      <c r="A103" s="104" t="s">
        <v>156</v>
      </c>
      <c r="B103" s="104">
        <v>101</v>
      </c>
      <c r="C103" s="104" t="s">
        <v>1663</v>
      </c>
      <c r="D103" s="104" t="s">
        <v>1669</v>
      </c>
      <c r="E103" s="104">
        <v>1</v>
      </c>
      <c r="F103" s="113">
        <f>IF(D103="dyrektor ",'Podział podstawowy'!$F$19,IF(OR(D103="zastępca dyrektora ",D103="główny księgowy"),'Podział podstawowy'!$F$20,IF(D103="kierownik",'Podział podstawowy'!$F$24,IF(D103="zastępca kierownika",'Podział podstawowy'!$F$25,IF(D103="główny ekspert",'Podział podstawowy'!$F$26,IF(OR(D103="starszy ekspert",D103="główny specjalista"),'Podział podstawowy'!$F$27,IF(OR(D103="ekspert",D103="specjalista"),'Podział podstawowy'!$F$28,'Podział podstawowy'!$F$29)))))))</f>
        <v>870.67396312778124</v>
      </c>
      <c r="G103" s="105" t="str">
        <f t="shared" si="2"/>
        <v>S1</v>
      </c>
      <c r="H103" s="106">
        <f t="shared" si="3"/>
        <v>1</v>
      </c>
      <c r="I103" s="104">
        <f>IFERROR(VLOOKUP(Tabela2[[#This Row],[Nazwisko i imię pracownika]],Tabela3[],9,FALSE),0)</f>
        <v>0</v>
      </c>
      <c r="J10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4" spans="1:10">
      <c r="A104" s="104" t="s">
        <v>157</v>
      </c>
      <c r="B104" s="104">
        <v>101</v>
      </c>
      <c r="C104" s="104" t="s">
        <v>1663</v>
      </c>
      <c r="D104" s="104" t="s">
        <v>47</v>
      </c>
      <c r="E104" s="104">
        <v>1</v>
      </c>
      <c r="F104" s="113">
        <f>IF(D104="dyrektor ",'Podział podstawowy'!$F$19,IF(OR(D104="zastępca dyrektora ",D104="główny księgowy"),'Podział podstawowy'!$F$20,IF(D104="kierownik",'Podział podstawowy'!$F$24,IF(D104="zastępca kierownika",'Podział podstawowy'!$F$25,IF(D104="główny ekspert",'Podział podstawowy'!$F$26,IF(OR(D104="starszy ekspert",D104="główny specjalista"),'Podział podstawowy'!$F$27,IF(OR(D104="ekspert",D104="specjalista"),'Podział podstawowy'!$F$28,'Podział podstawowy'!$F$29)))))))</f>
        <v>1306.0109446916717</v>
      </c>
      <c r="G104" s="105" t="str">
        <f t="shared" si="2"/>
        <v>S3</v>
      </c>
      <c r="H104" s="106">
        <f t="shared" si="3"/>
        <v>1.5</v>
      </c>
      <c r="I104" s="104">
        <f>IFERROR(VLOOKUP(Tabela2[[#This Row],[Nazwisko i imię pracownika]],Tabela3[],9,FALSE),0)</f>
        <v>0</v>
      </c>
      <c r="J10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5" spans="1:10">
      <c r="A105" s="104" t="s">
        <v>158</v>
      </c>
      <c r="B105" s="104">
        <v>101</v>
      </c>
      <c r="C105" s="104" t="s">
        <v>1663</v>
      </c>
      <c r="D105" s="104" t="s">
        <v>1669</v>
      </c>
      <c r="E105" s="104">
        <v>1</v>
      </c>
      <c r="F105" s="113">
        <f>IF(D105="dyrektor ",'Podział podstawowy'!$F$19,IF(OR(D105="zastępca dyrektora ",D105="główny księgowy"),'Podział podstawowy'!$F$20,IF(D105="kierownik",'Podział podstawowy'!$F$24,IF(D105="zastępca kierownika",'Podział podstawowy'!$F$25,IF(D105="główny ekspert",'Podział podstawowy'!$F$26,IF(OR(D105="starszy ekspert",D105="główny specjalista"),'Podział podstawowy'!$F$27,IF(OR(D105="ekspert",D105="specjalista"),'Podział podstawowy'!$F$28,'Podział podstawowy'!$F$29)))))))</f>
        <v>870.67396312778124</v>
      </c>
      <c r="G105" s="105" t="str">
        <f t="shared" si="2"/>
        <v>S1</v>
      </c>
      <c r="H105" s="106">
        <f t="shared" si="3"/>
        <v>1</v>
      </c>
      <c r="I105" s="104">
        <f>IFERROR(VLOOKUP(Tabela2[[#This Row],[Nazwisko i imię pracownika]],Tabela3[],9,FALSE),0)</f>
        <v>0</v>
      </c>
      <c r="J10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6" spans="1:10">
      <c r="A106" s="104" t="s">
        <v>159</v>
      </c>
      <c r="B106" s="104">
        <v>101</v>
      </c>
      <c r="C106" s="104" t="s">
        <v>1663</v>
      </c>
      <c r="D106" s="104" t="s">
        <v>1669</v>
      </c>
      <c r="E106" s="104">
        <v>1</v>
      </c>
      <c r="F106" s="113">
        <f>IF(D106="dyrektor ",'Podział podstawowy'!$F$19,IF(OR(D106="zastępca dyrektora ",D106="główny księgowy"),'Podział podstawowy'!$F$20,IF(D106="kierownik",'Podział podstawowy'!$F$24,IF(D106="zastępca kierownika",'Podział podstawowy'!$F$25,IF(D106="główny ekspert",'Podział podstawowy'!$F$26,IF(OR(D106="starszy ekspert",D106="główny specjalista"),'Podział podstawowy'!$F$27,IF(OR(D106="ekspert",D106="specjalista"),'Podział podstawowy'!$F$28,'Podział podstawowy'!$F$29)))))))</f>
        <v>870.67396312778124</v>
      </c>
      <c r="G106" s="105" t="str">
        <f t="shared" si="2"/>
        <v>S1</v>
      </c>
      <c r="H106" s="106">
        <f t="shared" si="3"/>
        <v>1</v>
      </c>
      <c r="I106" s="104">
        <f>IFERROR(VLOOKUP(Tabela2[[#This Row],[Nazwisko i imię pracownika]],Tabela3[],9,FALSE),0)</f>
        <v>0</v>
      </c>
      <c r="J10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7" spans="1:10">
      <c r="A107" s="104" t="s">
        <v>160</v>
      </c>
      <c r="B107" s="104">
        <v>101</v>
      </c>
      <c r="C107" s="104" t="s">
        <v>1667</v>
      </c>
      <c r="D107" s="104" t="s">
        <v>1669</v>
      </c>
      <c r="E107" s="104">
        <v>1</v>
      </c>
      <c r="F107" s="113">
        <f>IF(D107="dyrektor ",'Podział podstawowy'!$F$19,IF(OR(D107="zastępca dyrektora ",D107="główny księgowy"),'Podział podstawowy'!$F$20,IF(D107="kierownik",'Podział podstawowy'!$F$24,IF(D107="zastępca kierownika",'Podział podstawowy'!$F$25,IF(D107="główny ekspert",'Podział podstawowy'!$F$26,IF(OR(D107="starszy ekspert",D107="główny specjalista"),'Podział podstawowy'!$F$27,IF(OR(D107="ekspert",D107="specjalista"),'Podział podstawowy'!$F$28,'Podział podstawowy'!$F$29)))))))</f>
        <v>870.67396312778124</v>
      </c>
      <c r="G107" s="105" t="str">
        <f t="shared" si="2"/>
        <v>S1</v>
      </c>
      <c r="H107" s="106">
        <f t="shared" si="3"/>
        <v>1</v>
      </c>
      <c r="I107" s="104">
        <f>IFERROR(VLOOKUP(Tabela2[[#This Row],[Nazwisko i imię pracownika]],Tabela3[],9,FALSE),0)</f>
        <v>0</v>
      </c>
      <c r="J10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8" spans="1:10">
      <c r="A108" s="104" t="s">
        <v>161</v>
      </c>
      <c r="B108" s="104">
        <v>101</v>
      </c>
      <c r="C108" s="104" t="s">
        <v>1667</v>
      </c>
      <c r="D108" s="104" t="s">
        <v>1669</v>
      </c>
      <c r="E108" s="104">
        <v>1</v>
      </c>
      <c r="F108" s="113">
        <f>IF(D108="dyrektor ",'Podział podstawowy'!$F$19,IF(OR(D108="zastępca dyrektora ",D108="główny księgowy"),'Podział podstawowy'!$F$20,IF(D108="kierownik",'Podział podstawowy'!$F$24,IF(D108="zastępca kierownika",'Podział podstawowy'!$F$25,IF(D108="główny ekspert",'Podział podstawowy'!$F$26,IF(OR(D108="starszy ekspert",D108="główny specjalista"),'Podział podstawowy'!$F$27,IF(OR(D108="ekspert",D108="specjalista"),'Podział podstawowy'!$F$28,'Podział podstawowy'!$F$29)))))))</f>
        <v>870.67396312778124</v>
      </c>
      <c r="G108" s="105" t="str">
        <f t="shared" si="2"/>
        <v>S1</v>
      </c>
      <c r="H108" s="106">
        <f t="shared" si="3"/>
        <v>1</v>
      </c>
      <c r="I108" s="104">
        <f>IFERROR(VLOOKUP(Tabela2[[#This Row],[Nazwisko i imię pracownika]],Tabela3[],9,FALSE),0)</f>
        <v>0</v>
      </c>
      <c r="J10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9" spans="1:10">
      <c r="A109" s="104" t="s">
        <v>162</v>
      </c>
      <c r="B109" s="104">
        <v>101</v>
      </c>
      <c r="C109" s="104" t="s">
        <v>1667</v>
      </c>
      <c r="D109" s="104" t="s">
        <v>1669</v>
      </c>
      <c r="E109" s="104">
        <v>1</v>
      </c>
      <c r="F109" s="113">
        <f>IF(D109="dyrektor ",'Podział podstawowy'!$F$19,IF(OR(D109="zastępca dyrektora ",D109="główny księgowy"),'Podział podstawowy'!$F$20,IF(D109="kierownik",'Podział podstawowy'!$F$24,IF(D109="zastępca kierownika",'Podział podstawowy'!$F$25,IF(D109="główny ekspert",'Podział podstawowy'!$F$26,IF(OR(D109="starszy ekspert",D109="główny specjalista"),'Podział podstawowy'!$F$27,IF(OR(D109="ekspert",D109="specjalista"),'Podział podstawowy'!$F$28,'Podział podstawowy'!$F$29)))))))</f>
        <v>870.67396312778124</v>
      </c>
      <c r="G109" s="105" t="str">
        <f t="shared" si="2"/>
        <v>S1</v>
      </c>
      <c r="H109" s="106">
        <f t="shared" si="3"/>
        <v>1</v>
      </c>
      <c r="I109" s="104">
        <f>IFERROR(VLOOKUP(Tabela2[[#This Row],[Nazwisko i imię pracownika]],Tabela3[],9,FALSE),0)</f>
        <v>0</v>
      </c>
      <c r="J10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0" spans="1:10">
      <c r="A110" s="104" t="s">
        <v>163</v>
      </c>
      <c r="B110" s="104">
        <v>101</v>
      </c>
      <c r="C110" s="104" t="s">
        <v>1667</v>
      </c>
      <c r="D110" s="104" t="s">
        <v>1669</v>
      </c>
      <c r="E110" s="104">
        <v>1</v>
      </c>
      <c r="F110" s="113">
        <f>IF(D110="dyrektor ",'Podział podstawowy'!$F$19,IF(OR(D110="zastępca dyrektora ",D110="główny księgowy"),'Podział podstawowy'!$F$20,IF(D110="kierownik",'Podział podstawowy'!$F$24,IF(D110="zastępca kierownika",'Podział podstawowy'!$F$25,IF(D110="główny ekspert",'Podział podstawowy'!$F$26,IF(OR(D110="starszy ekspert",D110="główny specjalista"),'Podział podstawowy'!$F$27,IF(OR(D110="ekspert",D110="specjalista"),'Podział podstawowy'!$F$28,'Podział podstawowy'!$F$29)))))))</f>
        <v>870.67396312778124</v>
      </c>
      <c r="G110" s="105" t="str">
        <f t="shared" si="2"/>
        <v>S1</v>
      </c>
      <c r="H110" s="106">
        <f t="shared" si="3"/>
        <v>1</v>
      </c>
      <c r="I110" s="104">
        <f>IFERROR(VLOOKUP(Tabela2[[#This Row],[Nazwisko i imię pracownika]],Tabela3[],9,FALSE),0)</f>
        <v>0</v>
      </c>
      <c r="J11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1" spans="1:10">
      <c r="A111" s="104" t="s">
        <v>164</v>
      </c>
      <c r="B111" s="104">
        <v>101</v>
      </c>
      <c r="C111" s="104" t="s">
        <v>1667</v>
      </c>
      <c r="D111" s="104" t="s">
        <v>1669</v>
      </c>
      <c r="E111" s="104">
        <v>1</v>
      </c>
      <c r="F111" s="113">
        <f>IF(D111="dyrektor ",'Podział podstawowy'!$F$19,IF(OR(D111="zastępca dyrektora ",D111="główny księgowy"),'Podział podstawowy'!$F$20,IF(D111="kierownik",'Podział podstawowy'!$F$24,IF(D111="zastępca kierownika",'Podział podstawowy'!$F$25,IF(D111="główny ekspert",'Podział podstawowy'!$F$26,IF(OR(D111="starszy ekspert",D111="główny specjalista"),'Podział podstawowy'!$F$27,IF(OR(D111="ekspert",D111="specjalista"),'Podział podstawowy'!$F$28,'Podział podstawowy'!$F$29)))))))</f>
        <v>870.67396312778124</v>
      </c>
      <c r="G111" s="105" t="str">
        <f t="shared" si="2"/>
        <v>S1</v>
      </c>
      <c r="H111" s="106">
        <f t="shared" si="3"/>
        <v>1</v>
      </c>
      <c r="I111" s="104">
        <f>IFERROR(VLOOKUP(Tabela2[[#This Row],[Nazwisko i imię pracownika]],Tabela3[],9,FALSE),0)</f>
        <v>0</v>
      </c>
      <c r="J11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2" spans="1:10">
      <c r="A112" s="104" t="s">
        <v>165</v>
      </c>
      <c r="B112" s="104">
        <v>101</v>
      </c>
      <c r="C112" s="104" t="s">
        <v>1667</v>
      </c>
      <c r="D112" s="104" t="s">
        <v>1669</v>
      </c>
      <c r="E112" s="104">
        <v>1</v>
      </c>
      <c r="F112" s="113">
        <f>IF(D112="dyrektor ",'Podział podstawowy'!$F$19,IF(OR(D112="zastępca dyrektora ",D112="główny księgowy"),'Podział podstawowy'!$F$20,IF(D112="kierownik",'Podział podstawowy'!$F$24,IF(D112="zastępca kierownika",'Podział podstawowy'!$F$25,IF(D112="główny ekspert",'Podział podstawowy'!$F$26,IF(OR(D112="starszy ekspert",D112="główny specjalista"),'Podział podstawowy'!$F$27,IF(OR(D112="ekspert",D112="specjalista"),'Podział podstawowy'!$F$28,'Podział podstawowy'!$F$29)))))))</f>
        <v>870.67396312778124</v>
      </c>
      <c r="G112" s="105" t="str">
        <f t="shared" si="2"/>
        <v>S1</v>
      </c>
      <c r="H112" s="106">
        <f t="shared" si="3"/>
        <v>1</v>
      </c>
      <c r="I112" s="104">
        <f>IFERROR(VLOOKUP(Tabela2[[#This Row],[Nazwisko i imię pracownika]],Tabela3[],9,FALSE),0)</f>
        <v>0</v>
      </c>
      <c r="J11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3" spans="1:10">
      <c r="A113" s="104" t="s">
        <v>166</v>
      </c>
      <c r="B113" s="104">
        <v>101</v>
      </c>
      <c r="C113" s="104" t="s">
        <v>1667</v>
      </c>
      <c r="D113" s="104" t="s">
        <v>1669</v>
      </c>
      <c r="E113" s="104">
        <v>1</v>
      </c>
      <c r="F113" s="113">
        <f>IF(D113="dyrektor ",'Podział podstawowy'!$F$19,IF(OR(D113="zastępca dyrektora ",D113="główny księgowy"),'Podział podstawowy'!$F$20,IF(D113="kierownik",'Podział podstawowy'!$F$24,IF(D113="zastępca kierownika",'Podział podstawowy'!$F$25,IF(D113="główny ekspert",'Podział podstawowy'!$F$26,IF(OR(D113="starszy ekspert",D113="główny specjalista"),'Podział podstawowy'!$F$27,IF(OR(D113="ekspert",D113="specjalista"),'Podział podstawowy'!$F$28,'Podział podstawowy'!$F$29)))))))</f>
        <v>870.67396312778124</v>
      </c>
      <c r="G113" s="105" t="str">
        <f t="shared" si="2"/>
        <v>S1</v>
      </c>
      <c r="H113" s="106">
        <f t="shared" si="3"/>
        <v>1</v>
      </c>
      <c r="I113" s="104">
        <f>IFERROR(VLOOKUP(Tabela2[[#This Row],[Nazwisko i imię pracownika]],Tabela3[],9,FALSE),0)</f>
        <v>0</v>
      </c>
      <c r="J11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4" spans="1:10">
      <c r="A114" s="104" t="s">
        <v>167</v>
      </c>
      <c r="B114" s="104">
        <v>101</v>
      </c>
      <c r="C114" s="104" t="s">
        <v>1667</v>
      </c>
      <c r="D114" s="104" t="s">
        <v>1669</v>
      </c>
      <c r="E114" s="104">
        <v>1</v>
      </c>
      <c r="F114" s="113">
        <f>IF(D114="dyrektor ",'Podział podstawowy'!$F$19,IF(OR(D114="zastępca dyrektora ",D114="główny księgowy"),'Podział podstawowy'!$F$20,IF(D114="kierownik",'Podział podstawowy'!$F$24,IF(D114="zastępca kierownika",'Podział podstawowy'!$F$25,IF(D114="główny ekspert",'Podział podstawowy'!$F$26,IF(OR(D114="starszy ekspert",D114="główny specjalista"),'Podział podstawowy'!$F$27,IF(OR(D114="ekspert",D114="specjalista"),'Podział podstawowy'!$F$28,'Podział podstawowy'!$F$29)))))))</f>
        <v>870.67396312778124</v>
      </c>
      <c r="G114" s="105" t="str">
        <f t="shared" si="2"/>
        <v>S1</v>
      </c>
      <c r="H114" s="106">
        <f t="shared" si="3"/>
        <v>1</v>
      </c>
      <c r="I114" s="104">
        <f>IFERROR(VLOOKUP(Tabela2[[#This Row],[Nazwisko i imię pracownika]],Tabela3[],9,FALSE),0)</f>
        <v>0</v>
      </c>
      <c r="J11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5" spans="1:10">
      <c r="A115" s="104" t="s">
        <v>168</v>
      </c>
      <c r="B115" s="104">
        <v>101</v>
      </c>
      <c r="C115" s="104" t="s">
        <v>1667</v>
      </c>
      <c r="D115" s="104" t="s">
        <v>47</v>
      </c>
      <c r="E115" s="104">
        <v>1</v>
      </c>
      <c r="F115" s="113">
        <f>IF(D115="dyrektor ",'Podział podstawowy'!$F$19,IF(OR(D115="zastępca dyrektora ",D115="główny księgowy"),'Podział podstawowy'!$F$20,IF(D115="kierownik",'Podział podstawowy'!$F$24,IF(D115="zastępca kierownika",'Podział podstawowy'!$F$25,IF(D115="główny ekspert",'Podział podstawowy'!$F$26,IF(OR(D115="starszy ekspert",D115="główny specjalista"),'Podział podstawowy'!$F$27,IF(OR(D115="ekspert",D115="specjalista"),'Podział podstawowy'!$F$28,'Podział podstawowy'!$F$29)))))))</f>
        <v>1306.0109446916717</v>
      </c>
      <c r="G115" s="105" t="str">
        <f t="shared" si="2"/>
        <v>S3</v>
      </c>
      <c r="H115" s="106">
        <f t="shared" si="3"/>
        <v>1.5</v>
      </c>
      <c r="I115" s="104">
        <f>IFERROR(VLOOKUP(Tabela2[[#This Row],[Nazwisko i imię pracownika]],Tabela3[],9,FALSE),0)</f>
        <v>0</v>
      </c>
      <c r="J11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6" spans="1:10">
      <c r="A116" s="104" t="s">
        <v>169</v>
      </c>
      <c r="B116" s="104">
        <v>101</v>
      </c>
      <c r="C116" s="104" t="s">
        <v>1667</v>
      </c>
      <c r="D116" s="104" t="s">
        <v>1669</v>
      </c>
      <c r="E116" s="104">
        <v>1</v>
      </c>
      <c r="F116" s="113">
        <f>IF(D116="dyrektor ",'Podział podstawowy'!$F$19,IF(OR(D116="zastępca dyrektora ",D116="główny księgowy"),'Podział podstawowy'!$F$20,IF(D116="kierownik",'Podział podstawowy'!$F$24,IF(D116="zastępca kierownika",'Podział podstawowy'!$F$25,IF(D116="główny ekspert",'Podział podstawowy'!$F$26,IF(OR(D116="starszy ekspert",D116="główny specjalista"),'Podział podstawowy'!$F$27,IF(OR(D116="ekspert",D116="specjalista"),'Podział podstawowy'!$F$28,'Podział podstawowy'!$F$29)))))))</f>
        <v>870.67396312778124</v>
      </c>
      <c r="G116" s="105" t="str">
        <f t="shared" si="2"/>
        <v>S1</v>
      </c>
      <c r="H116" s="106">
        <f t="shared" si="3"/>
        <v>1</v>
      </c>
      <c r="I116" s="104">
        <f>IFERROR(VLOOKUP(Tabela2[[#This Row],[Nazwisko i imię pracownika]],Tabela3[],9,FALSE),0)</f>
        <v>0</v>
      </c>
      <c r="J11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7" spans="1:10">
      <c r="A117" s="104" t="s">
        <v>170</v>
      </c>
      <c r="B117" s="104">
        <v>101</v>
      </c>
      <c r="C117" s="104" t="s">
        <v>1667</v>
      </c>
      <c r="D117" s="104" t="s">
        <v>1669</v>
      </c>
      <c r="E117" s="104">
        <v>1</v>
      </c>
      <c r="F117" s="113">
        <f>IF(D117="dyrektor ",'Podział podstawowy'!$F$19,IF(OR(D117="zastępca dyrektora ",D117="główny księgowy"),'Podział podstawowy'!$F$20,IF(D117="kierownik",'Podział podstawowy'!$F$24,IF(D117="zastępca kierownika",'Podział podstawowy'!$F$25,IF(D117="główny ekspert",'Podział podstawowy'!$F$26,IF(OR(D117="starszy ekspert",D117="główny specjalista"),'Podział podstawowy'!$F$27,IF(OR(D117="ekspert",D117="specjalista"),'Podział podstawowy'!$F$28,'Podział podstawowy'!$F$29)))))))</f>
        <v>870.67396312778124</v>
      </c>
      <c r="G117" s="105" t="str">
        <f t="shared" si="2"/>
        <v>S1</v>
      </c>
      <c r="H117" s="106">
        <f t="shared" si="3"/>
        <v>1</v>
      </c>
      <c r="I117" s="104">
        <f>IFERROR(VLOOKUP(Tabela2[[#This Row],[Nazwisko i imię pracownika]],Tabela3[],9,FALSE),0)</f>
        <v>0</v>
      </c>
      <c r="J11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8" spans="1:10">
      <c r="A118" s="104" t="s">
        <v>171</v>
      </c>
      <c r="B118" s="104">
        <v>101</v>
      </c>
      <c r="C118" s="104" t="s">
        <v>1667</v>
      </c>
      <c r="D118" s="104" t="s">
        <v>1669</v>
      </c>
      <c r="E118" s="104">
        <v>1</v>
      </c>
      <c r="F118" s="113">
        <f>IF(D118="dyrektor ",'Podział podstawowy'!$F$19,IF(OR(D118="zastępca dyrektora ",D118="główny księgowy"),'Podział podstawowy'!$F$20,IF(D118="kierownik",'Podział podstawowy'!$F$24,IF(D118="zastępca kierownika",'Podział podstawowy'!$F$25,IF(D118="główny ekspert",'Podział podstawowy'!$F$26,IF(OR(D118="starszy ekspert",D118="główny specjalista"),'Podział podstawowy'!$F$27,IF(OR(D118="ekspert",D118="specjalista"),'Podział podstawowy'!$F$28,'Podział podstawowy'!$F$29)))))))</f>
        <v>870.67396312778124</v>
      </c>
      <c r="G118" s="105" t="str">
        <f t="shared" si="2"/>
        <v>S1</v>
      </c>
      <c r="H118" s="106">
        <f t="shared" si="3"/>
        <v>1</v>
      </c>
      <c r="I118" s="104">
        <f>IFERROR(VLOOKUP(Tabela2[[#This Row],[Nazwisko i imię pracownika]],Tabela3[],9,FALSE),0)</f>
        <v>0</v>
      </c>
      <c r="J11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9" spans="1:10">
      <c r="A119" s="104" t="s">
        <v>172</v>
      </c>
      <c r="B119" s="104">
        <v>101</v>
      </c>
      <c r="C119" s="104" t="s">
        <v>1667</v>
      </c>
      <c r="D119" s="104" t="s">
        <v>8</v>
      </c>
      <c r="E119" s="104">
        <v>1</v>
      </c>
      <c r="F119" s="113">
        <f>IF(D119="dyrektor ",'Podział podstawowy'!$F$19,IF(OR(D119="zastępca dyrektora ",D119="główny księgowy"),'Podział podstawowy'!$F$20,IF(D119="kierownik",'Podział podstawowy'!$F$24,IF(D119="zastępca kierownika",'Podział podstawowy'!$F$25,IF(D119="główny ekspert",'Podział podstawowy'!$F$26,IF(OR(D119="starszy ekspert",D119="główny specjalista"),'Podział podstawowy'!$F$27,IF(OR(D119="ekspert",D119="specjalista"),'Podział podstawowy'!$F$28,'Podział podstawowy'!$F$29)))))))</f>
        <v>1088.3424539097266</v>
      </c>
      <c r="G119" s="105" t="str">
        <f t="shared" si="2"/>
        <v>S2</v>
      </c>
      <c r="H119" s="106">
        <f t="shared" si="3"/>
        <v>1.25</v>
      </c>
      <c r="I119" s="104">
        <f>IFERROR(VLOOKUP(Tabela2[[#This Row],[Nazwisko i imię pracownika]],Tabela3[],9,FALSE),0)</f>
        <v>0</v>
      </c>
      <c r="J11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0" spans="1:10">
      <c r="A120" s="104" t="s">
        <v>173</v>
      </c>
      <c r="B120" s="104">
        <v>101</v>
      </c>
      <c r="C120" s="104" t="s">
        <v>1667</v>
      </c>
      <c r="D120" s="104" t="s">
        <v>1669</v>
      </c>
      <c r="E120" s="104">
        <v>1</v>
      </c>
      <c r="F120" s="113">
        <f>IF(D120="dyrektor ",'Podział podstawowy'!$F$19,IF(OR(D120="zastępca dyrektora ",D120="główny księgowy"),'Podział podstawowy'!$F$20,IF(D120="kierownik",'Podział podstawowy'!$F$24,IF(D120="zastępca kierownika",'Podział podstawowy'!$F$25,IF(D120="główny ekspert",'Podział podstawowy'!$F$26,IF(OR(D120="starszy ekspert",D120="główny specjalista"),'Podział podstawowy'!$F$27,IF(OR(D120="ekspert",D120="specjalista"),'Podział podstawowy'!$F$28,'Podział podstawowy'!$F$29)))))))</f>
        <v>870.67396312778124</v>
      </c>
      <c r="G120" s="105" t="str">
        <f t="shared" si="2"/>
        <v>S1</v>
      </c>
      <c r="H120" s="106">
        <f t="shared" si="3"/>
        <v>1</v>
      </c>
      <c r="I120" s="104">
        <f>IFERROR(VLOOKUP(Tabela2[[#This Row],[Nazwisko i imię pracownika]],Tabela3[],9,FALSE),0)</f>
        <v>0</v>
      </c>
      <c r="J12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1" spans="1:10">
      <c r="A121" s="104" t="s">
        <v>174</v>
      </c>
      <c r="B121" s="104">
        <v>101</v>
      </c>
      <c r="C121" s="104" t="s">
        <v>1667</v>
      </c>
      <c r="D121" s="104" t="s">
        <v>1669</v>
      </c>
      <c r="E121" s="104">
        <v>1</v>
      </c>
      <c r="F121" s="113">
        <f>IF(D121="dyrektor ",'Podział podstawowy'!$F$19,IF(OR(D121="zastępca dyrektora ",D121="główny księgowy"),'Podział podstawowy'!$F$20,IF(D121="kierownik",'Podział podstawowy'!$F$24,IF(D121="zastępca kierownika",'Podział podstawowy'!$F$25,IF(D121="główny ekspert",'Podział podstawowy'!$F$26,IF(OR(D121="starszy ekspert",D121="główny specjalista"),'Podział podstawowy'!$F$27,IF(OR(D121="ekspert",D121="specjalista"),'Podział podstawowy'!$F$28,'Podział podstawowy'!$F$29)))))))</f>
        <v>870.67396312778124</v>
      </c>
      <c r="G121" s="105" t="str">
        <f t="shared" si="2"/>
        <v>S1</v>
      </c>
      <c r="H121" s="106">
        <f t="shared" si="3"/>
        <v>1</v>
      </c>
      <c r="I121" s="104">
        <f>IFERROR(VLOOKUP(Tabela2[[#This Row],[Nazwisko i imię pracownika]],Tabela3[],9,FALSE),0)</f>
        <v>0</v>
      </c>
      <c r="J12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2" spans="1:10">
      <c r="A122" s="104" t="s">
        <v>175</v>
      </c>
      <c r="B122" s="104">
        <v>101</v>
      </c>
      <c r="C122" s="104" t="s">
        <v>1667</v>
      </c>
      <c r="D122" s="104" t="s">
        <v>55</v>
      </c>
      <c r="E122" s="104">
        <v>1</v>
      </c>
      <c r="F122" s="113">
        <f>IF(D122="dyrektor ",'Podział podstawowy'!$F$19,IF(OR(D122="zastępca dyrektora ",D122="główny księgowy"),'Podział podstawowy'!$F$20,IF(D122="kierownik",'Podział podstawowy'!$F$24,IF(D122="zastępca kierownika",'Podział podstawowy'!$F$25,IF(D122="główny ekspert",'Podział podstawowy'!$F$26,IF(OR(D122="starszy ekspert",D122="główny specjalista"),'Podział podstawowy'!$F$27,IF(OR(D122="ekspert",D122="specjalista"),'Podział podstawowy'!$F$28,'Podział podstawowy'!$F$29)))))))</f>
        <v>1523.6794354736171</v>
      </c>
      <c r="G122" s="105" t="str">
        <f t="shared" si="2"/>
        <v>S4</v>
      </c>
      <c r="H122" s="106">
        <f t="shared" si="3"/>
        <v>1.75</v>
      </c>
      <c r="I122" s="104">
        <f>IFERROR(VLOOKUP(Tabela2[[#This Row],[Nazwisko i imię pracownika]],Tabela3[],9,FALSE),0)</f>
        <v>0</v>
      </c>
      <c r="J12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3" spans="1:10">
      <c r="A123" s="104" t="s">
        <v>176</v>
      </c>
      <c r="B123" s="104">
        <v>101</v>
      </c>
      <c r="C123" s="104" t="s">
        <v>1667</v>
      </c>
      <c r="D123" s="104" t="s">
        <v>8</v>
      </c>
      <c r="E123" s="104">
        <v>1</v>
      </c>
      <c r="F123" s="113">
        <f>IF(D123="dyrektor ",'Podział podstawowy'!$F$19,IF(OR(D123="zastępca dyrektora ",D123="główny księgowy"),'Podział podstawowy'!$F$20,IF(D123="kierownik",'Podział podstawowy'!$F$24,IF(D123="zastępca kierownika",'Podział podstawowy'!$F$25,IF(D123="główny ekspert",'Podział podstawowy'!$F$26,IF(OR(D123="starszy ekspert",D123="główny specjalista"),'Podział podstawowy'!$F$27,IF(OR(D123="ekspert",D123="specjalista"),'Podział podstawowy'!$F$28,'Podział podstawowy'!$F$29)))))))</f>
        <v>1088.3424539097266</v>
      </c>
      <c r="G123" s="105" t="str">
        <f t="shared" si="2"/>
        <v>S2</v>
      </c>
      <c r="H123" s="106">
        <f t="shared" si="3"/>
        <v>1.25</v>
      </c>
      <c r="I123" s="104">
        <f>IFERROR(VLOOKUP(Tabela2[[#This Row],[Nazwisko i imię pracownika]],Tabela3[],9,FALSE),0)</f>
        <v>0</v>
      </c>
      <c r="J12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4" spans="1:10">
      <c r="A124" s="104" t="s">
        <v>177</v>
      </c>
      <c r="B124" s="104">
        <v>101</v>
      </c>
      <c r="C124" s="104" t="s">
        <v>1667</v>
      </c>
      <c r="D124" s="104" t="s">
        <v>1669</v>
      </c>
      <c r="E124" s="104">
        <v>1</v>
      </c>
      <c r="F124" s="113">
        <f>IF(D124="dyrektor ",'Podział podstawowy'!$F$19,IF(OR(D124="zastępca dyrektora ",D124="główny księgowy"),'Podział podstawowy'!$F$20,IF(D124="kierownik",'Podział podstawowy'!$F$24,IF(D124="zastępca kierownika",'Podział podstawowy'!$F$25,IF(D124="główny ekspert",'Podział podstawowy'!$F$26,IF(OR(D124="starszy ekspert",D124="główny specjalista"),'Podział podstawowy'!$F$27,IF(OR(D124="ekspert",D124="specjalista"),'Podział podstawowy'!$F$28,'Podział podstawowy'!$F$29)))))))</f>
        <v>870.67396312778124</v>
      </c>
      <c r="G124" s="105" t="str">
        <f t="shared" si="2"/>
        <v>S1</v>
      </c>
      <c r="H124" s="106">
        <f t="shared" si="3"/>
        <v>1</v>
      </c>
      <c r="I124" s="104">
        <f>IFERROR(VLOOKUP(Tabela2[[#This Row],[Nazwisko i imię pracownika]],Tabela3[],9,FALSE),0)</f>
        <v>0</v>
      </c>
      <c r="J12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5" spans="1:10">
      <c r="A125" s="104" t="s">
        <v>178</v>
      </c>
      <c r="B125" s="104">
        <v>101</v>
      </c>
      <c r="C125" s="104" t="s">
        <v>1667</v>
      </c>
      <c r="D125" s="104" t="s">
        <v>1669</v>
      </c>
      <c r="E125" s="104">
        <v>1</v>
      </c>
      <c r="F125" s="113">
        <f>IF(D125="dyrektor ",'Podział podstawowy'!$F$19,IF(OR(D125="zastępca dyrektora ",D125="główny księgowy"),'Podział podstawowy'!$F$20,IF(D125="kierownik",'Podział podstawowy'!$F$24,IF(D125="zastępca kierownika",'Podział podstawowy'!$F$25,IF(D125="główny ekspert",'Podział podstawowy'!$F$26,IF(OR(D125="starszy ekspert",D125="główny specjalista"),'Podział podstawowy'!$F$27,IF(OR(D125="ekspert",D125="specjalista"),'Podział podstawowy'!$F$28,'Podział podstawowy'!$F$29)))))))</f>
        <v>870.67396312778124</v>
      </c>
      <c r="G125" s="105" t="str">
        <f t="shared" si="2"/>
        <v>S1</v>
      </c>
      <c r="H125" s="106">
        <f t="shared" si="3"/>
        <v>1</v>
      </c>
      <c r="I125" s="104">
        <f>IFERROR(VLOOKUP(Tabela2[[#This Row],[Nazwisko i imię pracownika]],Tabela3[],9,FALSE),0)</f>
        <v>0</v>
      </c>
      <c r="J12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6" spans="1:10">
      <c r="A126" s="104" t="s">
        <v>179</v>
      </c>
      <c r="B126" s="104">
        <v>101</v>
      </c>
      <c r="C126" s="104" t="s">
        <v>1667</v>
      </c>
      <c r="D126" s="104" t="s">
        <v>1669</v>
      </c>
      <c r="E126" s="104">
        <v>1</v>
      </c>
      <c r="F126" s="113">
        <f>IF(D126="dyrektor ",'Podział podstawowy'!$F$19,IF(OR(D126="zastępca dyrektora ",D126="główny księgowy"),'Podział podstawowy'!$F$20,IF(D126="kierownik",'Podział podstawowy'!$F$24,IF(D126="zastępca kierownika",'Podział podstawowy'!$F$25,IF(D126="główny ekspert",'Podział podstawowy'!$F$26,IF(OR(D126="starszy ekspert",D126="główny specjalista"),'Podział podstawowy'!$F$27,IF(OR(D126="ekspert",D126="specjalista"),'Podział podstawowy'!$F$28,'Podział podstawowy'!$F$29)))))))</f>
        <v>870.67396312778124</v>
      </c>
      <c r="G126" s="105" t="str">
        <f t="shared" si="2"/>
        <v>S1</v>
      </c>
      <c r="H126" s="106">
        <f t="shared" si="3"/>
        <v>1</v>
      </c>
      <c r="I126" s="104">
        <f>IFERROR(VLOOKUP(Tabela2[[#This Row],[Nazwisko i imię pracownika]],Tabela3[],9,FALSE),0)</f>
        <v>0</v>
      </c>
      <c r="J12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7" spans="1:10">
      <c r="A127" s="104" t="s">
        <v>180</v>
      </c>
      <c r="B127" s="104">
        <v>101</v>
      </c>
      <c r="C127" s="104" t="s">
        <v>1665</v>
      </c>
      <c r="D127" s="104" t="s">
        <v>1669</v>
      </c>
      <c r="E127" s="104">
        <v>1</v>
      </c>
      <c r="F127" s="113">
        <f>IF(D127="dyrektor ",'Podział podstawowy'!$F$19,IF(OR(D127="zastępca dyrektora ",D127="główny księgowy"),'Podział podstawowy'!$F$20,IF(D127="kierownik",'Podział podstawowy'!$F$24,IF(D127="zastępca kierownika",'Podział podstawowy'!$F$25,IF(D127="główny ekspert",'Podział podstawowy'!$F$26,IF(OR(D127="starszy ekspert",D127="główny specjalista"),'Podział podstawowy'!$F$27,IF(OR(D127="ekspert",D127="specjalista"),'Podział podstawowy'!$F$28,'Podział podstawowy'!$F$29)))))))</f>
        <v>870.67396312778124</v>
      </c>
      <c r="G127" s="105" t="str">
        <f t="shared" si="2"/>
        <v>S1</v>
      </c>
      <c r="H127" s="106">
        <f t="shared" si="3"/>
        <v>1</v>
      </c>
      <c r="I127" s="104">
        <f>IFERROR(VLOOKUP(Tabela2[[#This Row],[Nazwisko i imię pracownika]],Tabela3[],9,FALSE),0)</f>
        <v>0</v>
      </c>
      <c r="J12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8" spans="1:10">
      <c r="A128" s="104" t="s">
        <v>181</v>
      </c>
      <c r="B128" s="104">
        <v>101</v>
      </c>
      <c r="C128" s="104" t="s">
        <v>1665</v>
      </c>
      <c r="D128" s="104" t="s">
        <v>55</v>
      </c>
      <c r="E128" s="104">
        <v>1</v>
      </c>
      <c r="F128" s="113">
        <f>IF(D128="dyrektor ",'Podział podstawowy'!$F$19,IF(OR(D128="zastępca dyrektora ",D128="główny księgowy"),'Podział podstawowy'!$F$20,IF(D128="kierownik",'Podział podstawowy'!$F$24,IF(D128="zastępca kierownika",'Podział podstawowy'!$F$25,IF(D128="główny ekspert",'Podział podstawowy'!$F$26,IF(OR(D128="starszy ekspert",D128="główny specjalista"),'Podział podstawowy'!$F$27,IF(OR(D128="ekspert",D128="specjalista"),'Podział podstawowy'!$F$28,'Podział podstawowy'!$F$29)))))))</f>
        <v>1523.6794354736171</v>
      </c>
      <c r="G128" s="105" t="str">
        <f t="shared" si="2"/>
        <v>S4</v>
      </c>
      <c r="H128" s="106">
        <f t="shared" si="3"/>
        <v>1.75</v>
      </c>
      <c r="I128" s="104">
        <f>IFERROR(VLOOKUP(Tabela2[[#This Row],[Nazwisko i imię pracownika]],Tabela3[],9,FALSE),0)</f>
        <v>0</v>
      </c>
      <c r="J12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9" spans="1:10">
      <c r="A129" s="104" t="s">
        <v>182</v>
      </c>
      <c r="B129" s="104">
        <v>101</v>
      </c>
      <c r="C129" s="104" t="s">
        <v>1665</v>
      </c>
      <c r="D129" s="104" t="s">
        <v>1669</v>
      </c>
      <c r="E129" s="104">
        <v>1</v>
      </c>
      <c r="F129" s="113">
        <f>IF(D129="dyrektor ",'Podział podstawowy'!$F$19,IF(OR(D129="zastępca dyrektora ",D129="główny księgowy"),'Podział podstawowy'!$F$20,IF(D129="kierownik",'Podział podstawowy'!$F$24,IF(D129="zastępca kierownika",'Podział podstawowy'!$F$25,IF(D129="główny ekspert",'Podział podstawowy'!$F$26,IF(OR(D129="starszy ekspert",D129="główny specjalista"),'Podział podstawowy'!$F$27,IF(OR(D129="ekspert",D129="specjalista"),'Podział podstawowy'!$F$28,'Podział podstawowy'!$F$29)))))))</f>
        <v>870.67396312778124</v>
      </c>
      <c r="G129" s="105" t="str">
        <f t="shared" si="2"/>
        <v>S1</v>
      </c>
      <c r="H129" s="106">
        <f t="shared" si="3"/>
        <v>1</v>
      </c>
      <c r="I129" s="104">
        <f>IFERROR(VLOOKUP(Tabela2[[#This Row],[Nazwisko i imię pracownika]],Tabela3[],9,FALSE),0)</f>
        <v>0</v>
      </c>
      <c r="J12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0" spans="1:10">
      <c r="A130" s="104" t="s">
        <v>183</v>
      </c>
      <c r="B130" s="104">
        <v>101</v>
      </c>
      <c r="C130" s="104" t="s">
        <v>1665</v>
      </c>
      <c r="D130" s="104" t="s">
        <v>10</v>
      </c>
      <c r="E130" s="104">
        <v>1</v>
      </c>
      <c r="F130" s="113">
        <f>IF(D130="dyrektor ",'Podział podstawowy'!$F$19,IF(OR(D130="zastępca dyrektora ",D130="główny księgowy"),'Podział podstawowy'!$F$20,IF(D130="kierownik",'Podział podstawowy'!$F$24,IF(D130="zastępca kierownika",'Podział podstawowy'!$F$25,IF(D130="główny ekspert",'Podział podstawowy'!$F$26,IF(OR(D130="starszy ekspert",D130="główny specjalista"),'Podział podstawowy'!$F$27,IF(OR(D130="ekspert",D130="specjalista"),'Podział podstawowy'!$F$28,'Podział podstawowy'!$F$29)))))))</f>
        <v>1088.3424539097266</v>
      </c>
      <c r="G130" s="105" t="str">
        <f t="shared" si="2"/>
        <v>S2</v>
      </c>
      <c r="H130" s="106">
        <f t="shared" si="3"/>
        <v>1.25</v>
      </c>
      <c r="I130" s="104">
        <f>IFERROR(VLOOKUP(Tabela2[[#This Row],[Nazwisko i imię pracownika]],Tabela3[],9,FALSE),0)</f>
        <v>0</v>
      </c>
      <c r="J13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1" spans="1:10">
      <c r="A131" s="104" t="s">
        <v>184</v>
      </c>
      <c r="B131" s="104">
        <v>101</v>
      </c>
      <c r="C131" s="104" t="s">
        <v>1665</v>
      </c>
      <c r="D131" s="104" t="s">
        <v>1669</v>
      </c>
      <c r="E131" s="104">
        <v>1</v>
      </c>
      <c r="F131" s="113">
        <f>IF(D131="dyrektor ",'Podział podstawowy'!$F$19,IF(OR(D131="zastępca dyrektora ",D131="główny księgowy"),'Podział podstawowy'!$F$20,IF(D131="kierownik",'Podział podstawowy'!$F$24,IF(D131="zastępca kierownika",'Podział podstawowy'!$F$25,IF(D131="główny ekspert",'Podział podstawowy'!$F$26,IF(OR(D131="starszy ekspert",D131="główny specjalista"),'Podział podstawowy'!$F$27,IF(OR(D131="ekspert",D131="specjalista"),'Podział podstawowy'!$F$28,'Podział podstawowy'!$F$29)))))))</f>
        <v>870.67396312778124</v>
      </c>
      <c r="G131" s="105" t="str">
        <f t="shared" si="2"/>
        <v>S1</v>
      </c>
      <c r="H131" s="106">
        <f t="shared" si="3"/>
        <v>1</v>
      </c>
      <c r="I131" s="104">
        <f>IFERROR(VLOOKUP(Tabela2[[#This Row],[Nazwisko i imię pracownika]],Tabela3[],9,FALSE),0)</f>
        <v>0</v>
      </c>
      <c r="J13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2" spans="1:10">
      <c r="A132" s="104" t="s">
        <v>185</v>
      </c>
      <c r="B132" s="104">
        <v>101</v>
      </c>
      <c r="C132" s="104" t="s">
        <v>1665</v>
      </c>
      <c r="D132" s="104" t="s">
        <v>1669</v>
      </c>
      <c r="E132" s="104">
        <v>1</v>
      </c>
      <c r="F132" s="113">
        <f>IF(D132="dyrektor ",'Podział podstawowy'!$F$19,IF(OR(D132="zastępca dyrektora ",D132="główny księgowy"),'Podział podstawowy'!$F$20,IF(D132="kierownik",'Podział podstawowy'!$F$24,IF(D132="zastępca kierownika",'Podział podstawowy'!$F$25,IF(D132="główny ekspert",'Podział podstawowy'!$F$26,IF(OR(D132="starszy ekspert",D132="główny specjalista"),'Podział podstawowy'!$F$27,IF(OR(D132="ekspert",D132="specjalista"),'Podział podstawowy'!$F$28,'Podział podstawowy'!$F$29)))))))</f>
        <v>870.67396312778124</v>
      </c>
      <c r="G132" s="105" t="str">
        <f t="shared" si="2"/>
        <v>S1</v>
      </c>
      <c r="H132" s="106">
        <f t="shared" si="3"/>
        <v>1</v>
      </c>
      <c r="I132" s="104">
        <f>IFERROR(VLOOKUP(Tabela2[[#This Row],[Nazwisko i imię pracownika]],Tabela3[],9,FALSE),0)</f>
        <v>0</v>
      </c>
      <c r="J13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3" spans="1:10">
      <c r="A133" s="104" t="s">
        <v>186</v>
      </c>
      <c r="B133" s="104">
        <v>101</v>
      </c>
      <c r="C133" s="104" t="s">
        <v>1665</v>
      </c>
      <c r="D133" s="104" t="s">
        <v>1669</v>
      </c>
      <c r="E133" s="104">
        <v>1</v>
      </c>
      <c r="F133" s="113">
        <f>IF(D133="dyrektor ",'Podział podstawowy'!$F$19,IF(OR(D133="zastępca dyrektora ",D133="główny księgowy"),'Podział podstawowy'!$F$20,IF(D133="kierownik",'Podział podstawowy'!$F$24,IF(D133="zastępca kierownika",'Podział podstawowy'!$F$25,IF(D133="główny ekspert",'Podział podstawowy'!$F$26,IF(OR(D133="starszy ekspert",D133="główny specjalista"),'Podział podstawowy'!$F$27,IF(OR(D133="ekspert",D133="specjalista"),'Podział podstawowy'!$F$28,'Podział podstawowy'!$F$29)))))))</f>
        <v>870.67396312778124</v>
      </c>
      <c r="G133" s="105" t="str">
        <f t="shared" si="2"/>
        <v>S1</v>
      </c>
      <c r="H133" s="106">
        <f t="shared" si="3"/>
        <v>1</v>
      </c>
      <c r="I133" s="104">
        <f>IFERROR(VLOOKUP(Tabela2[[#This Row],[Nazwisko i imię pracownika]],Tabela3[],9,FALSE),0)</f>
        <v>0</v>
      </c>
      <c r="J13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4" spans="1:10">
      <c r="A134" s="104" t="s">
        <v>187</v>
      </c>
      <c r="B134" s="104">
        <v>101</v>
      </c>
      <c r="C134" s="104" t="s">
        <v>1665</v>
      </c>
      <c r="D134" s="104" t="s">
        <v>1669</v>
      </c>
      <c r="E134" s="104">
        <v>0.75</v>
      </c>
      <c r="F134" s="113">
        <f>IF(D134="dyrektor ",'Podział podstawowy'!$F$19,IF(OR(D134="zastępca dyrektora ",D134="główny księgowy"),'Podział podstawowy'!$F$20,IF(D134="kierownik",'Podział podstawowy'!$F$24,IF(D134="zastępca kierownika",'Podział podstawowy'!$F$25,IF(D134="główny ekspert",'Podział podstawowy'!$F$26,IF(OR(D134="starszy ekspert",D134="główny specjalista"),'Podział podstawowy'!$F$27,IF(OR(D134="ekspert",D134="specjalista"),'Podział podstawowy'!$F$28,'Podział podstawowy'!$F$29)))))))</f>
        <v>870.67396312778124</v>
      </c>
      <c r="G134" s="105" t="str">
        <f t="shared" si="2"/>
        <v>S1</v>
      </c>
      <c r="H134" s="106">
        <f t="shared" si="3"/>
        <v>1</v>
      </c>
      <c r="I134" s="104">
        <f>IFERROR(VLOOKUP(Tabela2[[#This Row],[Nazwisko i imię pracownika]],Tabela3[],9,FALSE),0)</f>
        <v>0</v>
      </c>
      <c r="J13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5" spans="1:10">
      <c r="A135" s="104" t="s">
        <v>188</v>
      </c>
      <c r="B135" s="104">
        <v>101</v>
      </c>
      <c r="C135" s="104" t="s">
        <v>1665</v>
      </c>
      <c r="D135" s="104" t="s">
        <v>1669</v>
      </c>
      <c r="E135" s="104">
        <v>1</v>
      </c>
      <c r="F135" s="113">
        <f>IF(D135="dyrektor ",'Podział podstawowy'!$F$19,IF(OR(D135="zastępca dyrektora ",D135="główny księgowy"),'Podział podstawowy'!$F$20,IF(D135="kierownik",'Podział podstawowy'!$F$24,IF(D135="zastępca kierownika",'Podział podstawowy'!$F$25,IF(D135="główny ekspert",'Podział podstawowy'!$F$26,IF(OR(D135="starszy ekspert",D135="główny specjalista"),'Podział podstawowy'!$F$27,IF(OR(D135="ekspert",D135="specjalista"),'Podział podstawowy'!$F$28,'Podział podstawowy'!$F$29)))))))</f>
        <v>870.67396312778124</v>
      </c>
      <c r="G135" s="105" t="str">
        <f t="shared" ref="G135:G198" si="4">IF(D135="dyrektor ","S8",IF(OR(D135="zastępca dyrektora ",D135="główny księgowy"),"S7",IF(D135="kierownik","S6",IF(D135="zastępca kierownika","S5",IF(D135="główny ekspert","S4",IF(OR(D135="starszy ekspert",D135="główny specjalista"),"S3",IF(OR(D135="ekspert",D135="specjalista"),"S2","S1")))))))</f>
        <v>S1</v>
      </c>
      <c r="H135" s="106">
        <f t="shared" ref="H135:H198" si="5">IF(G135="S1",1,IF(G135="S2",1.25,IF(G135="S3",1.5,IF(G135="S4",1.75,IF(G135="S5",2,IF(G135="S6",2.5,IF(G135="S7",3,IF(G135="S8",3.5))))))))</f>
        <v>1</v>
      </c>
      <c r="I135" s="104">
        <f>IFERROR(VLOOKUP(Tabela2[[#This Row],[Nazwisko i imię pracownika]],Tabela3[],9,FALSE),0)</f>
        <v>0</v>
      </c>
      <c r="J13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6" spans="1:10">
      <c r="A136" s="104" t="s">
        <v>189</v>
      </c>
      <c r="B136" s="104">
        <v>101</v>
      </c>
      <c r="C136" s="104" t="s">
        <v>1665</v>
      </c>
      <c r="D136" s="104" t="s">
        <v>1669</v>
      </c>
      <c r="E136" s="104">
        <v>1</v>
      </c>
      <c r="F136" s="113">
        <f>IF(D136="dyrektor ",'Podział podstawowy'!$F$19,IF(OR(D136="zastępca dyrektora ",D136="główny księgowy"),'Podział podstawowy'!$F$20,IF(D136="kierownik",'Podział podstawowy'!$F$24,IF(D136="zastępca kierownika",'Podział podstawowy'!$F$25,IF(D136="główny ekspert",'Podział podstawowy'!$F$26,IF(OR(D136="starszy ekspert",D136="główny specjalista"),'Podział podstawowy'!$F$27,IF(OR(D136="ekspert",D136="specjalista"),'Podział podstawowy'!$F$28,'Podział podstawowy'!$F$29)))))))</f>
        <v>870.67396312778124</v>
      </c>
      <c r="G136" s="105" t="str">
        <f t="shared" si="4"/>
        <v>S1</v>
      </c>
      <c r="H136" s="106">
        <f t="shared" si="5"/>
        <v>1</v>
      </c>
      <c r="I136" s="104">
        <f>IFERROR(VLOOKUP(Tabela2[[#This Row],[Nazwisko i imię pracownika]],Tabela3[],9,FALSE),0)</f>
        <v>0</v>
      </c>
      <c r="J13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7" spans="1:10">
      <c r="A137" s="104" t="s">
        <v>190</v>
      </c>
      <c r="B137" s="104">
        <v>101</v>
      </c>
      <c r="C137" s="104" t="s">
        <v>1667</v>
      </c>
      <c r="D137" s="104" t="s">
        <v>47</v>
      </c>
      <c r="E137" s="104">
        <v>1</v>
      </c>
      <c r="F137" s="113">
        <f>IF(D137="dyrektor ",'Podział podstawowy'!$F$19,IF(OR(D137="zastępca dyrektora ",D137="główny księgowy"),'Podział podstawowy'!$F$20,IF(D137="kierownik",'Podział podstawowy'!$F$24,IF(D137="zastępca kierownika",'Podział podstawowy'!$F$25,IF(D137="główny ekspert",'Podział podstawowy'!$F$26,IF(OR(D137="starszy ekspert",D137="główny specjalista"),'Podział podstawowy'!$F$27,IF(OR(D137="ekspert",D137="specjalista"),'Podział podstawowy'!$F$28,'Podział podstawowy'!$F$29)))))))</f>
        <v>1306.0109446916717</v>
      </c>
      <c r="G137" s="105" t="str">
        <f t="shared" si="4"/>
        <v>S3</v>
      </c>
      <c r="H137" s="106">
        <f t="shared" si="5"/>
        <v>1.5</v>
      </c>
      <c r="I137" s="104">
        <f>IFERROR(VLOOKUP(Tabela2[[#This Row],[Nazwisko i imię pracownika]],Tabela3[],9,FALSE),0)</f>
        <v>0</v>
      </c>
      <c r="J13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8" spans="1:10">
      <c r="A138" s="104" t="s">
        <v>191</v>
      </c>
      <c r="B138" s="104">
        <v>101</v>
      </c>
      <c r="C138" s="104" t="s">
        <v>1667</v>
      </c>
      <c r="D138" s="104" t="s">
        <v>10</v>
      </c>
      <c r="E138" s="104">
        <v>1</v>
      </c>
      <c r="F138" s="113">
        <f>IF(D138="dyrektor ",'Podział podstawowy'!$F$19,IF(OR(D138="zastępca dyrektora ",D138="główny księgowy"),'Podział podstawowy'!$F$20,IF(D138="kierownik",'Podział podstawowy'!$F$24,IF(D138="zastępca kierownika",'Podział podstawowy'!$F$25,IF(D138="główny ekspert",'Podział podstawowy'!$F$26,IF(OR(D138="starszy ekspert",D138="główny specjalista"),'Podział podstawowy'!$F$27,IF(OR(D138="ekspert",D138="specjalista"),'Podział podstawowy'!$F$28,'Podział podstawowy'!$F$29)))))))</f>
        <v>1088.3424539097266</v>
      </c>
      <c r="G138" s="105" t="str">
        <f t="shared" si="4"/>
        <v>S2</v>
      </c>
      <c r="H138" s="106">
        <f t="shared" si="5"/>
        <v>1.25</v>
      </c>
      <c r="I138" s="104">
        <f>IFERROR(VLOOKUP(Tabela2[[#This Row],[Nazwisko i imię pracownika]],Tabela3[],9,FALSE),0)</f>
        <v>0</v>
      </c>
      <c r="J13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9" spans="1:10">
      <c r="A139" s="104" t="s">
        <v>192</v>
      </c>
      <c r="B139" s="104">
        <v>101</v>
      </c>
      <c r="C139" s="104" t="s">
        <v>1667</v>
      </c>
      <c r="D139" s="104" t="s">
        <v>1669</v>
      </c>
      <c r="E139" s="104">
        <v>1</v>
      </c>
      <c r="F139" s="113">
        <f>IF(D139="dyrektor ",'Podział podstawowy'!$F$19,IF(OR(D139="zastępca dyrektora ",D139="główny księgowy"),'Podział podstawowy'!$F$20,IF(D139="kierownik",'Podział podstawowy'!$F$24,IF(D139="zastępca kierownika",'Podział podstawowy'!$F$25,IF(D139="główny ekspert",'Podział podstawowy'!$F$26,IF(OR(D139="starszy ekspert",D139="główny specjalista"),'Podział podstawowy'!$F$27,IF(OR(D139="ekspert",D139="specjalista"),'Podział podstawowy'!$F$28,'Podział podstawowy'!$F$29)))))))</f>
        <v>870.67396312778124</v>
      </c>
      <c r="G139" s="105" t="str">
        <f t="shared" si="4"/>
        <v>S1</v>
      </c>
      <c r="H139" s="106">
        <f t="shared" si="5"/>
        <v>1</v>
      </c>
      <c r="I139" s="104">
        <f>IFERROR(VLOOKUP(Tabela2[[#This Row],[Nazwisko i imię pracownika]],Tabela3[],9,FALSE),0)</f>
        <v>0</v>
      </c>
      <c r="J13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0" spans="1:10">
      <c r="A140" s="104" t="s">
        <v>193</v>
      </c>
      <c r="B140" s="104">
        <v>101</v>
      </c>
      <c r="C140" s="104" t="s">
        <v>1667</v>
      </c>
      <c r="D140" s="104" t="s">
        <v>1669</v>
      </c>
      <c r="E140" s="104">
        <v>1</v>
      </c>
      <c r="F140" s="113">
        <f>IF(D140="dyrektor ",'Podział podstawowy'!$F$19,IF(OR(D140="zastępca dyrektora ",D140="główny księgowy"),'Podział podstawowy'!$F$20,IF(D140="kierownik",'Podział podstawowy'!$F$24,IF(D140="zastępca kierownika",'Podział podstawowy'!$F$25,IF(D140="główny ekspert",'Podział podstawowy'!$F$26,IF(OR(D140="starszy ekspert",D140="główny specjalista"),'Podział podstawowy'!$F$27,IF(OR(D140="ekspert",D140="specjalista"),'Podział podstawowy'!$F$28,'Podział podstawowy'!$F$29)))))))</f>
        <v>870.67396312778124</v>
      </c>
      <c r="G140" s="105" t="str">
        <f t="shared" si="4"/>
        <v>S1</v>
      </c>
      <c r="H140" s="106">
        <f t="shared" si="5"/>
        <v>1</v>
      </c>
      <c r="I140" s="104">
        <f>IFERROR(VLOOKUP(Tabela2[[#This Row],[Nazwisko i imię pracownika]],Tabela3[],9,FALSE),0)</f>
        <v>0</v>
      </c>
      <c r="J14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1" spans="1:10">
      <c r="A141" s="104" t="s">
        <v>194</v>
      </c>
      <c r="B141" s="104">
        <v>101</v>
      </c>
      <c r="C141" s="104" t="s">
        <v>1667</v>
      </c>
      <c r="D141" s="104" t="s">
        <v>1669</v>
      </c>
      <c r="E141" s="104">
        <v>1</v>
      </c>
      <c r="F141" s="113">
        <f>IF(D141="dyrektor ",'Podział podstawowy'!$F$19,IF(OR(D141="zastępca dyrektora ",D141="główny księgowy"),'Podział podstawowy'!$F$20,IF(D141="kierownik",'Podział podstawowy'!$F$24,IF(D141="zastępca kierownika",'Podział podstawowy'!$F$25,IF(D141="główny ekspert",'Podział podstawowy'!$F$26,IF(OR(D141="starszy ekspert",D141="główny specjalista"),'Podział podstawowy'!$F$27,IF(OR(D141="ekspert",D141="specjalista"),'Podział podstawowy'!$F$28,'Podział podstawowy'!$F$29)))))))</f>
        <v>870.67396312778124</v>
      </c>
      <c r="G141" s="105" t="str">
        <f t="shared" si="4"/>
        <v>S1</v>
      </c>
      <c r="H141" s="106">
        <f t="shared" si="5"/>
        <v>1</v>
      </c>
      <c r="I141" s="104">
        <f>IFERROR(VLOOKUP(Tabela2[[#This Row],[Nazwisko i imię pracownika]],Tabela3[],9,FALSE),0)</f>
        <v>0</v>
      </c>
      <c r="J14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2" spans="1:10">
      <c r="A142" s="104" t="s">
        <v>195</v>
      </c>
      <c r="B142" s="104">
        <v>101</v>
      </c>
      <c r="C142" s="104" t="s">
        <v>1667</v>
      </c>
      <c r="D142" s="104" t="s">
        <v>10</v>
      </c>
      <c r="E142" s="104">
        <v>1</v>
      </c>
      <c r="F142" s="113">
        <f>IF(D142="dyrektor ",'Podział podstawowy'!$F$19,IF(OR(D142="zastępca dyrektora ",D142="główny księgowy"),'Podział podstawowy'!$F$20,IF(D142="kierownik",'Podział podstawowy'!$F$24,IF(D142="zastępca kierownika",'Podział podstawowy'!$F$25,IF(D142="główny ekspert",'Podział podstawowy'!$F$26,IF(OR(D142="starszy ekspert",D142="główny specjalista"),'Podział podstawowy'!$F$27,IF(OR(D142="ekspert",D142="specjalista"),'Podział podstawowy'!$F$28,'Podział podstawowy'!$F$29)))))))</f>
        <v>1088.3424539097266</v>
      </c>
      <c r="G142" s="105" t="str">
        <f t="shared" si="4"/>
        <v>S2</v>
      </c>
      <c r="H142" s="106">
        <f t="shared" si="5"/>
        <v>1.25</v>
      </c>
      <c r="I142" s="104">
        <f>IFERROR(VLOOKUP(Tabela2[[#This Row],[Nazwisko i imię pracownika]],Tabela3[],9,FALSE),0)</f>
        <v>0</v>
      </c>
      <c r="J14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3" spans="1:10">
      <c r="A143" s="104" t="s">
        <v>196</v>
      </c>
      <c r="B143" s="104">
        <v>101</v>
      </c>
      <c r="C143" s="104" t="s">
        <v>1667</v>
      </c>
      <c r="D143" s="104" t="s">
        <v>1669</v>
      </c>
      <c r="E143" s="104">
        <v>1</v>
      </c>
      <c r="F143" s="113">
        <f>IF(D143="dyrektor ",'Podział podstawowy'!$F$19,IF(OR(D143="zastępca dyrektora ",D143="główny księgowy"),'Podział podstawowy'!$F$20,IF(D143="kierownik",'Podział podstawowy'!$F$24,IF(D143="zastępca kierownika",'Podział podstawowy'!$F$25,IF(D143="główny ekspert",'Podział podstawowy'!$F$26,IF(OR(D143="starszy ekspert",D143="główny specjalista"),'Podział podstawowy'!$F$27,IF(OR(D143="ekspert",D143="specjalista"),'Podział podstawowy'!$F$28,'Podział podstawowy'!$F$29)))))))</f>
        <v>870.67396312778124</v>
      </c>
      <c r="G143" s="105" t="str">
        <f t="shared" si="4"/>
        <v>S1</v>
      </c>
      <c r="H143" s="106">
        <f t="shared" si="5"/>
        <v>1</v>
      </c>
      <c r="I143" s="104">
        <f>IFERROR(VLOOKUP(Tabela2[[#This Row],[Nazwisko i imię pracownika]],Tabela3[],9,FALSE),0)</f>
        <v>0</v>
      </c>
      <c r="J14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4" spans="1:10">
      <c r="A144" s="104" t="s">
        <v>197</v>
      </c>
      <c r="B144" s="104">
        <v>101</v>
      </c>
      <c r="C144" s="104" t="s">
        <v>1667</v>
      </c>
      <c r="D144" s="104" t="s">
        <v>1669</v>
      </c>
      <c r="E144" s="104">
        <v>1</v>
      </c>
      <c r="F144" s="113">
        <f>IF(D144="dyrektor ",'Podział podstawowy'!$F$19,IF(OR(D144="zastępca dyrektora ",D144="główny księgowy"),'Podział podstawowy'!$F$20,IF(D144="kierownik",'Podział podstawowy'!$F$24,IF(D144="zastępca kierownika",'Podział podstawowy'!$F$25,IF(D144="główny ekspert",'Podział podstawowy'!$F$26,IF(OR(D144="starszy ekspert",D144="główny specjalista"),'Podział podstawowy'!$F$27,IF(OR(D144="ekspert",D144="specjalista"),'Podział podstawowy'!$F$28,'Podział podstawowy'!$F$29)))))))</f>
        <v>870.67396312778124</v>
      </c>
      <c r="G144" s="105" t="str">
        <f t="shared" si="4"/>
        <v>S1</v>
      </c>
      <c r="H144" s="106">
        <f t="shared" si="5"/>
        <v>1</v>
      </c>
      <c r="I144" s="104">
        <f>IFERROR(VLOOKUP(Tabela2[[#This Row],[Nazwisko i imię pracownika]],Tabela3[],9,FALSE),0)</f>
        <v>0</v>
      </c>
      <c r="J14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5" spans="1:10">
      <c r="A145" s="104" t="s">
        <v>198</v>
      </c>
      <c r="B145" s="104">
        <v>101</v>
      </c>
      <c r="C145" s="104" t="s">
        <v>1667</v>
      </c>
      <c r="D145" s="104" t="s">
        <v>10</v>
      </c>
      <c r="E145" s="104">
        <v>1</v>
      </c>
      <c r="F145" s="113">
        <f>IF(D145="dyrektor ",'Podział podstawowy'!$F$19,IF(OR(D145="zastępca dyrektora ",D145="główny księgowy"),'Podział podstawowy'!$F$20,IF(D145="kierownik",'Podział podstawowy'!$F$24,IF(D145="zastępca kierownika",'Podział podstawowy'!$F$25,IF(D145="główny ekspert",'Podział podstawowy'!$F$26,IF(OR(D145="starszy ekspert",D145="główny specjalista"),'Podział podstawowy'!$F$27,IF(OR(D145="ekspert",D145="specjalista"),'Podział podstawowy'!$F$28,'Podział podstawowy'!$F$29)))))))</f>
        <v>1088.3424539097266</v>
      </c>
      <c r="G145" s="105" t="str">
        <f t="shared" si="4"/>
        <v>S2</v>
      </c>
      <c r="H145" s="106">
        <f t="shared" si="5"/>
        <v>1.25</v>
      </c>
      <c r="I145" s="104">
        <f>IFERROR(VLOOKUP(Tabela2[[#This Row],[Nazwisko i imię pracownika]],Tabela3[],9,FALSE),0)</f>
        <v>0</v>
      </c>
      <c r="J14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6" spans="1:10">
      <c r="A146" s="104" t="s">
        <v>169</v>
      </c>
      <c r="B146" s="104">
        <v>101</v>
      </c>
      <c r="C146" s="104" t="s">
        <v>1667</v>
      </c>
      <c r="D146" s="104" t="s">
        <v>1669</v>
      </c>
      <c r="E146" s="104">
        <v>1</v>
      </c>
      <c r="F146" s="113">
        <f>IF(D146="dyrektor ",'Podział podstawowy'!$F$19,IF(OR(D146="zastępca dyrektora ",D146="główny księgowy"),'Podział podstawowy'!$F$20,IF(D146="kierownik",'Podział podstawowy'!$F$24,IF(D146="zastępca kierownika",'Podział podstawowy'!$F$25,IF(D146="główny ekspert",'Podział podstawowy'!$F$26,IF(OR(D146="starszy ekspert",D146="główny specjalista"),'Podział podstawowy'!$F$27,IF(OR(D146="ekspert",D146="specjalista"),'Podział podstawowy'!$F$28,'Podział podstawowy'!$F$29)))))))</f>
        <v>870.67396312778124</v>
      </c>
      <c r="G146" s="105" t="str">
        <f t="shared" si="4"/>
        <v>S1</v>
      </c>
      <c r="H146" s="106">
        <f t="shared" si="5"/>
        <v>1</v>
      </c>
      <c r="I146" s="104">
        <f>IFERROR(VLOOKUP(Tabela2[[#This Row],[Nazwisko i imię pracownika]],Tabela3[],9,FALSE),0)</f>
        <v>0</v>
      </c>
      <c r="J14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7" spans="1:10">
      <c r="A147" s="104" t="s">
        <v>199</v>
      </c>
      <c r="B147" s="104">
        <v>101</v>
      </c>
      <c r="C147" s="104" t="s">
        <v>1667</v>
      </c>
      <c r="D147" s="104" t="s">
        <v>55</v>
      </c>
      <c r="E147" s="104">
        <v>1</v>
      </c>
      <c r="F147" s="113">
        <f>IF(D147="dyrektor ",'Podział podstawowy'!$F$19,IF(OR(D147="zastępca dyrektora ",D147="główny księgowy"),'Podział podstawowy'!$F$20,IF(D147="kierownik",'Podział podstawowy'!$F$24,IF(D147="zastępca kierownika",'Podział podstawowy'!$F$25,IF(D147="główny ekspert",'Podział podstawowy'!$F$26,IF(OR(D147="starszy ekspert",D147="główny specjalista"),'Podział podstawowy'!$F$27,IF(OR(D147="ekspert",D147="specjalista"),'Podział podstawowy'!$F$28,'Podział podstawowy'!$F$29)))))))</f>
        <v>1523.6794354736171</v>
      </c>
      <c r="G147" s="105" t="str">
        <f t="shared" si="4"/>
        <v>S4</v>
      </c>
      <c r="H147" s="106">
        <f t="shared" si="5"/>
        <v>1.75</v>
      </c>
      <c r="I147" s="104">
        <f>IFERROR(VLOOKUP(Tabela2[[#This Row],[Nazwisko i imię pracownika]],Tabela3[],9,FALSE),0)</f>
        <v>0</v>
      </c>
      <c r="J14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8" spans="1:10">
      <c r="A148" s="104" t="s">
        <v>200</v>
      </c>
      <c r="B148" s="104">
        <v>101</v>
      </c>
      <c r="C148" s="104" t="s">
        <v>1665</v>
      </c>
      <c r="D148" s="104" t="s">
        <v>1669</v>
      </c>
      <c r="E148" s="104">
        <v>1</v>
      </c>
      <c r="F148" s="113">
        <f>IF(D148="dyrektor ",'Podział podstawowy'!$F$19,IF(OR(D148="zastępca dyrektora ",D148="główny księgowy"),'Podział podstawowy'!$F$20,IF(D148="kierownik",'Podział podstawowy'!$F$24,IF(D148="zastępca kierownika",'Podział podstawowy'!$F$25,IF(D148="główny ekspert",'Podział podstawowy'!$F$26,IF(OR(D148="starszy ekspert",D148="główny specjalista"),'Podział podstawowy'!$F$27,IF(OR(D148="ekspert",D148="specjalista"),'Podział podstawowy'!$F$28,'Podział podstawowy'!$F$29)))))))</f>
        <v>870.67396312778124</v>
      </c>
      <c r="G148" s="105" t="str">
        <f t="shared" si="4"/>
        <v>S1</v>
      </c>
      <c r="H148" s="106">
        <f t="shared" si="5"/>
        <v>1</v>
      </c>
      <c r="I148" s="104">
        <f>IFERROR(VLOOKUP(Tabela2[[#This Row],[Nazwisko i imię pracownika]],Tabela3[],9,FALSE),0)</f>
        <v>0</v>
      </c>
      <c r="J14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9" spans="1:10">
      <c r="A149" s="104" t="s">
        <v>201</v>
      </c>
      <c r="B149" s="104">
        <v>101</v>
      </c>
      <c r="C149" s="104" t="s">
        <v>1665</v>
      </c>
      <c r="D149" s="104" t="s">
        <v>8</v>
      </c>
      <c r="E149" s="104">
        <v>1</v>
      </c>
      <c r="F149" s="113">
        <f>IF(D149="dyrektor ",'Podział podstawowy'!$F$19,IF(OR(D149="zastępca dyrektora ",D149="główny księgowy"),'Podział podstawowy'!$F$20,IF(D149="kierownik",'Podział podstawowy'!$F$24,IF(D149="zastępca kierownika",'Podział podstawowy'!$F$25,IF(D149="główny ekspert",'Podział podstawowy'!$F$26,IF(OR(D149="starszy ekspert",D149="główny specjalista"),'Podział podstawowy'!$F$27,IF(OR(D149="ekspert",D149="specjalista"),'Podział podstawowy'!$F$28,'Podział podstawowy'!$F$29)))))))</f>
        <v>1088.3424539097266</v>
      </c>
      <c r="G149" s="105" t="str">
        <f t="shared" si="4"/>
        <v>S2</v>
      </c>
      <c r="H149" s="106">
        <f t="shared" si="5"/>
        <v>1.25</v>
      </c>
      <c r="I149" s="104">
        <f>IFERROR(VLOOKUP(Tabela2[[#This Row],[Nazwisko i imię pracownika]],Tabela3[],9,FALSE),0)</f>
        <v>0</v>
      </c>
      <c r="J14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0" spans="1:10">
      <c r="A150" s="104" t="s">
        <v>202</v>
      </c>
      <c r="B150" s="104">
        <v>101</v>
      </c>
      <c r="C150" s="104" t="s">
        <v>1665</v>
      </c>
      <c r="D150" s="104" t="s">
        <v>1669</v>
      </c>
      <c r="E150" s="104">
        <v>1</v>
      </c>
      <c r="F150" s="113">
        <f>IF(D150="dyrektor ",'Podział podstawowy'!$F$19,IF(OR(D150="zastępca dyrektora ",D150="główny księgowy"),'Podział podstawowy'!$F$20,IF(D150="kierownik",'Podział podstawowy'!$F$24,IF(D150="zastępca kierownika",'Podział podstawowy'!$F$25,IF(D150="główny ekspert",'Podział podstawowy'!$F$26,IF(OR(D150="starszy ekspert",D150="główny specjalista"),'Podział podstawowy'!$F$27,IF(OR(D150="ekspert",D150="specjalista"),'Podział podstawowy'!$F$28,'Podział podstawowy'!$F$29)))))))</f>
        <v>870.67396312778124</v>
      </c>
      <c r="G150" s="105" t="str">
        <f t="shared" si="4"/>
        <v>S1</v>
      </c>
      <c r="H150" s="106">
        <f t="shared" si="5"/>
        <v>1</v>
      </c>
      <c r="I150" s="104">
        <f>IFERROR(VLOOKUP(Tabela2[[#This Row],[Nazwisko i imię pracownika]],Tabela3[],9,FALSE),0)</f>
        <v>0</v>
      </c>
      <c r="J15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1" spans="1:10">
      <c r="A151" s="104" t="s">
        <v>203</v>
      </c>
      <c r="B151" s="104">
        <v>101</v>
      </c>
      <c r="C151" s="104" t="s">
        <v>1665</v>
      </c>
      <c r="D151" s="104" t="s">
        <v>1669</v>
      </c>
      <c r="E151" s="104">
        <v>1</v>
      </c>
      <c r="F151" s="113">
        <f>IF(D151="dyrektor ",'Podział podstawowy'!$F$19,IF(OR(D151="zastępca dyrektora ",D151="główny księgowy"),'Podział podstawowy'!$F$20,IF(D151="kierownik",'Podział podstawowy'!$F$24,IF(D151="zastępca kierownika",'Podział podstawowy'!$F$25,IF(D151="główny ekspert",'Podział podstawowy'!$F$26,IF(OR(D151="starszy ekspert",D151="główny specjalista"),'Podział podstawowy'!$F$27,IF(OR(D151="ekspert",D151="specjalista"),'Podział podstawowy'!$F$28,'Podział podstawowy'!$F$29)))))))</f>
        <v>870.67396312778124</v>
      </c>
      <c r="G151" s="105" t="str">
        <f t="shared" si="4"/>
        <v>S1</v>
      </c>
      <c r="H151" s="106">
        <f t="shared" si="5"/>
        <v>1</v>
      </c>
      <c r="I151" s="104">
        <f>IFERROR(VLOOKUP(Tabela2[[#This Row],[Nazwisko i imię pracownika]],Tabela3[],9,FALSE),0)</f>
        <v>0</v>
      </c>
      <c r="J15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2" spans="1:10">
      <c r="A152" s="104" t="s">
        <v>204</v>
      </c>
      <c r="B152" s="104">
        <v>101</v>
      </c>
      <c r="C152" s="104" t="s">
        <v>1665</v>
      </c>
      <c r="D152" s="104" t="s">
        <v>8</v>
      </c>
      <c r="E152" s="104">
        <v>1</v>
      </c>
      <c r="F152" s="113">
        <f>IF(D152="dyrektor ",'Podział podstawowy'!$F$19,IF(OR(D152="zastępca dyrektora ",D152="główny księgowy"),'Podział podstawowy'!$F$20,IF(D152="kierownik",'Podział podstawowy'!$F$24,IF(D152="zastępca kierownika",'Podział podstawowy'!$F$25,IF(D152="główny ekspert",'Podział podstawowy'!$F$26,IF(OR(D152="starszy ekspert",D152="główny specjalista"),'Podział podstawowy'!$F$27,IF(OR(D152="ekspert",D152="specjalista"),'Podział podstawowy'!$F$28,'Podział podstawowy'!$F$29)))))))</f>
        <v>1088.3424539097266</v>
      </c>
      <c r="G152" s="105" t="str">
        <f t="shared" si="4"/>
        <v>S2</v>
      </c>
      <c r="H152" s="106">
        <f t="shared" si="5"/>
        <v>1.25</v>
      </c>
      <c r="I152" s="104">
        <f>IFERROR(VLOOKUP(Tabela2[[#This Row],[Nazwisko i imię pracownika]],Tabela3[],9,FALSE),0)</f>
        <v>0</v>
      </c>
      <c r="J15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3" spans="1:10">
      <c r="A153" s="104" t="s">
        <v>205</v>
      </c>
      <c r="B153" s="104">
        <v>101</v>
      </c>
      <c r="C153" s="104" t="s">
        <v>1665</v>
      </c>
      <c r="D153" s="104" t="s">
        <v>10</v>
      </c>
      <c r="E153" s="104">
        <v>1</v>
      </c>
      <c r="F153" s="113">
        <f>IF(D153="dyrektor ",'Podział podstawowy'!$F$19,IF(OR(D153="zastępca dyrektora ",D153="główny księgowy"),'Podział podstawowy'!$F$20,IF(D153="kierownik",'Podział podstawowy'!$F$24,IF(D153="zastępca kierownika",'Podział podstawowy'!$F$25,IF(D153="główny ekspert",'Podział podstawowy'!$F$26,IF(OR(D153="starszy ekspert",D153="główny specjalista"),'Podział podstawowy'!$F$27,IF(OR(D153="ekspert",D153="specjalista"),'Podział podstawowy'!$F$28,'Podział podstawowy'!$F$29)))))))</f>
        <v>1088.3424539097266</v>
      </c>
      <c r="G153" s="105" t="str">
        <f t="shared" si="4"/>
        <v>S2</v>
      </c>
      <c r="H153" s="106">
        <f t="shared" si="5"/>
        <v>1.25</v>
      </c>
      <c r="I153" s="104">
        <f>IFERROR(VLOOKUP(Tabela2[[#This Row],[Nazwisko i imię pracownika]],Tabela3[],9,FALSE),0)</f>
        <v>0</v>
      </c>
      <c r="J15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4" spans="1:10">
      <c r="A154" s="104" t="s">
        <v>206</v>
      </c>
      <c r="B154" s="104">
        <v>101</v>
      </c>
      <c r="C154" s="104" t="s">
        <v>1665</v>
      </c>
      <c r="D154" s="104" t="s">
        <v>1669</v>
      </c>
      <c r="E154" s="104">
        <v>1</v>
      </c>
      <c r="F154" s="113">
        <f>IF(D154="dyrektor ",'Podział podstawowy'!$F$19,IF(OR(D154="zastępca dyrektora ",D154="główny księgowy"),'Podział podstawowy'!$F$20,IF(D154="kierownik",'Podział podstawowy'!$F$24,IF(D154="zastępca kierownika",'Podział podstawowy'!$F$25,IF(D154="główny ekspert",'Podział podstawowy'!$F$26,IF(OR(D154="starszy ekspert",D154="główny specjalista"),'Podział podstawowy'!$F$27,IF(OR(D154="ekspert",D154="specjalista"),'Podział podstawowy'!$F$28,'Podział podstawowy'!$F$29)))))))</f>
        <v>870.67396312778124</v>
      </c>
      <c r="G154" s="105" t="str">
        <f t="shared" si="4"/>
        <v>S1</v>
      </c>
      <c r="H154" s="106">
        <f t="shared" si="5"/>
        <v>1</v>
      </c>
      <c r="I154" s="104">
        <f>IFERROR(VLOOKUP(Tabela2[[#This Row],[Nazwisko i imię pracownika]],Tabela3[],9,FALSE),0)</f>
        <v>0</v>
      </c>
      <c r="J15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5" spans="1:10">
      <c r="A155" s="104" t="s">
        <v>207</v>
      </c>
      <c r="B155" s="104">
        <v>101</v>
      </c>
      <c r="C155" s="104" t="s">
        <v>1665</v>
      </c>
      <c r="D155" s="104" t="s">
        <v>1669</v>
      </c>
      <c r="E155" s="104">
        <v>1</v>
      </c>
      <c r="F155" s="113">
        <f>IF(D155="dyrektor ",'Podział podstawowy'!$F$19,IF(OR(D155="zastępca dyrektora ",D155="główny księgowy"),'Podział podstawowy'!$F$20,IF(D155="kierownik",'Podział podstawowy'!$F$24,IF(D155="zastępca kierownika",'Podział podstawowy'!$F$25,IF(D155="główny ekspert",'Podział podstawowy'!$F$26,IF(OR(D155="starszy ekspert",D155="główny specjalista"),'Podział podstawowy'!$F$27,IF(OR(D155="ekspert",D155="specjalista"),'Podział podstawowy'!$F$28,'Podział podstawowy'!$F$29)))))))</f>
        <v>870.67396312778124</v>
      </c>
      <c r="G155" s="105" t="str">
        <f t="shared" si="4"/>
        <v>S1</v>
      </c>
      <c r="H155" s="106">
        <f t="shared" si="5"/>
        <v>1</v>
      </c>
      <c r="I155" s="104">
        <f>IFERROR(VLOOKUP(Tabela2[[#This Row],[Nazwisko i imię pracownika]],Tabela3[],9,FALSE),0)</f>
        <v>0</v>
      </c>
      <c r="J15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6" spans="1:10">
      <c r="A156" s="104" t="s">
        <v>208</v>
      </c>
      <c r="B156" s="104">
        <v>101</v>
      </c>
      <c r="C156" s="104" t="s">
        <v>1665</v>
      </c>
      <c r="D156" s="104" t="s">
        <v>55</v>
      </c>
      <c r="E156" s="104">
        <v>1</v>
      </c>
      <c r="F156" s="113">
        <f>IF(D156="dyrektor ",'Podział podstawowy'!$F$19,IF(OR(D156="zastępca dyrektora ",D156="główny księgowy"),'Podział podstawowy'!$F$20,IF(D156="kierownik",'Podział podstawowy'!$F$24,IF(D156="zastępca kierownika",'Podział podstawowy'!$F$25,IF(D156="główny ekspert",'Podział podstawowy'!$F$26,IF(OR(D156="starszy ekspert",D156="główny specjalista"),'Podział podstawowy'!$F$27,IF(OR(D156="ekspert",D156="specjalista"),'Podział podstawowy'!$F$28,'Podział podstawowy'!$F$29)))))))</f>
        <v>1523.6794354736171</v>
      </c>
      <c r="G156" s="105" t="str">
        <f t="shared" si="4"/>
        <v>S4</v>
      </c>
      <c r="H156" s="106">
        <f t="shared" si="5"/>
        <v>1.75</v>
      </c>
      <c r="I156" s="104">
        <f>IFERROR(VLOOKUP(Tabela2[[#This Row],[Nazwisko i imię pracownika]],Tabela3[],9,FALSE),0)</f>
        <v>0</v>
      </c>
      <c r="J15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7" spans="1:10">
      <c r="A157" s="104" t="s">
        <v>209</v>
      </c>
      <c r="B157" s="104">
        <v>101</v>
      </c>
      <c r="C157" s="104" t="s">
        <v>1665</v>
      </c>
      <c r="D157" s="104" t="s">
        <v>55</v>
      </c>
      <c r="E157" s="104">
        <v>1</v>
      </c>
      <c r="F157" s="113">
        <f>IF(D157="dyrektor ",'Podział podstawowy'!$F$19,IF(OR(D157="zastępca dyrektora ",D157="główny księgowy"),'Podział podstawowy'!$F$20,IF(D157="kierownik",'Podział podstawowy'!$F$24,IF(D157="zastępca kierownika",'Podział podstawowy'!$F$25,IF(D157="główny ekspert",'Podział podstawowy'!$F$26,IF(OR(D157="starszy ekspert",D157="główny specjalista"),'Podział podstawowy'!$F$27,IF(OR(D157="ekspert",D157="specjalista"),'Podział podstawowy'!$F$28,'Podział podstawowy'!$F$29)))))))</f>
        <v>1523.6794354736171</v>
      </c>
      <c r="G157" s="105" t="str">
        <f t="shared" si="4"/>
        <v>S4</v>
      </c>
      <c r="H157" s="106">
        <f t="shared" si="5"/>
        <v>1.75</v>
      </c>
      <c r="I157" s="104">
        <f>IFERROR(VLOOKUP(Tabela2[[#This Row],[Nazwisko i imię pracownika]],Tabela3[],9,FALSE),0)</f>
        <v>0</v>
      </c>
      <c r="J15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8" spans="1:10">
      <c r="A158" s="104" t="s">
        <v>210</v>
      </c>
      <c r="B158" s="104">
        <v>101</v>
      </c>
      <c r="C158" s="104" t="s">
        <v>1665</v>
      </c>
      <c r="D158" s="104" t="s">
        <v>1669</v>
      </c>
      <c r="E158" s="104">
        <v>1</v>
      </c>
      <c r="F158" s="113">
        <f>IF(D158="dyrektor ",'Podział podstawowy'!$F$19,IF(OR(D158="zastępca dyrektora ",D158="główny księgowy"),'Podział podstawowy'!$F$20,IF(D158="kierownik",'Podział podstawowy'!$F$24,IF(D158="zastępca kierownika",'Podział podstawowy'!$F$25,IF(D158="główny ekspert",'Podział podstawowy'!$F$26,IF(OR(D158="starszy ekspert",D158="główny specjalista"),'Podział podstawowy'!$F$27,IF(OR(D158="ekspert",D158="specjalista"),'Podział podstawowy'!$F$28,'Podział podstawowy'!$F$29)))))))</f>
        <v>870.67396312778124</v>
      </c>
      <c r="G158" s="105" t="str">
        <f t="shared" si="4"/>
        <v>S1</v>
      </c>
      <c r="H158" s="106">
        <f t="shared" si="5"/>
        <v>1</v>
      </c>
      <c r="I158" s="104">
        <f>IFERROR(VLOOKUP(Tabela2[[#This Row],[Nazwisko i imię pracownika]],Tabela3[],9,FALSE),0)</f>
        <v>0</v>
      </c>
      <c r="J15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9" spans="1:10">
      <c r="A159" s="104" t="s">
        <v>211</v>
      </c>
      <c r="B159" s="104">
        <v>101</v>
      </c>
      <c r="C159" s="104" t="s">
        <v>1665</v>
      </c>
      <c r="D159" s="104" t="s">
        <v>1669</v>
      </c>
      <c r="E159" s="104">
        <v>1</v>
      </c>
      <c r="F159" s="113">
        <f>IF(D159="dyrektor ",'Podział podstawowy'!$F$19,IF(OR(D159="zastępca dyrektora ",D159="główny księgowy"),'Podział podstawowy'!$F$20,IF(D159="kierownik",'Podział podstawowy'!$F$24,IF(D159="zastępca kierownika",'Podział podstawowy'!$F$25,IF(D159="główny ekspert",'Podział podstawowy'!$F$26,IF(OR(D159="starszy ekspert",D159="główny specjalista"),'Podział podstawowy'!$F$27,IF(OR(D159="ekspert",D159="specjalista"),'Podział podstawowy'!$F$28,'Podział podstawowy'!$F$29)))))))</f>
        <v>870.67396312778124</v>
      </c>
      <c r="G159" s="105" t="str">
        <f t="shared" si="4"/>
        <v>S1</v>
      </c>
      <c r="H159" s="106">
        <f t="shared" si="5"/>
        <v>1</v>
      </c>
      <c r="I159" s="104">
        <f>IFERROR(VLOOKUP(Tabela2[[#This Row],[Nazwisko i imię pracownika]],Tabela3[],9,FALSE),0)</f>
        <v>0</v>
      </c>
      <c r="J15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0" spans="1:10">
      <c r="A160" s="104" t="s">
        <v>212</v>
      </c>
      <c r="B160" s="104">
        <v>101</v>
      </c>
      <c r="C160" s="104" t="s">
        <v>1665</v>
      </c>
      <c r="D160" s="104" t="s">
        <v>1669</v>
      </c>
      <c r="E160" s="104">
        <v>1</v>
      </c>
      <c r="F160" s="113">
        <f>IF(D160="dyrektor ",'Podział podstawowy'!$F$19,IF(OR(D160="zastępca dyrektora ",D160="główny księgowy"),'Podział podstawowy'!$F$20,IF(D160="kierownik",'Podział podstawowy'!$F$24,IF(D160="zastępca kierownika",'Podział podstawowy'!$F$25,IF(D160="główny ekspert",'Podział podstawowy'!$F$26,IF(OR(D160="starszy ekspert",D160="główny specjalista"),'Podział podstawowy'!$F$27,IF(OR(D160="ekspert",D160="specjalista"),'Podział podstawowy'!$F$28,'Podział podstawowy'!$F$29)))))))</f>
        <v>870.67396312778124</v>
      </c>
      <c r="G160" s="105" t="str">
        <f t="shared" si="4"/>
        <v>S1</v>
      </c>
      <c r="H160" s="106">
        <f t="shared" si="5"/>
        <v>1</v>
      </c>
      <c r="I160" s="104">
        <f>IFERROR(VLOOKUP(Tabela2[[#This Row],[Nazwisko i imię pracownika]],Tabela3[],9,FALSE),0)</f>
        <v>0</v>
      </c>
      <c r="J16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1" spans="1:10">
      <c r="A161" s="104" t="s">
        <v>213</v>
      </c>
      <c r="B161" s="104">
        <v>101</v>
      </c>
      <c r="C161" s="104" t="s">
        <v>1665</v>
      </c>
      <c r="D161" s="104" t="s">
        <v>1669</v>
      </c>
      <c r="E161" s="104">
        <v>1</v>
      </c>
      <c r="F161" s="113">
        <f>IF(D161="dyrektor ",'Podział podstawowy'!$F$19,IF(OR(D161="zastępca dyrektora ",D161="główny księgowy"),'Podział podstawowy'!$F$20,IF(D161="kierownik",'Podział podstawowy'!$F$24,IF(D161="zastępca kierownika",'Podział podstawowy'!$F$25,IF(D161="główny ekspert",'Podział podstawowy'!$F$26,IF(OR(D161="starszy ekspert",D161="główny specjalista"),'Podział podstawowy'!$F$27,IF(OR(D161="ekspert",D161="specjalista"),'Podział podstawowy'!$F$28,'Podział podstawowy'!$F$29)))))))</f>
        <v>870.67396312778124</v>
      </c>
      <c r="G161" s="105" t="str">
        <f t="shared" si="4"/>
        <v>S1</v>
      </c>
      <c r="H161" s="106">
        <f t="shared" si="5"/>
        <v>1</v>
      </c>
      <c r="I161" s="104">
        <f>IFERROR(VLOOKUP(Tabela2[[#This Row],[Nazwisko i imię pracownika]],Tabela3[],9,FALSE),0)</f>
        <v>0</v>
      </c>
      <c r="J16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2" spans="1:10">
      <c r="A162" s="104" t="s">
        <v>214</v>
      </c>
      <c r="B162" s="104">
        <v>101</v>
      </c>
      <c r="C162" s="104" t="s">
        <v>1665</v>
      </c>
      <c r="D162" s="104" t="s">
        <v>8</v>
      </c>
      <c r="E162" s="104">
        <v>1</v>
      </c>
      <c r="F162" s="113">
        <f>IF(D162="dyrektor ",'Podział podstawowy'!$F$19,IF(OR(D162="zastępca dyrektora ",D162="główny księgowy"),'Podział podstawowy'!$F$20,IF(D162="kierownik",'Podział podstawowy'!$F$24,IF(D162="zastępca kierownika",'Podział podstawowy'!$F$25,IF(D162="główny ekspert",'Podział podstawowy'!$F$26,IF(OR(D162="starszy ekspert",D162="główny specjalista"),'Podział podstawowy'!$F$27,IF(OR(D162="ekspert",D162="specjalista"),'Podział podstawowy'!$F$28,'Podział podstawowy'!$F$29)))))))</f>
        <v>1088.3424539097266</v>
      </c>
      <c r="G162" s="105" t="str">
        <f t="shared" si="4"/>
        <v>S2</v>
      </c>
      <c r="H162" s="106">
        <f t="shared" si="5"/>
        <v>1.25</v>
      </c>
      <c r="I162" s="104">
        <f>IFERROR(VLOOKUP(Tabela2[[#This Row],[Nazwisko i imię pracownika]],Tabela3[],9,FALSE),0)</f>
        <v>0</v>
      </c>
      <c r="J16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3" spans="1:10">
      <c r="A163" s="104" t="s">
        <v>215</v>
      </c>
      <c r="B163" s="104">
        <v>101</v>
      </c>
      <c r="C163" s="104" t="s">
        <v>1665</v>
      </c>
      <c r="D163" s="104" t="s">
        <v>8</v>
      </c>
      <c r="E163" s="104">
        <v>1</v>
      </c>
      <c r="F163" s="113">
        <f>IF(D163="dyrektor ",'Podział podstawowy'!$F$19,IF(OR(D163="zastępca dyrektora ",D163="główny księgowy"),'Podział podstawowy'!$F$20,IF(D163="kierownik",'Podział podstawowy'!$F$24,IF(D163="zastępca kierownika",'Podział podstawowy'!$F$25,IF(D163="główny ekspert",'Podział podstawowy'!$F$26,IF(OR(D163="starszy ekspert",D163="główny specjalista"),'Podział podstawowy'!$F$27,IF(OR(D163="ekspert",D163="specjalista"),'Podział podstawowy'!$F$28,'Podział podstawowy'!$F$29)))))))</f>
        <v>1088.3424539097266</v>
      </c>
      <c r="G163" s="105" t="str">
        <f t="shared" si="4"/>
        <v>S2</v>
      </c>
      <c r="H163" s="106">
        <f t="shared" si="5"/>
        <v>1.25</v>
      </c>
      <c r="I163" s="104">
        <f>IFERROR(VLOOKUP(Tabela2[[#This Row],[Nazwisko i imię pracownika]],Tabela3[],9,FALSE),0)</f>
        <v>0</v>
      </c>
      <c r="J16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4" spans="1:10">
      <c r="A164" s="104" t="s">
        <v>216</v>
      </c>
      <c r="B164" s="104">
        <v>101</v>
      </c>
      <c r="C164" s="104" t="s">
        <v>1665</v>
      </c>
      <c r="D164" s="104" t="s">
        <v>8</v>
      </c>
      <c r="E164" s="104">
        <v>1</v>
      </c>
      <c r="F164" s="113">
        <f>IF(D164="dyrektor ",'Podział podstawowy'!$F$19,IF(OR(D164="zastępca dyrektora ",D164="główny księgowy"),'Podział podstawowy'!$F$20,IF(D164="kierownik",'Podział podstawowy'!$F$24,IF(D164="zastępca kierownika",'Podział podstawowy'!$F$25,IF(D164="główny ekspert",'Podział podstawowy'!$F$26,IF(OR(D164="starszy ekspert",D164="główny specjalista"),'Podział podstawowy'!$F$27,IF(OR(D164="ekspert",D164="specjalista"),'Podział podstawowy'!$F$28,'Podział podstawowy'!$F$29)))))))</f>
        <v>1088.3424539097266</v>
      </c>
      <c r="G164" s="105" t="str">
        <f t="shared" si="4"/>
        <v>S2</v>
      </c>
      <c r="H164" s="106">
        <f t="shared" si="5"/>
        <v>1.25</v>
      </c>
      <c r="I164" s="104">
        <f>IFERROR(VLOOKUP(Tabela2[[#This Row],[Nazwisko i imię pracownika]],Tabela3[],9,FALSE),0)</f>
        <v>0</v>
      </c>
      <c r="J16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5" spans="1:10">
      <c r="A165" s="104" t="s">
        <v>217</v>
      </c>
      <c r="B165" s="104">
        <v>101</v>
      </c>
      <c r="C165" s="104" t="s">
        <v>1665</v>
      </c>
      <c r="D165" s="104" t="s">
        <v>47</v>
      </c>
      <c r="E165" s="104">
        <v>1</v>
      </c>
      <c r="F165" s="113">
        <f>IF(D165="dyrektor ",'Podział podstawowy'!$F$19,IF(OR(D165="zastępca dyrektora ",D165="główny księgowy"),'Podział podstawowy'!$F$20,IF(D165="kierownik",'Podział podstawowy'!$F$24,IF(D165="zastępca kierownika",'Podział podstawowy'!$F$25,IF(D165="główny ekspert",'Podział podstawowy'!$F$26,IF(OR(D165="starszy ekspert",D165="główny specjalista"),'Podział podstawowy'!$F$27,IF(OR(D165="ekspert",D165="specjalista"),'Podział podstawowy'!$F$28,'Podział podstawowy'!$F$29)))))))</f>
        <v>1306.0109446916717</v>
      </c>
      <c r="G165" s="105" t="str">
        <f t="shared" si="4"/>
        <v>S3</v>
      </c>
      <c r="H165" s="106">
        <f t="shared" si="5"/>
        <v>1.5</v>
      </c>
      <c r="I165" s="104">
        <f>IFERROR(VLOOKUP(Tabela2[[#This Row],[Nazwisko i imię pracownika]],Tabela3[],9,FALSE),0)</f>
        <v>0</v>
      </c>
      <c r="J16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6" spans="1:10">
      <c r="A166" s="104" t="s">
        <v>218</v>
      </c>
      <c r="B166" s="104">
        <v>101</v>
      </c>
      <c r="C166" s="104" t="s">
        <v>1664</v>
      </c>
      <c r="D166" s="104" t="s">
        <v>1669</v>
      </c>
      <c r="E166" s="104">
        <v>1</v>
      </c>
      <c r="F166" s="113">
        <f>IF(D166="dyrektor ",'Podział podstawowy'!$F$19,IF(OR(D166="zastępca dyrektora ",D166="główny księgowy"),'Podział podstawowy'!$F$20,IF(D166="kierownik",'Podział podstawowy'!$F$24,IF(D166="zastępca kierownika",'Podział podstawowy'!$F$25,IF(D166="główny ekspert",'Podział podstawowy'!$F$26,IF(OR(D166="starszy ekspert",D166="główny specjalista"),'Podział podstawowy'!$F$27,IF(OR(D166="ekspert",D166="specjalista"),'Podział podstawowy'!$F$28,'Podział podstawowy'!$F$29)))))))</f>
        <v>870.67396312778124</v>
      </c>
      <c r="G166" s="105" t="str">
        <f t="shared" si="4"/>
        <v>S1</v>
      </c>
      <c r="H166" s="106">
        <f t="shared" si="5"/>
        <v>1</v>
      </c>
      <c r="I166" s="104">
        <f>IFERROR(VLOOKUP(Tabela2[[#This Row],[Nazwisko i imię pracownika]],Tabela3[],9,FALSE),0)</f>
        <v>0</v>
      </c>
      <c r="J16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7" spans="1:10">
      <c r="A167" s="104" t="s">
        <v>219</v>
      </c>
      <c r="B167" s="104">
        <v>101</v>
      </c>
      <c r="C167" s="104" t="s">
        <v>1664</v>
      </c>
      <c r="D167" s="104" t="s">
        <v>8</v>
      </c>
      <c r="E167" s="104">
        <v>1</v>
      </c>
      <c r="F167" s="113">
        <f>IF(D167="dyrektor ",'Podział podstawowy'!$F$19,IF(OR(D167="zastępca dyrektora ",D167="główny księgowy"),'Podział podstawowy'!$F$20,IF(D167="kierownik",'Podział podstawowy'!$F$24,IF(D167="zastępca kierownika",'Podział podstawowy'!$F$25,IF(D167="główny ekspert",'Podział podstawowy'!$F$26,IF(OR(D167="starszy ekspert",D167="główny specjalista"),'Podział podstawowy'!$F$27,IF(OR(D167="ekspert",D167="specjalista"),'Podział podstawowy'!$F$28,'Podział podstawowy'!$F$29)))))))</f>
        <v>1088.3424539097266</v>
      </c>
      <c r="G167" s="105" t="str">
        <f t="shared" si="4"/>
        <v>S2</v>
      </c>
      <c r="H167" s="106">
        <f t="shared" si="5"/>
        <v>1.25</v>
      </c>
      <c r="I167" s="104">
        <f>IFERROR(VLOOKUP(Tabela2[[#This Row],[Nazwisko i imię pracownika]],Tabela3[],9,FALSE),0)</f>
        <v>0</v>
      </c>
      <c r="J16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8" spans="1:10">
      <c r="A168" s="104" t="s">
        <v>220</v>
      </c>
      <c r="B168" s="104">
        <v>101</v>
      </c>
      <c r="C168" s="104" t="s">
        <v>1664</v>
      </c>
      <c r="D168" s="104" t="s">
        <v>1669</v>
      </c>
      <c r="E168" s="104">
        <v>1</v>
      </c>
      <c r="F168" s="113">
        <f>IF(D168="dyrektor ",'Podział podstawowy'!$F$19,IF(OR(D168="zastępca dyrektora ",D168="główny księgowy"),'Podział podstawowy'!$F$20,IF(D168="kierownik",'Podział podstawowy'!$F$24,IF(D168="zastępca kierownika",'Podział podstawowy'!$F$25,IF(D168="główny ekspert",'Podział podstawowy'!$F$26,IF(OR(D168="starszy ekspert",D168="główny specjalista"),'Podział podstawowy'!$F$27,IF(OR(D168="ekspert",D168="specjalista"),'Podział podstawowy'!$F$28,'Podział podstawowy'!$F$29)))))))</f>
        <v>870.67396312778124</v>
      </c>
      <c r="G168" s="105" t="str">
        <f t="shared" si="4"/>
        <v>S1</v>
      </c>
      <c r="H168" s="106">
        <f t="shared" si="5"/>
        <v>1</v>
      </c>
      <c r="I168" s="104">
        <f>IFERROR(VLOOKUP(Tabela2[[#This Row],[Nazwisko i imię pracownika]],Tabela3[],9,FALSE),0)</f>
        <v>0</v>
      </c>
      <c r="J16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9" spans="1:10">
      <c r="A169" s="104" t="s">
        <v>221</v>
      </c>
      <c r="B169" s="104">
        <v>101</v>
      </c>
      <c r="C169" s="104" t="s">
        <v>1664</v>
      </c>
      <c r="D169" s="104" t="s">
        <v>47</v>
      </c>
      <c r="E169" s="104">
        <v>1</v>
      </c>
      <c r="F169" s="113">
        <f>IF(D169="dyrektor ",'Podział podstawowy'!$F$19,IF(OR(D169="zastępca dyrektora ",D169="główny księgowy"),'Podział podstawowy'!$F$20,IF(D169="kierownik",'Podział podstawowy'!$F$24,IF(D169="zastępca kierownika",'Podział podstawowy'!$F$25,IF(D169="główny ekspert",'Podział podstawowy'!$F$26,IF(OR(D169="starszy ekspert",D169="główny specjalista"),'Podział podstawowy'!$F$27,IF(OR(D169="ekspert",D169="specjalista"),'Podział podstawowy'!$F$28,'Podział podstawowy'!$F$29)))))))</f>
        <v>1306.0109446916717</v>
      </c>
      <c r="G169" s="105" t="str">
        <f t="shared" si="4"/>
        <v>S3</v>
      </c>
      <c r="H169" s="106">
        <f t="shared" si="5"/>
        <v>1.5</v>
      </c>
      <c r="I169" s="104">
        <f>IFERROR(VLOOKUP(Tabela2[[#This Row],[Nazwisko i imię pracownika]],Tabela3[],9,FALSE),0)</f>
        <v>0</v>
      </c>
      <c r="J16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70" spans="1:10">
      <c r="A170" s="104" t="s">
        <v>222</v>
      </c>
      <c r="B170" s="104">
        <v>101</v>
      </c>
      <c r="C170" s="104" t="s">
        <v>1663</v>
      </c>
      <c r="D170" s="104" t="s">
        <v>1669</v>
      </c>
      <c r="E170" s="104">
        <v>1</v>
      </c>
      <c r="F170" s="113">
        <f>IF(D170="dyrektor ",'Podział podstawowy'!$F$19,IF(OR(D170="zastępca dyrektora ",D170="główny księgowy"),'Podział podstawowy'!$F$20,IF(D170="kierownik",'Podział podstawowy'!$F$24,IF(D170="zastępca kierownika",'Podział podstawowy'!$F$25,IF(D170="główny ekspert",'Podział podstawowy'!$F$26,IF(OR(D170="starszy ekspert",D170="główny specjalista"),'Podział podstawowy'!$F$27,IF(OR(D170="ekspert",D170="specjalista"),'Podział podstawowy'!$F$28,'Podział podstawowy'!$F$29)))))))</f>
        <v>870.67396312778124</v>
      </c>
      <c r="G170" s="105" t="str">
        <f t="shared" si="4"/>
        <v>S1</v>
      </c>
      <c r="H170" s="106">
        <f t="shared" si="5"/>
        <v>1</v>
      </c>
      <c r="I170" s="104">
        <f>IFERROR(VLOOKUP(Tabela2[[#This Row],[Nazwisko i imię pracownika]],Tabela3[],9,FALSE),0)</f>
        <v>0</v>
      </c>
      <c r="J17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71" spans="1:10">
      <c r="A171" s="104" t="s">
        <v>223</v>
      </c>
      <c r="B171" s="104">
        <v>101</v>
      </c>
      <c r="C171" s="104" t="s">
        <v>1663</v>
      </c>
      <c r="D171" s="104" t="s">
        <v>1669</v>
      </c>
      <c r="E171" s="104">
        <v>1</v>
      </c>
      <c r="F171" s="113">
        <f>IF(D171="dyrektor ",'Podział podstawowy'!$F$19,IF(OR(D171="zastępca dyrektora ",D171="główny księgowy"),'Podział podstawowy'!$F$20,IF(D171="kierownik",'Podział podstawowy'!$F$24,IF(D171="zastępca kierownika",'Podział podstawowy'!$F$25,IF(D171="główny ekspert",'Podział podstawowy'!$F$26,IF(OR(D171="starszy ekspert",D171="główny specjalista"),'Podział podstawowy'!$F$27,IF(OR(D171="ekspert",D171="specjalista"),'Podział podstawowy'!$F$28,'Podział podstawowy'!$F$29)))))))</f>
        <v>870.67396312778124</v>
      </c>
      <c r="G171" s="105" t="str">
        <f t="shared" si="4"/>
        <v>S1</v>
      </c>
      <c r="H171" s="106">
        <f t="shared" si="5"/>
        <v>1</v>
      </c>
      <c r="I171" s="104">
        <f>IFERROR(VLOOKUP(Tabela2[[#This Row],[Nazwisko i imię pracownika]],Tabela3[],9,FALSE),0)</f>
        <v>0</v>
      </c>
      <c r="J17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72" spans="1:10">
      <c r="A172" s="104" t="s">
        <v>224</v>
      </c>
      <c r="B172" s="104">
        <v>101</v>
      </c>
      <c r="C172" s="104" t="s">
        <v>1663</v>
      </c>
      <c r="D172" s="104" t="s">
        <v>8</v>
      </c>
      <c r="E172" s="104">
        <v>1</v>
      </c>
      <c r="F172" s="113">
        <f>IF(D172="dyrektor ",'Podział podstawowy'!$F$19,IF(OR(D172="zastępca dyrektora ",D172="główny księgowy"),'Podział podstawowy'!$F$20,IF(D172="kierownik",'Podział podstawowy'!$F$24,IF(D172="zastępca kierownika",'Podział podstawowy'!$F$25,IF(D172="główny ekspert",'Podział podstawowy'!$F$26,IF(OR(D172="starszy ekspert",D172="główny specjalista"),'Podział podstawowy'!$F$27,IF(OR(D172="ekspert",D172="specjalista"),'Podział podstawowy'!$F$28,'Podział podstawowy'!$F$29)))))))</f>
        <v>1088.3424539097266</v>
      </c>
      <c r="G172" s="105" t="str">
        <f t="shared" si="4"/>
        <v>S2</v>
      </c>
      <c r="H172" s="106">
        <f t="shared" si="5"/>
        <v>1.25</v>
      </c>
      <c r="I172" s="104">
        <f>IFERROR(VLOOKUP(Tabela2[[#This Row],[Nazwisko i imię pracownika]],Tabela3[],9,FALSE),0)</f>
        <v>0</v>
      </c>
      <c r="J17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73" spans="1:10">
      <c r="A173" s="104" t="s">
        <v>225</v>
      </c>
      <c r="B173" s="104">
        <v>101</v>
      </c>
      <c r="C173" s="104" t="s">
        <v>1663</v>
      </c>
      <c r="D173" s="104" t="s">
        <v>8</v>
      </c>
      <c r="E173" s="104">
        <v>1</v>
      </c>
      <c r="F173" s="113">
        <f>IF(D173="dyrektor ",'Podział podstawowy'!$F$19,IF(OR(D173="zastępca dyrektora ",D173="główny księgowy"),'Podział podstawowy'!$F$20,IF(D173="kierownik",'Podział podstawowy'!$F$24,IF(D173="zastępca kierownika",'Podział podstawowy'!$F$25,IF(D173="główny ekspert",'Podział podstawowy'!$F$26,IF(OR(D173="starszy ekspert",D173="główny specjalista"),'Podział podstawowy'!$F$27,IF(OR(D173="ekspert",D173="specjalista"),'Podział podstawowy'!$F$28,'Podział podstawowy'!$F$29)))))))</f>
        <v>1088.3424539097266</v>
      </c>
      <c r="G173" s="105" t="str">
        <f t="shared" si="4"/>
        <v>S2</v>
      </c>
      <c r="H173" s="106">
        <f t="shared" si="5"/>
        <v>1.25</v>
      </c>
      <c r="I173" s="104">
        <f>IFERROR(VLOOKUP(Tabela2[[#This Row],[Nazwisko i imię pracownika]],Tabela3[],9,FALSE),0)</f>
        <v>0</v>
      </c>
      <c r="J17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74" spans="1:10">
      <c r="A174" s="104" t="s">
        <v>226</v>
      </c>
      <c r="B174" s="104">
        <v>101</v>
      </c>
      <c r="C174" s="104" t="s">
        <v>1663</v>
      </c>
      <c r="D174" s="104" t="s">
        <v>1669</v>
      </c>
      <c r="E174" s="104">
        <v>1</v>
      </c>
      <c r="F174" s="113">
        <f>IF(D174="dyrektor ",'Podział podstawowy'!$F$19,IF(OR(D174="zastępca dyrektora ",D174="główny księgowy"),'Podział podstawowy'!$F$20,IF(D174="kierownik",'Podział podstawowy'!$F$24,IF(D174="zastępca kierownika",'Podział podstawowy'!$F$25,IF(D174="główny ekspert",'Podział podstawowy'!$F$26,IF(OR(D174="starszy ekspert",D174="główny specjalista"),'Podział podstawowy'!$F$27,IF(OR(D174="ekspert",D174="specjalista"),'Podział podstawowy'!$F$28,'Podział podstawowy'!$F$29)))))))</f>
        <v>870.67396312778124</v>
      </c>
      <c r="G174" s="105" t="str">
        <f t="shared" si="4"/>
        <v>S1</v>
      </c>
      <c r="H174" s="106">
        <f t="shared" si="5"/>
        <v>1</v>
      </c>
      <c r="I174" s="104">
        <f>IFERROR(VLOOKUP(Tabela2[[#This Row],[Nazwisko i imię pracownika]],Tabela3[],9,FALSE),0)</f>
        <v>0</v>
      </c>
      <c r="J17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75" spans="1:10">
      <c r="A175" s="104" t="s">
        <v>227</v>
      </c>
      <c r="B175" s="104">
        <v>101</v>
      </c>
      <c r="C175" s="104" t="s">
        <v>1663</v>
      </c>
      <c r="D175" s="104" t="s">
        <v>1669</v>
      </c>
      <c r="E175" s="104">
        <v>1</v>
      </c>
      <c r="F175" s="113">
        <f>IF(D175="dyrektor ",'Podział podstawowy'!$F$19,IF(OR(D175="zastępca dyrektora ",D175="główny księgowy"),'Podział podstawowy'!$F$20,IF(D175="kierownik",'Podział podstawowy'!$F$24,IF(D175="zastępca kierownika",'Podział podstawowy'!$F$25,IF(D175="główny ekspert",'Podział podstawowy'!$F$26,IF(OR(D175="starszy ekspert",D175="główny specjalista"),'Podział podstawowy'!$F$27,IF(OR(D175="ekspert",D175="specjalista"),'Podział podstawowy'!$F$28,'Podział podstawowy'!$F$29)))))))</f>
        <v>870.67396312778124</v>
      </c>
      <c r="G175" s="105" t="str">
        <f t="shared" si="4"/>
        <v>S1</v>
      </c>
      <c r="H175" s="106">
        <f t="shared" si="5"/>
        <v>1</v>
      </c>
      <c r="I175" s="104">
        <f>IFERROR(VLOOKUP(Tabela2[[#This Row],[Nazwisko i imię pracownika]],Tabela3[],9,FALSE),0)</f>
        <v>0</v>
      </c>
      <c r="J17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76" spans="1:10">
      <c r="A176" s="104" t="s">
        <v>228</v>
      </c>
      <c r="B176" s="104">
        <v>101</v>
      </c>
      <c r="C176" s="104" t="s">
        <v>1663</v>
      </c>
      <c r="D176" s="104" t="s">
        <v>1669</v>
      </c>
      <c r="E176" s="104">
        <v>1</v>
      </c>
      <c r="F176" s="113">
        <f>IF(D176="dyrektor ",'Podział podstawowy'!$F$19,IF(OR(D176="zastępca dyrektora ",D176="główny księgowy"),'Podział podstawowy'!$F$20,IF(D176="kierownik",'Podział podstawowy'!$F$24,IF(D176="zastępca kierownika",'Podział podstawowy'!$F$25,IF(D176="główny ekspert",'Podział podstawowy'!$F$26,IF(OR(D176="starszy ekspert",D176="główny specjalista"),'Podział podstawowy'!$F$27,IF(OR(D176="ekspert",D176="specjalista"),'Podział podstawowy'!$F$28,'Podział podstawowy'!$F$29)))))))</f>
        <v>870.67396312778124</v>
      </c>
      <c r="G176" s="105" t="str">
        <f t="shared" si="4"/>
        <v>S1</v>
      </c>
      <c r="H176" s="106">
        <f t="shared" si="5"/>
        <v>1</v>
      </c>
      <c r="I176" s="104">
        <f>IFERROR(VLOOKUP(Tabela2[[#This Row],[Nazwisko i imię pracownika]],Tabela3[],9,FALSE),0)</f>
        <v>0</v>
      </c>
      <c r="J17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77" spans="1:10">
      <c r="A177" s="104" t="s">
        <v>229</v>
      </c>
      <c r="B177" s="104">
        <v>101</v>
      </c>
      <c r="C177" s="104" t="s">
        <v>1663</v>
      </c>
      <c r="D177" s="104" t="s">
        <v>1669</v>
      </c>
      <c r="E177" s="104">
        <v>1</v>
      </c>
      <c r="F177" s="113">
        <f>IF(D177="dyrektor ",'Podział podstawowy'!$F$19,IF(OR(D177="zastępca dyrektora ",D177="główny księgowy"),'Podział podstawowy'!$F$20,IF(D177="kierownik",'Podział podstawowy'!$F$24,IF(D177="zastępca kierownika",'Podział podstawowy'!$F$25,IF(D177="główny ekspert",'Podział podstawowy'!$F$26,IF(OR(D177="starszy ekspert",D177="główny specjalista"),'Podział podstawowy'!$F$27,IF(OR(D177="ekspert",D177="specjalista"),'Podział podstawowy'!$F$28,'Podział podstawowy'!$F$29)))))))</f>
        <v>870.67396312778124</v>
      </c>
      <c r="G177" s="105" t="str">
        <f t="shared" si="4"/>
        <v>S1</v>
      </c>
      <c r="H177" s="106">
        <f t="shared" si="5"/>
        <v>1</v>
      </c>
      <c r="I177" s="104">
        <f>IFERROR(VLOOKUP(Tabela2[[#This Row],[Nazwisko i imię pracownika]],Tabela3[],9,FALSE),0)</f>
        <v>0</v>
      </c>
      <c r="J17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78" spans="1:10">
      <c r="A178" s="104" t="s">
        <v>230</v>
      </c>
      <c r="B178" s="104">
        <v>101</v>
      </c>
      <c r="C178" s="104" t="s">
        <v>1663</v>
      </c>
      <c r="D178" s="104" t="s">
        <v>1669</v>
      </c>
      <c r="E178" s="104">
        <v>1</v>
      </c>
      <c r="F178" s="113">
        <f>IF(D178="dyrektor ",'Podział podstawowy'!$F$19,IF(OR(D178="zastępca dyrektora ",D178="główny księgowy"),'Podział podstawowy'!$F$20,IF(D178="kierownik",'Podział podstawowy'!$F$24,IF(D178="zastępca kierownika",'Podział podstawowy'!$F$25,IF(D178="główny ekspert",'Podział podstawowy'!$F$26,IF(OR(D178="starszy ekspert",D178="główny specjalista"),'Podział podstawowy'!$F$27,IF(OR(D178="ekspert",D178="specjalista"),'Podział podstawowy'!$F$28,'Podział podstawowy'!$F$29)))))))</f>
        <v>870.67396312778124</v>
      </c>
      <c r="G178" s="105" t="str">
        <f t="shared" si="4"/>
        <v>S1</v>
      </c>
      <c r="H178" s="106">
        <f t="shared" si="5"/>
        <v>1</v>
      </c>
      <c r="I178" s="104">
        <f>IFERROR(VLOOKUP(Tabela2[[#This Row],[Nazwisko i imię pracownika]],Tabela3[],9,FALSE),0)</f>
        <v>0</v>
      </c>
      <c r="J17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79" spans="1:10">
      <c r="A179" s="104" t="s">
        <v>231</v>
      </c>
      <c r="B179" s="104">
        <v>101</v>
      </c>
      <c r="C179" s="104" t="s">
        <v>1663</v>
      </c>
      <c r="D179" s="104" t="s">
        <v>8</v>
      </c>
      <c r="E179" s="104">
        <v>1</v>
      </c>
      <c r="F179" s="113">
        <f>IF(D179="dyrektor ",'Podział podstawowy'!$F$19,IF(OR(D179="zastępca dyrektora ",D179="główny księgowy"),'Podział podstawowy'!$F$20,IF(D179="kierownik",'Podział podstawowy'!$F$24,IF(D179="zastępca kierownika",'Podział podstawowy'!$F$25,IF(D179="główny ekspert",'Podział podstawowy'!$F$26,IF(OR(D179="starszy ekspert",D179="główny specjalista"),'Podział podstawowy'!$F$27,IF(OR(D179="ekspert",D179="specjalista"),'Podział podstawowy'!$F$28,'Podział podstawowy'!$F$29)))))))</f>
        <v>1088.3424539097266</v>
      </c>
      <c r="G179" s="105" t="str">
        <f t="shared" si="4"/>
        <v>S2</v>
      </c>
      <c r="H179" s="106">
        <f t="shared" si="5"/>
        <v>1.25</v>
      </c>
      <c r="I179" s="104">
        <f>IFERROR(VLOOKUP(Tabela2[[#This Row],[Nazwisko i imię pracownika]],Tabela3[],9,FALSE),0)</f>
        <v>0</v>
      </c>
      <c r="J17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80" spans="1:10">
      <c r="A180" s="104" t="s">
        <v>232</v>
      </c>
      <c r="B180" s="104">
        <v>101</v>
      </c>
      <c r="C180" s="104" t="s">
        <v>1663</v>
      </c>
      <c r="D180" s="104" t="s">
        <v>1669</v>
      </c>
      <c r="E180" s="104">
        <v>1</v>
      </c>
      <c r="F180" s="113">
        <f>IF(D180="dyrektor ",'Podział podstawowy'!$F$19,IF(OR(D180="zastępca dyrektora ",D180="główny księgowy"),'Podział podstawowy'!$F$20,IF(D180="kierownik",'Podział podstawowy'!$F$24,IF(D180="zastępca kierownika",'Podział podstawowy'!$F$25,IF(D180="główny ekspert",'Podział podstawowy'!$F$26,IF(OR(D180="starszy ekspert",D180="główny specjalista"),'Podział podstawowy'!$F$27,IF(OR(D180="ekspert",D180="specjalista"),'Podział podstawowy'!$F$28,'Podział podstawowy'!$F$29)))))))</f>
        <v>870.67396312778124</v>
      </c>
      <c r="G180" s="105" t="str">
        <f t="shared" si="4"/>
        <v>S1</v>
      </c>
      <c r="H180" s="106">
        <f t="shared" si="5"/>
        <v>1</v>
      </c>
      <c r="I180" s="104">
        <f>IFERROR(VLOOKUP(Tabela2[[#This Row],[Nazwisko i imię pracownika]],Tabela3[],9,FALSE),0)</f>
        <v>0</v>
      </c>
      <c r="J18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81" spans="1:10">
      <c r="A181" s="104" t="s">
        <v>233</v>
      </c>
      <c r="B181" s="104">
        <v>101</v>
      </c>
      <c r="C181" s="104" t="s">
        <v>1665</v>
      </c>
      <c r="D181" s="104" t="s">
        <v>1669</v>
      </c>
      <c r="E181" s="104">
        <v>1</v>
      </c>
      <c r="F181" s="113">
        <f>IF(D181="dyrektor ",'Podział podstawowy'!$F$19,IF(OR(D181="zastępca dyrektora ",D181="główny księgowy"),'Podział podstawowy'!$F$20,IF(D181="kierownik",'Podział podstawowy'!$F$24,IF(D181="zastępca kierownika",'Podział podstawowy'!$F$25,IF(D181="główny ekspert",'Podział podstawowy'!$F$26,IF(OR(D181="starszy ekspert",D181="główny specjalista"),'Podział podstawowy'!$F$27,IF(OR(D181="ekspert",D181="specjalista"),'Podział podstawowy'!$F$28,'Podział podstawowy'!$F$29)))))))</f>
        <v>870.67396312778124</v>
      </c>
      <c r="G181" s="105" t="str">
        <f t="shared" si="4"/>
        <v>S1</v>
      </c>
      <c r="H181" s="106">
        <f t="shared" si="5"/>
        <v>1</v>
      </c>
      <c r="I181" s="104">
        <f>IFERROR(VLOOKUP(Tabela2[[#This Row],[Nazwisko i imię pracownika]],Tabela3[],9,FALSE),0)</f>
        <v>0</v>
      </c>
      <c r="J18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82" spans="1:10">
      <c r="A182" s="104" t="s">
        <v>234</v>
      </c>
      <c r="B182" s="104">
        <v>101</v>
      </c>
      <c r="C182" s="104" t="s">
        <v>1665</v>
      </c>
      <c r="D182" s="104" t="s">
        <v>8</v>
      </c>
      <c r="E182" s="104">
        <v>1</v>
      </c>
      <c r="F182" s="113">
        <f>IF(D182="dyrektor ",'Podział podstawowy'!$F$19,IF(OR(D182="zastępca dyrektora ",D182="główny księgowy"),'Podział podstawowy'!$F$20,IF(D182="kierownik",'Podział podstawowy'!$F$24,IF(D182="zastępca kierownika",'Podział podstawowy'!$F$25,IF(D182="główny ekspert",'Podział podstawowy'!$F$26,IF(OR(D182="starszy ekspert",D182="główny specjalista"),'Podział podstawowy'!$F$27,IF(OR(D182="ekspert",D182="specjalista"),'Podział podstawowy'!$F$28,'Podział podstawowy'!$F$29)))))))</f>
        <v>1088.3424539097266</v>
      </c>
      <c r="G182" s="105" t="str">
        <f t="shared" si="4"/>
        <v>S2</v>
      </c>
      <c r="H182" s="106">
        <f t="shared" si="5"/>
        <v>1.25</v>
      </c>
      <c r="I182" s="104">
        <f>IFERROR(VLOOKUP(Tabela2[[#This Row],[Nazwisko i imię pracownika]],Tabela3[],9,FALSE),0)</f>
        <v>0</v>
      </c>
      <c r="J18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83" spans="1:10">
      <c r="A183" s="104" t="s">
        <v>235</v>
      </c>
      <c r="B183" s="104">
        <v>101</v>
      </c>
      <c r="C183" s="104" t="s">
        <v>1665</v>
      </c>
      <c r="D183" s="104" t="s">
        <v>1669</v>
      </c>
      <c r="E183" s="104">
        <v>1</v>
      </c>
      <c r="F183" s="113">
        <f>IF(D183="dyrektor ",'Podział podstawowy'!$F$19,IF(OR(D183="zastępca dyrektora ",D183="główny księgowy"),'Podział podstawowy'!$F$20,IF(D183="kierownik",'Podział podstawowy'!$F$24,IF(D183="zastępca kierownika",'Podział podstawowy'!$F$25,IF(D183="główny ekspert",'Podział podstawowy'!$F$26,IF(OR(D183="starszy ekspert",D183="główny specjalista"),'Podział podstawowy'!$F$27,IF(OR(D183="ekspert",D183="specjalista"),'Podział podstawowy'!$F$28,'Podział podstawowy'!$F$29)))))))</f>
        <v>870.67396312778124</v>
      </c>
      <c r="G183" s="105" t="str">
        <f t="shared" si="4"/>
        <v>S1</v>
      </c>
      <c r="H183" s="106">
        <f t="shared" si="5"/>
        <v>1</v>
      </c>
      <c r="I183" s="104">
        <f>IFERROR(VLOOKUP(Tabela2[[#This Row],[Nazwisko i imię pracownika]],Tabela3[],9,FALSE),0)</f>
        <v>0</v>
      </c>
      <c r="J18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84" spans="1:10">
      <c r="A184" s="104" t="s">
        <v>236</v>
      </c>
      <c r="B184" s="104">
        <v>101</v>
      </c>
      <c r="C184" s="104" t="s">
        <v>1665</v>
      </c>
      <c r="D184" s="104" t="s">
        <v>1669</v>
      </c>
      <c r="E184" s="104">
        <v>1</v>
      </c>
      <c r="F184" s="113">
        <f>IF(D184="dyrektor ",'Podział podstawowy'!$F$19,IF(OR(D184="zastępca dyrektora ",D184="główny księgowy"),'Podział podstawowy'!$F$20,IF(D184="kierownik",'Podział podstawowy'!$F$24,IF(D184="zastępca kierownika",'Podział podstawowy'!$F$25,IF(D184="główny ekspert",'Podział podstawowy'!$F$26,IF(OR(D184="starszy ekspert",D184="główny specjalista"),'Podział podstawowy'!$F$27,IF(OR(D184="ekspert",D184="specjalista"),'Podział podstawowy'!$F$28,'Podział podstawowy'!$F$29)))))))</f>
        <v>870.67396312778124</v>
      </c>
      <c r="G184" s="105" t="str">
        <f t="shared" si="4"/>
        <v>S1</v>
      </c>
      <c r="H184" s="106">
        <f t="shared" si="5"/>
        <v>1</v>
      </c>
      <c r="I184" s="104">
        <f>IFERROR(VLOOKUP(Tabela2[[#This Row],[Nazwisko i imię pracownika]],Tabela3[],9,FALSE),0)</f>
        <v>0</v>
      </c>
      <c r="J18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85" spans="1:10">
      <c r="A185" s="104" t="s">
        <v>237</v>
      </c>
      <c r="B185" s="104">
        <v>101</v>
      </c>
      <c r="C185" s="104" t="s">
        <v>1665</v>
      </c>
      <c r="D185" s="104" t="s">
        <v>1669</v>
      </c>
      <c r="E185" s="104">
        <v>1</v>
      </c>
      <c r="F185" s="113">
        <f>IF(D185="dyrektor ",'Podział podstawowy'!$F$19,IF(OR(D185="zastępca dyrektora ",D185="główny księgowy"),'Podział podstawowy'!$F$20,IF(D185="kierownik",'Podział podstawowy'!$F$24,IF(D185="zastępca kierownika",'Podział podstawowy'!$F$25,IF(D185="główny ekspert",'Podział podstawowy'!$F$26,IF(OR(D185="starszy ekspert",D185="główny specjalista"),'Podział podstawowy'!$F$27,IF(OR(D185="ekspert",D185="specjalista"),'Podział podstawowy'!$F$28,'Podział podstawowy'!$F$29)))))))</f>
        <v>870.67396312778124</v>
      </c>
      <c r="G185" s="105" t="str">
        <f t="shared" si="4"/>
        <v>S1</v>
      </c>
      <c r="H185" s="106">
        <f t="shared" si="5"/>
        <v>1</v>
      </c>
      <c r="I185" s="104">
        <f>IFERROR(VLOOKUP(Tabela2[[#This Row],[Nazwisko i imię pracownika]],Tabela3[],9,FALSE),0)</f>
        <v>0</v>
      </c>
      <c r="J18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86" spans="1:10">
      <c r="A186" s="104" t="s">
        <v>238</v>
      </c>
      <c r="B186" s="104">
        <v>101</v>
      </c>
      <c r="C186" s="104" t="s">
        <v>1665</v>
      </c>
      <c r="D186" s="104" t="s">
        <v>10</v>
      </c>
      <c r="E186" s="104">
        <v>1</v>
      </c>
      <c r="F186" s="113">
        <f>IF(D186="dyrektor ",'Podział podstawowy'!$F$19,IF(OR(D186="zastępca dyrektora ",D186="główny księgowy"),'Podział podstawowy'!$F$20,IF(D186="kierownik",'Podział podstawowy'!$F$24,IF(D186="zastępca kierownika",'Podział podstawowy'!$F$25,IF(D186="główny ekspert",'Podział podstawowy'!$F$26,IF(OR(D186="starszy ekspert",D186="główny specjalista"),'Podział podstawowy'!$F$27,IF(OR(D186="ekspert",D186="specjalista"),'Podział podstawowy'!$F$28,'Podział podstawowy'!$F$29)))))))</f>
        <v>1088.3424539097266</v>
      </c>
      <c r="G186" s="105" t="str">
        <f t="shared" si="4"/>
        <v>S2</v>
      </c>
      <c r="H186" s="106">
        <f t="shared" si="5"/>
        <v>1.25</v>
      </c>
      <c r="I186" s="104">
        <f>IFERROR(VLOOKUP(Tabela2[[#This Row],[Nazwisko i imię pracownika]],Tabela3[],9,FALSE),0)</f>
        <v>0</v>
      </c>
      <c r="J18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87" spans="1:10">
      <c r="A187" s="104" t="s">
        <v>239</v>
      </c>
      <c r="B187" s="104">
        <v>101</v>
      </c>
      <c r="C187" s="104" t="s">
        <v>1665</v>
      </c>
      <c r="D187" s="104" t="s">
        <v>1669</v>
      </c>
      <c r="E187" s="104">
        <v>1</v>
      </c>
      <c r="F187" s="113">
        <f>IF(D187="dyrektor ",'Podział podstawowy'!$F$19,IF(OR(D187="zastępca dyrektora ",D187="główny księgowy"),'Podział podstawowy'!$F$20,IF(D187="kierownik",'Podział podstawowy'!$F$24,IF(D187="zastępca kierownika",'Podział podstawowy'!$F$25,IF(D187="główny ekspert",'Podział podstawowy'!$F$26,IF(OR(D187="starszy ekspert",D187="główny specjalista"),'Podział podstawowy'!$F$27,IF(OR(D187="ekspert",D187="specjalista"),'Podział podstawowy'!$F$28,'Podział podstawowy'!$F$29)))))))</f>
        <v>870.67396312778124</v>
      </c>
      <c r="G187" s="105" t="str">
        <f t="shared" si="4"/>
        <v>S1</v>
      </c>
      <c r="H187" s="106">
        <f t="shared" si="5"/>
        <v>1</v>
      </c>
      <c r="I187" s="104">
        <f>IFERROR(VLOOKUP(Tabela2[[#This Row],[Nazwisko i imię pracownika]],Tabela3[],9,FALSE),0)</f>
        <v>0</v>
      </c>
      <c r="J18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88" spans="1:10">
      <c r="A188" s="104" t="s">
        <v>240</v>
      </c>
      <c r="B188" s="104">
        <v>101</v>
      </c>
      <c r="C188" s="104" t="s">
        <v>1665</v>
      </c>
      <c r="D188" s="104" t="s">
        <v>8</v>
      </c>
      <c r="E188" s="104">
        <v>1</v>
      </c>
      <c r="F188" s="113">
        <f>IF(D188="dyrektor ",'Podział podstawowy'!$F$19,IF(OR(D188="zastępca dyrektora ",D188="główny księgowy"),'Podział podstawowy'!$F$20,IF(D188="kierownik",'Podział podstawowy'!$F$24,IF(D188="zastępca kierownika",'Podział podstawowy'!$F$25,IF(D188="główny ekspert",'Podział podstawowy'!$F$26,IF(OR(D188="starszy ekspert",D188="główny specjalista"),'Podział podstawowy'!$F$27,IF(OR(D188="ekspert",D188="specjalista"),'Podział podstawowy'!$F$28,'Podział podstawowy'!$F$29)))))))</f>
        <v>1088.3424539097266</v>
      </c>
      <c r="G188" s="105" t="str">
        <f t="shared" si="4"/>
        <v>S2</v>
      </c>
      <c r="H188" s="106">
        <f t="shared" si="5"/>
        <v>1.25</v>
      </c>
      <c r="I188" s="104">
        <f>IFERROR(VLOOKUP(Tabela2[[#This Row],[Nazwisko i imię pracownika]],Tabela3[],9,FALSE),0)</f>
        <v>0</v>
      </c>
      <c r="J18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89" spans="1:10">
      <c r="A189" s="104" t="s">
        <v>241</v>
      </c>
      <c r="B189" s="104">
        <v>101</v>
      </c>
      <c r="C189" s="104" t="s">
        <v>1665</v>
      </c>
      <c r="D189" s="104" t="s">
        <v>1669</v>
      </c>
      <c r="E189" s="104">
        <v>1</v>
      </c>
      <c r="F189" s="113">
        <f>IF(D189="dyrektor ",'Podział podstawowy'!$F$19,IF(OR(D189="zastępca dyrektora ",D189="główny księgowy"),'Podział podstawowy'!$F$20,IF(D189="kierownik",'Podział podstawowy'!$F$24,IF(D189="zastępca kierownika",'Podział podstawowy'!$F$25,IF(D189="główny ekspert",'Podział podstawowy'!$F$26,IF(OR(D189="starszy ekspert",D189="główny specjalista"),'Podział podstawowy'!$F$27,IF(OR(D189="ekspert",D189="specjalista"),'Podział podstawowy'!$F$28,'Podział podstawowy'!$F$29)))))))</f>
        <v>870.67396312778124</v>
      </c>
      <c r="G189" s="105" t="str">
        <f t="shared" si="4"/>
        <v>S1</v>
      </c>
      <c r="H189" s="106">
        <f t="shared" si="5"/>
        <v>1</v>
      </c>
      <c r="I189" s="104">
        <f>IFERROR(VLOOKUP(Tabela2[[#This Row],[Nazwisko i imię pracownika]],Tabela3[],9,FALSE),0)</f>
        <v>0</v>
      </c>
      <c r="J18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90" spans="1:10">
      <c r="A190" s="104" t="s">
        <v>242</v>
      </c>
      <c r="B190" s="104">
        <v>101</v>
      </c>
      <c r="C190" s="104" t="s">
        <v>1665</v>
      </c>
      <c r="D190" s="104" t="s">
        <v>8</v>
      </c>
      <c r="E190" s="104">
        <v>1</v>
      </c>
      <c r="F190" s="113">
        <f>IF(D190="dyrektor ",'Podział podstawowy'!$F$19,IF(OR(D190="zastępca dyrektora ",D190="główny księgowy"),'Podział podstawowy'!$F$20,IF(D190="kierownik",'Podział podstawowy'!$F$24,IF(D190="zastępca kierownika",'Podział podstawowy'!$F$25,IF(D190="główny ekspert",'Podział podstawowy'!$F$26,IF(OR(D190="starszy ekspert",D190="główny specjalista"),'Podział podstawowy'!$F$27,IF(OR(D190="ekspert",D190="specjalista"),'Podział podstawowy'!$F$28,'Podział podstawowy'!$F$29)))))))</f>
        <v>1088.3424539097266</v>
      </c>
      <c r="G190" s="105" t="str">
        <f t="shared" si="4"/>
        <v>S2</v>
      </c>
      <c r="H190" s="106">
        <f t="shared" si="5"/>
        <v>1.25</v>
      </c>
      <c r="I190" s="104">
        <f>IFERROR(VLOOKUP(Tabela2[[#This Row],[Nazwisko i imię pracownika]],Tabela3[],9,FALSE),0)</f>
        <v>0</v>
      </c>
      <c r="J19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91" spans="1:10">
      <c r="A191" s="104" t="s">
        <v>243</v>
      </c>
      <c r="B191" s="104">
        <v>101</v>
      </c>
      <c r="C191" s="104" t="s">
        <v>1665</v>
      </c>
      <c r="D191" s="104" t="s">
        <v>1669</v>
      </c>
      <c r="E191" s="104">
        <v>1</v>
      </c>
      <c r="F191" s="113">
        <f>IF(D191="dyrektor ",'Podział podstawowy'!$F$19,IF(OR(D191="zastępca dyrektora ",D191="główny księgowy"),'Podział podstawowy'!$F$20,IF(D191="kierownik",'Podział podstawowy'!$F$24,IF(D191="zastępca kierownika",'Podział podstawowy'!$F$25,IF(D191="główny ekspert",'Podział podstawowy'!$F$26,IF(OR(D191="starszy ekspert",D191="główny specjalista"),'Podział podstawowy'!$F$27,IF(OR(D191="ekspert",D191="specjalista"),'Podział podstawowy'!$F$28,'Podział podstawowy'!$F$29)))))))</f>
        <v>870.67396312778124</v>
      </c>
      <c r="G191" s="105" t="str">
        <f t="shared" si="4"/>
        <v>S1</v>
      </c>
      <c r="H191" s="106">
        <f t="shared" si="5"/>
        <v>1</v>
      </c>
      <c r="I191" s="104">
        <f>IFERROR(VLOOKUP(Tabela2[[#This Row],[Nazwisko i imię pracownika]],Tabela3[],9,FALSE),0)</f>
        <v>0</v>
      </c>
      <c r="J19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92" spans="1:10">
      <c r="A192" s="104" t="s">
        <v>244</v>
      </c>
      <c r="B192" s="104">
        <v>101</v>
      </c>
      <c r="C192" s="104" t="s">
        <v>1665</v>
      </c>
      <c r="D192" s="104" t="s">
        <v>1669</v>
      </c>
      <c r="E192" s="104">
        <v>1</v>
      </c>
      <c r="F192" s="113">
        <f>IF(D192="dyrektor ",'Podział podstawowy'!$F$19,IF(OR(D192="zastępca dyrektora ",D192="główny księgowy"),'Podział podstawowy'!$F$20,IF(D192="kierownik",'Podział podstawowy'!$F$24,IF(D192="zastępca kierownika",'Podział podstawowy'!$F$25,IF(D192="główny ekspert",'Podział podstawowy'!$F$26,IF(OR(D192="starszy ekspert",D192="główny specjalista"),'Podział podstawowy'!$F$27,IF(OR(D192="ekspert",D192="specjalista"),'Podział podstawowy'!$F$28,'Podział podstawowy'!$F$29)))))))</f>
        <v>870.67396312778124</v>
      </c>
      <c r="G192" s="105" t="str">
        <f t="shared" si="4"/>
        <v>S1</v>
      </c>
      <c r="H192" s="106">
        <f t="shared" si="5"/>
        <v>1</v>
      </c>
      <c r="I192" s="104">
        <f>IFERROR(VLOOKUP(Tabela2[[#This Row],[Nazwisko i imię pracownika]],Tabela3[],9,FALSE),0)</f>
        <v>0</v>
      </c>
      <c r="J19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93" spans="1:10">
      <c r="A193" s="104" t="s">
        <v>245</v>
      </c>
      <c r="B193" s="104">
        <v>101</v>
      </c>
      <c r="C193" s="104" t="s">
        <v>1665</v>
      </c>
      <c r="D193" s="104" t="s">
        <v>1669</v>
      </c>
      <c r="E193" s="104">
        <v>1</v>
      </c>
      <c r="F193" s="113">
        <f>IF(D193="dyrektor ",'Podział podstawowy'!$F$19,IF(OR(D193="zastępca dyrektora ",D193="główny księgowy"),'Podział podstawowy'!$F$20,IF(D193="kierownik",'Podział podstawowy'!$F$24,IF(D193="zastępca kierownika",'Podział podstawowy'!$F$25,IF(D193="główny ekspert",'Podział podstawowy'!$F$26,IF(OR(D193="starszy ekspert",D193="główny specjalista"),'Podział podstawowy'!$F$27,IF(OR(D193="ekspert",D193="specjalista"),'Podział podstawowy'!$F$28,'Podział podstawowy'!$F$29)))))))</f>
        <v>870.67396312778124</v>
      </c>
      <c r="G193" s="105" t="str">
        <f t="shared" si="4"/>
        <v>S1</v>
      </c>
      <c r="H193" s="106">
        <f t="shared" si="5"/>
        <v>1</v>
      </c>
      <c r="I193" s="104">
        <f>IFERROR(VLOOKUP(Tabela2[[#This Row],[Nazwisko i imię pracownika]],Tabela3[],9,FALSE),0)</f>
        <v>0</v>
      </c>
      <c r="J19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94" spans="1:10">
      <c r="A194" s="104" t="s">
        <v>246</v>
      </c>
      <c r="B194" s="104">
        <v>101</v>
      </c>
      <c r="C194" s="104" t="s">
        <v>1665</v>
      </c>
      <c r="D194" s="104" t="s">
        <v>8</v>
      </c>
      <c r="E194" s="104">
        <v>1</v>
      </c>
      <c r="F194" s="113">
        <f>IF(D194="dyrektor ",'Podział podstawowy'!$F$19,IF(OR(D194="zastępca dyrektora ",D194="główny księgowy"),'Podział podstawowy'!$F$20,IF(D194="kierownik",'Podział podstawowy'!$F$24,IF(D194="zastępca kierownika",'Podział podstawowy'!$F$25,IF(D194="główny ekspert",'Podział podstawowy'!$F$26,IF(OR(D194="starszy ekspert",D194="główny specjalista"),'Podział podstawowy'!$F$27,IF(OR(D194="ekspert",D194="specjalista"),'Podział podstawowy'!$F$28,'Podział podstawowy'!$F$29)))))))</f>
        <v>1088.3424539097266</v>
      </c>
      <c r="G194" s="105" t="str">
        <f t="shared" si="4"/>
        <v>S2</v>
      </c>
      <c r="H194" s="106">
        <f t="shared" si="5"/>
        <v>1.25</v>
      </c>
      <c r="I194" s="104">
        <f>IFERROR(VLOOKUP(Tabela2[[#This Row],[Nazwisko i imię pracownika]],Tabela3[],9,FALSE),0)</f>
        <v>0</v>
      </c>
      <c r="J19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95" spans="1:10">
      <c r="A195" s="104" t="s">
        <v>247</v>
      </c>
      <c r="B195" s="104">
        <v>101</v>
      </c>
      <c r="C195" s="104" t="s">
        <v>1665</v>
      </c>
      <c r="D195" s="104" t="s">
        <v>1669</v>
      </c>
      <c r="E195" s="104">
        <v>1</v>
      </c>
      <c r="F195" s="113">
        <f>IF(D195="dyrektor ",'Podział podstawowy'!$F$19,IF(OR(D195="zastępca dyrektora ",D195="główny księgowy"),'Podział podstawowy'!$F$20,IF(D195="kierownik",'Podział podstawowy'!$F$24,IF(D195="zastępca kierownika",'Podział podstawowy'!$F$25,IF(D195="główny ekspert",'Podział podstawowy'!$F$26,IF(OR(D195="starszy ekspert",D195="główny specjalista"),'Podział podstawowy'!$F$27,IF(OR(D195="ekspert",D195="specjalista"),'Podział podstawowy'!$F$28,'Podział podstawowy'!$F$29)))))))</f>
        <v>870.67396312778124</v>
      </c>
      <c r="G195" s="105" t="str">
        <f t="shared" si="4"/>
        <v>S1</v>
      </c>
      <c r="H195" s="106">
        <f t="shared" si="5"/>
        <v>1</v>
      </c>
      <c r="I195" s="104">
        <f>IFERROR(VLOOKUP(Tabela2[[#This Row],[Nazwisko i imię pracownika]],Tabela3[],9,FALSE),0)</f>
        <v>0</v>
      </c>
      <c r="J19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96" spans="1:10">
      <c r="A196" s="104" t="s">
        <v>248</v>
      </c>
      <c r="B196" s="104">
        <v>101</v>
      </c>
      <c r="C196" s="104" t="s">
        <v>1665</v>
      </c>
      <c r="D196" s="104" t="s">
        <v>47</v>
      </c>
      <c r="E196" s="104">
        <v>1</v>
      </c>
      <c r="F196" s="113">
        <f>IF(D196="dyrektor ",'Podział podstawowy'!$F$19,IF(OR(D196="zastępca dyrektora ",D196="główny księgowy"),'Podział podstawowy'!$F$20,IF(D196="kierownik",'Podział podstawowy'!$F$24,IF(D196="zastępca kierownika",'Podział podstawowy'!$F$25,IF(D196="główny ekspert",'Podział podstawowy'!$F$26,IF(OR(D196="starszy ekspert",D196="główny specjalista"),'Podział podstawowy'!$F$27,IF(OR(D196="ekspert",D196="specjalista"),'Podział podstawowy'!$F$28,'Podział podstawowy'!$F$29)))))))</f>
        <v>1306.0109446916717</v>
      </c>
      <c r="G196" s="105" t="str">
        <f t="shared" si="4"/>
        <v>S3</v>
      </c>
      <c r="H196" s="106">
        <f t="shared" si="5"/>
        <v>1.5</v>
      </c>
      <c r="I196" s="104">
        <f>IFERROR(VLOOKUP(Tabela2[[#This Row],[Nazwisko i imię pracownika]],Tabela3[],9,FALSE),0)</f>
        <v>0</v>
      </c>
      <c r="J19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97" spans="1:10">
      <c r="A197" s="104" t="s">
        <v>249</v>
      </c>
      <c r="B197" s="104">
        <v>101</v>
      </c>
      <c r="C197" s="104" t="s">
        <v>1665</v>
      </c>
      <c r="D197" s="104" t="s">
        <v>10</v>
      </c>
      <c r="E197" s="104">
        <v>1</v>
      </c>
      <c r="F197" s="113">
        <f>IF(D197="dyrektor ",'Podział podstawowy'!$F$19,IF(OR(D197="zastępca dyrektora ",D197="główny księgowy"),'Podział podstawowy'!$F$20,IF(D197="kierownik",'Podział podstawowy'!$F$24,IF(D197="zastępca kierownika",'Podział podstawowy'!$F$25,IF(D197="główny ekspert",'Podział podstawowy'!$F$26,IF(OR(D197="starszy ekspert",D197="główny specjalista"),'Podział podstawowy'!$F$27,IF(OR(D197="ekspert",D197="specjalista"),'Podział podstawowy'!$F$28,'Podział podstawowy'!$F$29)))))))</f>
        <v>1088.3424539097266</v>
      </c>
      <c r="G197" s="105" t="str">
        <f t="shared" si="4"/>
        <v>S2</v>
      </c>
      <c r="H197" s="106">
        <f t="shared" si="5"/>
        <v>1.25</v>
      </c>
      <c r="I197" s="104">
        <f>IFERROR(VLOOKUP(Tabela2[[#This Row],[Nazwisko i imię pracownika]],Tabela3[],9,FALSE),0)</f>
        <v>0</v>
      </c>
      <c r="J19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98" spans="1:10">
      <c r="A198" s="104" t="s">
        <v>250</v>
      </c>
      <c r="B198" s="104">
        <v>101</v>
      </c>
      <c r="C198" s="104" t="s">
        <v>1665</v>
      </c>
      <c r="D198" s="104" t="s">
        <v>1669</v>
      </c>
      <c r="E198" s="104">
        <v>1</v>
      </c>
      <c r="F198" s="113">
        <f>IF(D198="dyrektor ",'Podział podstawowy'!$F$19,IF(OR(D198="zastępca dyrektora ",D198="główny księgowy"),'Podział podstawowy'!$F$20,IF(D198="kierownik",'Podział podstawowy'!$F$24,IF(D198="zastępca kierownika",'Podział podstawowy'!$F$25,IF(D198="główny ekspert",'Podział podstawowy'!$F$26,IF(OR(D198="starszy ekspert",D198="główny specjalista"),'Podział podstawowy'!$F$27,IF(OR(D198="ekspert",D198="specjalista"),'Podział podstawowy'!$F$28,'Podział podstawowy'!$F$29)))))))</f>
        <v>870.67396312778124</v>
      </c>
      <c r="G198" s="105" t="str">
        <f t="shared" si="4"/>
        <v>S1</v>
      </c>
      <c r="H198" s="106">
        <f t="shared" si="5"/>
        <v>1</v>
      </c>
      <c r="I198" s="104">
        <f>IFERROR(VLOOKUP(Tabela2[[#This Row],[Nazwisko i imię pracownika]],Tabela3[],9,FALSE),0)</f>
        <v>0</v>
      </c>
      <c r="J19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99" spans="1:10">
      <c r="A199" s="104" t="s">
        <v>251</v>
      </c>
      <c r="B199" s="104">
        <v>101</v>
      </c>
      <c r="C199" s="104" t="s">
        <v>1665</v>
      </c>
      <c r="D199" s="104" t="s">
        <v>1669</v>
      </c>
      <c r="E199" s="104">
        <v>1</v>
      </c>
      <c r="F199" s="113">
        <f>IF(D199="dyrektor ",'Podział podstawowy'!$F$19,IF(OR(D199="zastępca dyrektora ",D199="główny księgowy"),'Podział podstawowy'!$F$20,IF(D199="kierownik",'Podział podstawowy'!$F$24,IF(D199="zastępca kierownika",'Podział podstawowy'!$F$25,IF(D199="główny ekspert",'Podział podstawowy'!$F$26,IF(OR(D199="starszy ekspert",D199="główny specjalista"),'Podział podstawowy'!$F$27,IF(OR(D199="ekspert",D199="specjalista"),'Podział podstawowy'!$F$28,'Podział podstawowy'!$F$29)))))))</f>
        <v>870.67396312778124</v>
      </c>
      <c r="G199" s="105" t="str">
        <f t="shared" ref="G199:G262" si="6">IF(D199="dyrektor ","S8",IF(OR(D199="zastępca dyrektora ",D199="główny księgowy"),"S7",IF(D199="kierownik","S6",IF(D199="zastępca kierownika","S5",IF(D199="główny ekspert","S4",IF(OR(D199="starszy ekspert",D199="główny specjalista"),"S3",IF(OR(D199="ekspert",D199="specjalista"),"S2","S1")))))))</f>
        <v>S1</v>
      </c>
      <c r="H199" s="106">
        <f t="shared" ref="H199:H262" si="7">IF(G199="S1",1,IF(G199="S2",1.25,IF(G199="S3",1.5,IF(G199="S4",1.75,IF(G199="S5",2,IF(G199="S6",2.5,IF(G199="S7",3,IF(G199="S8",3.5))))))))</f>
        <v>1</v>
      </c>
      <c r="I199" s="104">
        <f>IFERROR(VLOOKUP(Tabela2[[#This Row],[Nazwisko i imię pracownika]],Tabela3[],9,FALSE),0)</f>
        <v>4</v>
      </c>
      <c r="J19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00" spans="1:10">
      <c r="A200" s="104" t="s">
        <v>252</v>
      </c>
      <c r="B200" s="104">
        <v>101</v>
      </c>
      <c r="C200" s="104" t="s">
        <v>1665</v>
      </c>
      <c r="D200" s="104" t="s">
        <v>1669</v>
      </c>
      <c r="E200" s="104">
        <v>1</v>
      </c>
      <c r="F200" s="113">
        <f>IF(D200="dyrektor ",'Podział podstawowy'!$F$19,IF(OR(D200="zastępca dyrektora ",D200="główny księgowy"),'Podział podstawowy'!$F$20,IF(D200="kierownik",'Podział podstawowy'!$F$24,IF(D200="zastępca kierownika",'Podział podstawowy'!$F$25,IF(D200="główny ekspert",'Podział podstawowy'!$F$26,IF(OR(D200="starszy ekspert",D200="główny specjalista"),'Podział podstawowy'!$F$27,IF(OR(D200="ekspert",D200="specjalista"),'Podział podstawowy'!$F$28,'Podział podstawowy'!$F$29)))))))</f>
        <v>870.67396312778124</v>
      </c>
      <c r="G200" s="105" t="str">
        <f t="shared" si="6"/>
        <v>S1</v>
      </c>
      <c r="H200" s="106">
        <f t="shared" si="7"/>
        <v>1</v>
      </c>
      <c r="I200" s="104">
        <f>IFERROR(VLOOKUP(Tabela2[[#This Row],[Nazwisko i imię pracownika]],Tabela3[],9,FALSE),0)</f>
        <v>0</v>
      </c>
      <c r="J20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01" spans="1:10">
      <c r="A201" s="104" t="s">
        <v>253</v>
      </c>
      <c r="B201" s="104">
        <v>101</v>
      </c>
      <c r="C201" s="104" t="s">
        <v>1665</v>
      </c>
      <c r="D201" s="104" t="s">
        <v>1669</v>
      </c>
      <c r="E201" s="104">
        <v>1</v>
      </c>
      <c r="F201" s="113">
        <f>IF(D201="dyrektor ",'Podział podstawowy'!$F$19,IF(OR(D201="zastępca dyrektora ",D201="główny księgowy"),'Podział podstawowy'!$F$20,IF(D201="kierownik",'Podział podstawowy'!$F$24,IF(D201="zastępca kierownika",'Podział podstawowy'!$F$25,IF(D201="główny ekspert",'Podział podstawowy'!$F$26,IF(OR(D201="starszy ekspert",D201="główny specjalista"),'Podział podstawowy'!$F$27,IF(OR(D201="ekspert",D201="specjalista"),'Podział podstawowy'!$F$28,'Podział podstawowy'!$F$29)))))))</f>
        <v>870.67396312778124</v>
      </c>
      <c r="G201" s="105" t="str">
        <f t="shared" si="6"/>
        <v>S1</v>
      </c>
      <c r="H201" s="106">
        <f t="shared" si="7"/>
        <v>1</v>
      </c>
      <c r="I201" s="104">
        <f>IFERROR(VLOOKUP(Tabela2[[#This Row],[Nazwisko i imię pracownika]],Tabela3[],9,FALSE),0)</f>
        <v>0</v>
      </c>
      <c r="J20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02" spans="1:10">
      <c r="A202" s="104" t="s">
        <v>254</v>
      </c>
      <c r="B202" s="104">
        <v>101</v>
      </c>
      <c r="C202" s="104" t="s">
        <v>1665</v>
      </c>
      <c r="D202" s="104" t="s">
        <v>1669</v>
      </c>
      <c r="E202" s="104">
        <v>1</v>
      </c>
      <c r="F202" s="113">
        <f>IF(D202="dyrektor ",'Podział podstawowy'!$F$19,IF(OR(D202="zastępca dyrektora ",D202="główny księgowy"),'Podział podstawowy'!$F$20,IF(D202="kierownik",'Podział podstawowy'!$F$24,IF(D202="zastępca kierownika",'Podział podstawowy'!$F$25,IF(D202="główny ekspert",'Podział podstawowy'!$F$26,IF(OR(D202="starszy ekspert",D202="główny specjalista"),'Podział podstawowy'!$F$27,IF(OR(D202="ekspert",D202="specjalista"),'Podział podstawowy'!$F$28,'Podział podstawowy'!$F$29)))))))</f>
        <v>870.67396312778124</v>
      </c>
      <c r="G202" s="105" t="str">
        <f t="shared" si="6"/>
        <v>S1</v>
      </c>
      <c r="H202" s="106">
        <f t="shared" si="7"/>
        <v>1</v>
      </c>
      <c r="I202" s="104">
        <f>IFERROR(VLOOKUP(Tabela2[[#This Row],[Nazwisko i imię pracownika]],Tabela3[],9,FALSE),0)</f>
        <v>0</v>
      </c>
      <c r="J20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03" spans="1:10">
      <c r="A203" s="104" t="s">
        <v>255</v>
      </c>
      <c r="B203" s="104">
        <v>101</v>
      </c>
      <c r="C203" s="104" t="s">
        <v>1665</v>
      </c>
      <c r="D203" s="104" t="s">
        <v>1669</v>
      </c>
      <c r="E203" s="104">
        <v>1</v>
      </c>
      <c r="F203" s="113">
        <f>IF(D203="dyrektor ",'Podział podstawowy'!$F$19,IF(OR(D203="zastępca dyrektora ",D203="główny księgowy"),'Podział podstawowy'!$F$20,IF(D203="kierownik",'Podział podstawowy'!$F$24,IF(D203="zastępca kierownika",'Podział podstawowy'!$F$25,IF(D203="główny ekspert",'Podział podstawowy'!$F$26,IF(OR(D203="starszy ekspert",D203="główny specjalista"),'Podział podstawowy'!$F$27,IF(OR(D203="ekspert",D203="specjalista"),'Podział podstawowy'!$F$28,'Podział podstawowy'!$F$29)))))))</f>
        <v>870.67396312778124</v>
      </c>
      <c r="G203" s="105" t="str">
        <f t="shared" si="6"/>
        <v>S1</v>
      </c>
      <c r="H203" s="106">
        <f t="shared" si="7"/>
        <v>1</v>
      </c>
      <c r="I203" s="104">
        <f>IFERROR(VLOOKUP(Tabela2[[#This Row],[Nazwisko i imię pracownika]],Tabela3[],9,FALSE),0)</f>
        <v>0</v>
      </c>
      <c r="J20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04" spans="1:10">
      <c r="A204" s="104" t="s">
        <v>193</v>
      </c>
      <c r="B204" s="104">
        <v>101</v>
      </c>
      <c r="C204" s="104" t="s">
        <v>1667</v>
      </c>
      <c r="D204" s="104" t="s">
        <v>1669</v>
      </c>
      <c r="E204" s="104">
        <v>1</v>
      </c>
      <c r="F204" s="113">
        <f>IF(D204="dyrektor ",'Podział podstawowy'!$F$19,IF(OR(D204="zastępca dyrektora ",D204="główny księgowy"),'Podział podstawowy'!$F$20,IF(D204="kierownik",'Podział podstawowy'!$F$24,IF(D204="zastępca kierownika",'Podział podstawowy'!$F$25,IF(D204="główny ekspert",'Podział podstawowy'!$F$26,IF(OR(D204="starszy ekspert",D204="główny specjalista"),'Podział podstawowy'!$F$27,IF(OR(D204="ekspert",D204="specjalista"),'Podział podstawowy'!$F$28,'Podział podstawowy'!$F$29)))))))</f>
        <v>870.67396312778124</v>
      </c>
      <c r="G204" s="105" t="str">
        <f t="shared" si="6"/>
        <v>S1</v>
      </c>
      <c r="H204" s="106">
        <f t="shared" si="7"/>
        <v>1</v>
      </c>
      <c r="I204" s="104">
        <f>IFERROR(VLOOKUP(Tabela2[[#This Row],[Nazwisko i imię pracownika]],Tabela3[],9,FALSE),0)</f>
        <v>0</v>
      </c>
      <c r="J20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05" spans="1:10">
      <c r="A205" s="104" t="s">
        <v>256</v>
      </c>
      <c r="B205" s="104">
        <v>101</v>
      </c>
      <c r="C205" s="104" t="s">
        <v>1667</v>
      </c>
      <c r="D205" s="104" t="s">
        <v>1669</v>
      </c>
      <c r="E205" s="104">
        <v>1</v>
      </c>
      <c r="F205" s="113">
        <f>IF(D205="dyrektor ",'Podział podstawowy'!$F$19,IF(OR(D205="zastępca dyrektora ",D205="główny księgowy"),'Podział podstawowy'!$F$20,IF(D205="kierownik",'Podział podstawowy'!$F$24,IF(D205="zastępca kierownika",'Podział podstawowy'!$F$25,IF(D205="główny ekspert",'Podział podstawowy'!$F$26,IF(OR(D205="starszy ekspert",D205="główny specjalista"),'Podział podstawowy'!$F$27,IF(OR(D205="ekspert",D205="specjalista"),'Podział podstawowy'!$F$28,'Podział podstawowy'!$F$29)))))))</f>
        <v>870.67396312778124</v>
      </c>
      <c r="G205" s="105" t="str">
        <f t="shared" si="6"/>
        <v>S1</v>
      </c>
      <c r="H205" s="106">
        <f t="shared" si="7"/>
        <v>1</v>
      </c>
      <c r="I205" s="104">
        <f>IFERROR(VLOOKUP(Tabela2[[#This Row],[Nazwisko i imię pracownika]],Tabela3[],9,FALSE),0)</f>
        <v>0</v>
      </c>
      <c r="J20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06" spans="1:10">
      <c r="A206" s="104" t="s">
        <v>257</v>
      </c>
      <c r="B206" s="104">
        <v>101</v>
      </c>
      <c r="C206" s="104" t="s">
        <v>1667</v>
      </c>
      <c r="D206" s="104" t="s">
        <v>1669</v>
      </c>
      <c r="E206" s="104">
        <v>1</v>
      </c>
      <c r="F206" s="113">
        <f>IF(D206="dyrektor ",'Podział podstawowy'!$F$19,IF(OR(D206="zastępca dyrektora ",D206="główny księgowy"),'Podział podstawowy'!$F$20,IF(D206="kierownik",'Podział podstawowy'!$F$24,IF(D206="zastępca kierownika",'Podział podstawowy'!$F$25,IF(D206="główny ekspert",'Podział podstawowy'!$F$26,IF(OR(D206="starszy ekspert",D206="główny specjalista"),'Podział podstawowy'!$F$27,IF(OR(D206="ekspert",D206="specjalista"),'Podział podstawowy'!$F$28,'Podział podstawowy'!$F$29)))))))</f>
        <v>870.67396312778124</v>
      </c>
      <c r="G206" s="105" t="str">
        <f t="shared" si="6"/>
        <v>S1</v>
      </c>
      <c r="H206" s="106">
        <f t="shared" si="7"/>
        <v>1</v>
      </c>
      <c r="I206" s="104">
        <f>IFERROR(VLOOKUP(Tabela2[[#This Row],[Nazwisko i imię pracownika]],Tabela3[],9,FALSE),0)</f>
        <v>0</v>
      </c>
      <c r="J20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07" spans="1:10">
      <c r="A207" s="104" t="s">
        <v>258</v>
      </c>
      <c r="B207" s="104">
        <v>101</v>
      </c>
      <c r="C207" s="104" t="s">
        <v>1667</v>
      </c>
      <c r="D207" s="104" t="s">
        <v>1669</v>
      </c>
      <c r="E207" s="104">
        <v>1</v>
      </c>
      <c r="F207" s="113">
        <f>IF(D207="dyrektor ",'Podział podstawowy'!$F$19,IF(OR(D207="zastępca dyrektora ",D207="główny księgowy"),'Podział podstawowy'!$F$20,IF(D207="kierownik",'Podział podstawowy'!$F$24,IF(D207="zastępca kierownika",'Podział podstawowy'!$F$25,IF(D207="główny ekspert",'Podział podstawowy'!$F$26,IF(OR(D207="starszy ekspert",D207="główny specjalista"),'Podział podstawowy'!$F$27,IF(OR(D207="ekspert",D207="specjalista"),'Podział podstawowy'!$F$28,'Podział podstawowy'!$F$29)))))))</f>
        <v>870.67396312778124</v>
      </c>
      <c r="G207" s="105" t="str">
        <f t="shared" si="6"/>
        <v>S1</v>
      </c>
      <c r="H207" s="106">
        <f t="shared" si="7"/>
        <v>1</v>
      </c>
      <c r="I207" s="104">
        <f>IFERROR(VLOOKUP(Tabela2[[#This Row],[Nazwisko i imię pracownika]],Tabela3[],9,FALSE),0)</f>
        <v>0</v>
      </c>
      <c r="J20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08" spans="1:10">
      <c r="A208" s="104" t="s">
        <v>259</v>
      </c>
      <c r="B208" s="104">
        <v>101</v>
      </c>
      <c r="C208" s="104" t="s">
        <v>1667</v>
      </c>
      <c r="D208" s="104" t="s">
        <v>1669</v>
      </c>
      <c r="E208" s="104">
        <v>1</v>
      </c>
      <c r="F208" s="113">
        <f>IF(D208="dyrektor ",'Podział podstawowy'!$F$19,IF(OR(D208="zastępca dyrektora ",D208="główny księgowy"),'Podział podstawowy'!$F$20,IF(D208="kierownik",'Podział podstawowy'!$F$24,IF(D208="zastępca kierownika",'Podział podstawowy'!$F$25,IF(D208="główny ekspert",'Podział podstawowy'!$F$26,IF(OR(D208="starszy ekspert",D208="główny specjalista"),'Podział podstawowy'!$F$27,IF(OR(D208="ekspert",D208="specjalista"),'Podział podstawowy'!$F$28,'Podział podstawowy'!$F$29)))))))</f>
        <v>870.67396312778124</v>
      </c>
      <c r="G208" s="105" t="str">
        <f t="shared" si="6"/>
        <v>S1</v>
      </c>
      <c r="H208" s="106">
        <f t="shared" si="7"/>
        <v>1</v>
      </c>
      <c r="I208" s="104">
        <f>IFERROR(VLOOKUP(Tabela2[[#This Row],[Nazwisko i imię pracownika]],Tabela3[],9,FALSE),0)</f>
        <v>0</v>
      </c>
      <c r="J20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09" spans="1:10">
      <c r="A209" s="104" t="s">
        <v>260</v>
      </c>
      <c r="B209" s="104">
        <v>101</v>
      </c>
      <c r="C209" s="104" t="s">
        <v>1667</v>
      </c>
      <c r="D209" s="104" t="s">
        <v>1669</v>
      </c>
      <c r="E209" s="104">
        <v>1</v>
      </c>
      <c r="F209" s="113">
        <f>IF(D209="dyrektor ",'Podział podstawowy'!$F$19,IF(OR(D209="zastępca dyrektora ",D209="główny księgowy"),'Podział podstawowy'!$F$20,IF(D209="kierownik",'Podział podstawowy'!$F$24,IF(D209="zastępca kierownika",'Podział podstawowy'!$F$25,IF(D209="główny ekspert",'Podział podstawowy'!$F$26,IF(OR(D209="starszy ekspert",D209="główny specjalista"),'Podział podstawowy'!$F$27,IF(OR(D209="ekspert",D209="specjalista"),'Podział podstawowy'!$F$28,'Podział podstawowy'!$F$29)))))))</f>
        <v>870.67396312778124</v>
      </c>
      <c r="G209" s="105" t="str">
        <f t="shared" si="6"/>
        <v>S1</v>
      </c>
      <c r="H209" s="106">
        <f t="shared" si="7"/>
        <v>1</v>
      </c>
      <c r="I209" s="104">
        <f>IFERROR(VLOOKUP(Tabela2[[#This Row],[Nazwisko i imię pracownika]],Tabela3[],9,FALSE),0)</f>
        <v>0</v>
      </c>
      <c r="J20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10" spans="1:10">
      <c r="A210" s="104" t="s">
        <v>261</v>
      </c>
      <c r="B210" s="104">
        <v>101</v>
      </c>
      <c r="C210" s="104" t="s">
        <v>1667</v>
      </c>
      <c r="D210" s="104" t="s">
        <v>1669</v>
      </c>
      <c r="E210" s="104">
        <v>1</v>
      </c>
      <c r="F210" s="113">
        <f>IF(D210="dyrektor ",'Podział podstawowy'!$F$19,IF(OR(D210="zastępca dyrektora ",D210="główny księgowy"),'Podział podstawowy'!$F$20,IF(D210="kierownik",'Podział podstawowy'!$F$24,IF(D210="zastępca kierownika",'Podział podstawowy'!$F$25,IF(D210="główny ekspert",'Podział podstawowy'!$F$26,IF(OR(D210="starszy ekspert",D210="główny specjalista"),'Podział podstawowy'!$F$27,IF(OR(D210="ekspert",D210="specjalista"),'Podział podstawowy'!$F$28,'Podział podstawowy'!$F$29)))))))</f>
        <v>870.67396312778124</v>
      </c>
      <c r="G210" s="105" t="str">
        <f t="shared" si="6"/>
        <v>S1</v>
      </c>
      <c r="H210" s="106">
        <f t="shared" si="7"/>
        <v>1</v>
      </c>
      <c r="I210" s="104">
        <f>IFERROR(VLOOKUP(Tabela2[[#This Row],[Nazwisko i imię pracownika]],Tabela3[],9,FALSE),0)</f>
        <v>0</v>
      </c>
      <c r="J21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11" spans="1:10">
      <c r="A211" s="104" t="s">
        <v>262</v>
      </c>
      <c r="B211" s="104">
        <v>101</v>
      </c>
      <c r="C211" s="104" t="s">
        <v>1667</v>
      </c>
      <c r="D211" s="104" t="s">
        <v>1669</v>
      </c>
      <c r="E211" s="104">
        <v>1</v>
      </c>
      <c r="F211" s="113">
        <f>IF(D211="dyrektor ",'Podział podstawowy'!$F$19,IF(OR(D211="zastępca dyrektora ",D211="główny księgowy"),'Podział podstawowy'!$F$20,IF(D211="kierownik",'Podział podstawowy'!$F$24,IF(D211="zastępca kierownika",'Podział podstawowy'!$F$25,IF(D211="główny ekspert",'Podział podstawowy'!$F$26,IF(OR(D211="starszy ekspert",D211="główny specjalista"),'Podział podstawowy'!$F$27,IF(OR(D211="ekspert",D211="specjalista"),'Podział podstawowy'!$F$28,'Podział podstawowy'!$F$29)))))))</f>
        <v>870.67396312778124</v>
      </c>
      <c r="G211" s="105" t="str">
        <f t="shared" si="6"/>
        <v>S1</v>
      </c>
      <c r="H211" s="106">
        <f t="shared" si="7"/>
        <v>1</v>
      </c>
      <c r="I211" s="104">
        <f>IFERROR(VLOOKUP(Tabela2[[#This Row],[Nazwisko i imię pracownika]],Tabela3[],9,FALSE),0)</f>
        <v>0</v>
      </c>
      <c r="J21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12" spans="1:10">
      <c r="A212" s="104" t="s">
        <v>263</v>
      </c>
      <c r="B212" s="104">
        <v>101</v>
      </c>
      <c r="C212" s="104" t="s">
        <v>1667</v>
      </c>
      <c r="D212" s="104" t="s">
        <v>1669</v>
      </c>
      <c r="E212" s="104">
        <v>1</v>
      </c>
      <c r="F212" s="113">
        <f>IF(D212="dyrektor ",'Podział podstawowy'!$F$19,IF(OR(D212="zastępca dyrektora ",D212="główny księgowy"),'Podział podstawowy'!$F$20,IF(D212="kierownik",'Podział podstawowy'!$F$24,IF(D212="zastępca kierownika",'Podział podstawowy'!$F$25,IF(D212="główny ekspert",'Podział podstawowy'!$F$26,IF(OR(D212="starszy ekspert",D212="główny specjalista"),'Podział podstawowy'!$F$27,IF(OR(D212="ekspert",D212="specjalista"),'Podział podstawowy'!$F$28,'Podział podstawowy'!$F$29)))))))</f>
        <v>870.67396312778124</v>
      </c>
      <c r="G212" s="105" t="str">
        <f t="shared" si="6"/>
        <v>S1</v>
      </c>
      <c r="H212" s="106">
        <f t="shared" si="7"/>
        <v>1</v>
      </c>
      <c r="I212" s="104">
        <f>IFERROR(VLOOKUP(Tabela2[[#This Row],[Nazwisko i imię pracownika]],Tabela3[],9,FALSE),0)</f>
        <v>0</v>
      </c>
      <c r="J21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13" spans="1:10">
      <c r="A213" s="104" t="s">
        <v>264</v>
      </c>
      <c r="B213" s="104">
        <v>101</v>
      </c>
      <c r="C213" s="104" t="s">
        <v>1667</v>
      </c>
      <c r="D213" s="104" t="s">
        <v>8</v>
      </c>
      <c r="E213" s="104">
        <v>1</v>
      </c>
      <c r="F213" s="113">
        <f>IF(D213="dyrektor ",'Podział podstawowy'!$F$19,IF(OR(D213="zastępca dyrektora ",D213="główny księgowy"),'Podział podstawowy'!$F$20,IF(D213="kierownik",'Podział podstawowy'!$F$24,IF(D213="zastępca kierownika",'Podział podstawowy'!$F$25,IF(D213="główny ekspert",'Podział podstawowy'!$F$26,IF(OR(D213="starszy ekspert",D213="główny specjalista"),'Podział podstawowy'!$F$27,IF(OR(D213="ekspert",D213="specjalista"),'Podział podstawowy'!$F$28,'Podział podstawowy'!$F$29)))))))</f>
        <v>1088.3424539097266</v>
      </c>
      <c r="G213" s="105" t="str">
        <f t="shared" si="6"/>
        <v>S2</v>
      </c>
      <c r="H213" s="106">
        <f t="shared" si="7"/>
        <v>1.25</v>
      </c>
      <c r="I213" s="104">
        <f>IFERROR(VLOOKUP(Tabela2[[#This Row],[Nazwisko i imię pracownika]],Tabela3[],9,FALSE),0)</f>
        <v>0</v>
      </c>
      <c r="J21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14" spans="1:10">
      <c r="A214" s="104" t="s">
        <v>265</v>
      </c>
      <c r="B214" s="104">
        <v>101</v>
      </c>
      <c r="C214" s="104" t="s">
        <v>1667</v>
      </c>
      <c r="D214" s="104" t="s">
        <v>1669</v>
      </c>
      <c r="E214" s="104">
        <v>1</v>
      </c>
      <c r="F214" s="113">
        <f>IF(D214="dyrektor ",'Podział podstawowy'!$F$19,IF(OR(D214="zastępca dyrektora ",D214="główny księgowy"),'Podział podstawowy'!$F$20,IF(D214="kierownik",'Podział podstawowy'!$F$24,IF(D214="zastępca kierownika",'Podział podstawowy'!$F$25,IF(D214="główny ekspert",'Podział podstawowy'!$F$26,IF(OR(D214="starszy ekspert",D214="główny specjalista"),'Podział podstawowy'!$F$27,IF(OR(D214="ekspert",D214="specjalista"),'Podział podstawowy'!$F$28,'Podział podstawowy'!$F$29)))))))</f>
        <v>870.67396312778124</v>
      </c>
      <c r="G214" s="105" t="str">
        <f t="shared" si="6"/>
        <v>S1</v>
      </c>
      <c r="H214" s="106">
        <f t="shared" si="7"/>
        <v>1</v>
      </c>
      <c r="I214" s="104">
        <f>IFERROR(VLOOKUP(Tabela2[[#This Row],[Nazwisko i imię pracownika]],Tabela3[],9,FALSE),0)</f>
        <v>0</v>
      </c>
      <c r="J21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15" spans="1:10">
      <c r="A215" s="104" t="s">
        <v>266</v>
      </c>
      <c r="B215" s="104">
        <v>101</v>
      </c>
      <c r="C215" s="104" t="s">
        <v>1667</v>
      </c>
      <c r="D215" s="104" t="s">
        <v>1669</v>
      </c>
      <c r="E215" s="104">
        <v>1</v>
      </c>
      <c r="F215" s="113">
        <f>IF(D215="dyrektor ",'Podział podstawowy'!$F$19,IF(OR(D215="zastępca dyrektora ",D215="główny księgowy"),'Podział podstawowy'!$F$20,IF(D215="kierownik",'Podział podstawowy'!$F$24,IF(D215="zastępca kierownika",'Podział podstawowy'!$F$25,IF(D215="główny ekspert",'Podział podstawowy'!$F$26,IF(OR(D215="starszy ekspert",D215="główny specjalista"),'Podział podstawowy'!$F$27,IF(OR(D215="ekspert",D215="specjalista"),'Podział podstawowy'!$F$28,'Podział podstawowy'!$F$29)))))))</f>
        <v>870.67396312778124</v>
      </c>
      <c r="G215" s="105" t="str">
        <f t="shared" si="6"/>
        <v>S1</v>
      </c>
      <c r="H215" s="106">
        <f t="shared" si="7"/>
        <v>1</v>
      </c>
      <c r="I215" s="104">
        <f>IFERROR(VLOOKUP(Tabela2[[#This Row],[Nazwisko i imię pracownika]],Tabela3[],9,FALSE),0)</f>
        <v>0</v>
      </c>
      <c r="J21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16" spans="1:10">
      <c r="A216" s="104" t="s">
        <v>267</v>
      </c>
      <c r="B216" s="104">
        <v>101</v>
      </c>
      <c r="C216" s="104" t="s">
        <v>1667</v>
      </c>
      <c r="D216" s="104" t="s">
        <v>47</v>
      </c>
      <c r="E216" s="104">
        <v>1</v>
      </c>
      <c r="F216" s="113">
        <f>IF(D216="dyrektor ",'Podział podstawowy'!$F$19,IF(OR(D216="zastępca dyrektora ",D216="główny księgowy"),'Podział podstawowy'!$F$20,IF(D216="kierownik",'Podział podstawowy'!$F$24,IF(D216="zastępca kierownika",'Podział podstawowy'!$F$25,IF(D216="główny ekspert",'Podział podstawowy'!$F$26,IF(OR(D216="starszy ekspert",D216="główny specjalista"),'Podział podstawowy'!$F$27,IF(OR(D216="ekspert",D216="specjalista"),'Podział podstawowy'!$F$28,'Podział podstawowy'!$F$29)))))))</f>
        <v>1306.0109446916717</v>
      </c>
      <c r="G216" s="105" t="str">
        <f t="shared" si="6"/>
        <v>S3</v>
      </c>
      <c r="H216" s="106">
        <f t="shared" si="7"/>
        <v>1.5</v>
      </c>
      <c r="I216" s="104">
        <f>IFERROR(VLOOKUP(Tabela2[[#This Row],[Nazwisko i imię pracownika]],Tabela3[],9,FALSE),0)</f>
        <v>0</v>
      </c>
      <c r="J21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17" spans="1:10">
      <c r="A217" s="104" t="s">
        <v>268</v>
      </c>
      <c r="B217" s="104">
        <v>101</v>
      </c>
      <c r="C217" s="104" t="s">
        <v>1667</v>
      </c>
      <c r="D217" s="104" t="s">
        <v>1669</v>
      </c>
      <c r="E217" s="104">
        <v>1</v>
      </c>
      <c r="F217" s="113">
        <f>IF(D217="dyrektor ",'Podział podstawowy'!$F$19,IF(OR(D217="zastępca dyrektora ",D217="główny księgowy"),'Podział podstawowy'!$F$20,IF(D217="kierownik",'Podział podstawowy'!$F$24,IF(D217="zastępca kierownika",'Podział podstawowy'!$F$25,IF(D217="główny ekspert",'Podział podstawowy'!$F$26,IF(OR(D217="starszy ekspert",D217="główny specjalista"),'Podział podstawowy'!$F$27,IF(OR(D217="ekspert",D217="specjalista"),'Podział podstawowy'!$F$28,'Podział podstawowy'!$F$29)))))))</f>
        <v>870.67396312778124</v>
      </c>
      <c r="G217" s="105" t="str">
        <f t="shared" si="6"/>
        <v>S1</v>
      </c>
      <c r="H217" s="106">
        <f t="shared" si="7"/>
        <v>1</v>
      </c>
      <c r="I217" s="104">
        <f>IFERROR(VLOOKUP(Tabela2[[#This Row],[Nazwisko i imię pracownika]],Tabela3[],9,FALSE),0)</f>
        <v>0</v>
      </c>
      <c r="J21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18" spans="1:10">
      <c r="A218" s="104" t="s">
        <v>269</v>
      </c>
      <c r="B218" s="104">
        <v>101</v>
      </c>
      <c r="C218" s="104" t="s">
        <v>1667</v>
      </c>
      <c r="D218" s="104" t="s">
        <v>1669</v>
      </c>
      <c r="E218" s="104">
        <v>1</v>
      </c>
      <c r="F218" s="113">
        <f>IF(D218="dyrektor ",'Podział podstawowy'!$F$19,IF(OR(D218="zastępca dyrektora ",D218="główny księgowy"),'Podział podstawowy'!$F$20,IF(D218="kierownik",'Podział podstawowy'!$F$24,IF(D218="zastępca kierownika",'Podział podstawowy'!$F$25,IF(D218="główny ekspert",'Podział podstawowy'!$F$26,IF(OR(D218="starszy ekspert",D218="główny specjalista"),'Podział podstawowy'!$F$27,IF(OR(D218="ekspert",D218="specjalista"),'Podział podstawowy'!$F$28,'Podział podstawowy'!$F$29)))))))</f>
        <v>870.67396312778124</v>
      </c>
      <c r="G218" s="105" t="str">
        <f t="shared" si="6"/>
        <v>S1</v>
      </c>
      <c r="H218" s="106">
        <f t="shared" si="7"/>
        <v>1</v>
      </c>
      <c r="I218" s="104">
        <f>IFERROR(VLOOKUP(Tabela2[[#This Row],[Nazwisko i imię pracownika]],Tabela3[],9,FALSE),0)</f>
        <v>0</v>
      </c>
      <c r="J21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19" spans="1:10">
      <c r="A219" s="104" t="s">
        <v>270</v>
      </c>
      <c r="B219" s="104">
        <v>101</v>
      </c>
      <c r="C219" s="104" t="s">
        <v>1667</v>
      </c>
      <c r="D219" s="104" t="s">
        <v>1669</v>
      </c>
      <c r="E219" s="104">
        <v>1</v>
      </c>
      <c r="F219" s="113">
        <f>IF(D219="dyrektor ",'Podział podstawowy'!$F$19,IF(OR(D219="zastępca dyrektora ",D219="główny księgowy"),'Podział podstawowy'!$F$20,IF(D219="kierownik",'Podział podstawowy'!$F$24,IF(D219="zastępca kierownika",'Podział podstawowy'!$F$25,IF(D219="główny ekspert",'Podział podstawowy'!$F$26,IF(OR(D219="starszy ekspert",D219="główny specjalista"),'Podział podstawowy'!$F$27,IF(OR(D219="ekspert",D219="specjalista"),'Podział podstawowy'!$F$28,'Podział podstawowy'!$F$29)))))))</f>
        <v>870.67396312778124</v>
      </c>
      <c r="G219" s="105" t="str">
        <f t="shared" si="6"/>
        <v>S1</v>
      </c>
      <c r="H219" s="106">
        <f t="shared" si="7"/>
        <v>1</v>
      </c>
      <c r="I219" s="104">
        <f>IFERROR(VLOOKUP(Tabela2[[#This Row],[Nazwisko i imię pracownika]],Tabela3[],9,FALSE),0)</f>
        <v>0</v>
      </c>
      <c r="J21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20" spans="1:10">
      <c r="A220" s="104" t="s">
        <v>271</v>
      </c>
      <c r="B220" s="104">
        <v>101</v>
      </c>
      <c r="C220" s="104" t="s">
        <v>1667</v>
      </c>
      <c r="D220" s="104" t="s">
        <v>1669</v>
      </c>
      <c r="E220" s="104">
        <v>0.75</v>
      </c>
      <c r="F220" s="113">
        <f>IF(D220="dyrektor ",'Podział podstawowy'!$F$19,IF(OR(D220="zastępca dyrektora ",D220="główny księgowy"),'Podział podstawowy'!$F$20,IF(D220="kierownik",'Podział podstawowy'!$F$24,IF(D220="zastępca kierownika",'Podział podstawowy'!$F$25,IF(D220="główny ekspert",'Podział podstawowy'!$F$26,IF(OR(D220="starszy ekspert",D220="główny specjalista"),'Podział podstawowy'!$F$27,IF(OR(D220="ekspert",D220="specjalista"),'Podział podstawowy'!$F$28,'Podział podstawowy'!$F$29)))))))</f>
        <v>870.67396312778124</v>
      </c>
      <c r="G220" s="105" t="str">
        <f t="shared" si="6"/>
        <v>S1</v>
      </c>
      <c r="H220" s="106">
        <f t="shared" si="7"/>
        <v>1</v>
      </c>
      <c r="I220" s="104">
        <f>IFERROR(VLOOKUP(Tabela2[[#This Row],[Nazwisko i imię pracownika]],Tabela3[],9,FALSE),0)</f>
        <v>0</v>
      </c>
      <c r="J22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21" spans="1:10">
      <c r="A221" s="104" t="s">
        <v>272</v>
      </c>
      <c r="B221" s="104">
        <v>101</v>
      </c>
      <c r="C221" s="104" t="s">
        <v>1667</v>
      </c>
      <c r="D221" s="104" t="s">
        <v>52</v>
      </c>
      <c r="E221" s="104">
        <v>1</v>
      </c>
      <c r="F221" s="113">
        <f>IF(D221="dyrektor ",'Podział podstawowy'!$F$19,IF(OR(D221="zastępca dyrektora ",D221="główny księgowy"),'Podział podstawowy'!$F$20,IF(D221="kierownik",'Podział podstawowy'!$F$24,IF(D221="zastępca kierownika",'Podział podstawowy'!$F$25,IF(D221="główny ekspert",'Podział podstawowy'!$F$26,IF(OR(D221="starszy ekspert",D221="główny specjalista"),'Podział podstawowy'!$F$27,IF(OR(D221="ekspert",D221="specjalista"),'Podział podstawowy'!$F$28,'Podział podstawowy'!$F$29)))))))</f>
        <v>1741.3479262555625</v>
      </c>
      <c r="G221" s="105" t="str">
        <f t="shared" si="6"/>
        <v>S5</v>
      </c>
      <c r="H221" s="106">
        <f t="shared" si="7"/>
        <v>2</v>
      </c>
      <c r="I221" s="104">
        <f>IFERROR(VLOOKUP(Tabela2[[#This Row],[Nazwisko i imię pracownika]],Tabela3[],9,FALSE),0)</f>
        <v>0</v>
      </c>
      <c r="J22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22" spans="1:10">
      <c r="A222" s="104" t="s">
        <v>273</v>
      </c>
      <c r="B222" s="104">
        <v>101</v>
      </c>
      <c r="C222" s="104" t="s">
        <v>1667</v>
      </c>
      <c r="D222" s="104" t="s">
        <v>1669</v>
      </c>
      <c r="E222" s="104">
        <v>1</v>
      </c>
      <c r="F222" s="113">
        <f>IF(D222="dyrektor ",'Podział podstawowy'!$F$19,IF(OR(D222="zastępca dyrektora ",D222="główny księgowy"),'Podział podstawowy'!$F$20,IF(D222="kierownik",'Podział podstawowy'!$F$24,IF(D222="zastępca kierownika",'Podział podstawowy'!$F$25,IF(D222="główny ekspert",'Podział podstawowy'!$F$26,IF(OR(D222="starszy ekspert",D222="główny specjalista"),'Podział podstawowy'!$F$27,IF(OR(D222="ekspert",D222="specjalista"),'Podział podstawowy'!$F$28,'Podział podstawowy'!$F$29)))))))</f>
        <v>870.67396312778124</v>
      </c>
      <c r="G222" s="105" t="str">
        <f t="shared" si="6"/>
        <v>S1</v>
      </c>
      <c r="H222" s="106">
        <f t="shared" si="7"/>
        <v>1</v>
      </c>
      <c r="I222" s="104">
        <f>IFERROR(VLOOKUP(Tabela2[[#This Row],[Nazwisko i imię pracownika]],Tabela3[],9,FALSE),0)</f>
        <v>0</v>
      </c>
      <c r="J22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23" spans="1:10">
      <c r="A223" s="104" t="s">
        <v>274</v>
      </c>
      <c r="B223" s="104">
        <v>101</v>
      </c>
      <c r="C223" s="104" t="s">
        <v>1667</v>
      </c>
      <c r="D223" s="104" t="s">
        <v>1669</v>
      </c>
      <c r="E223" s="104">
        <v>1</v>
      </c>
      <c r="F223" s="113">
        <f>IF(D223="dyrektor ",'Podział podstawowy'!$F$19,IF(OR(D223="zastępca dyrektora ",D223="główny księgowy"),'Podział podstawowy'!$F$20,IF(D223="kierownik",'Podział podstawowy'!$F$24,IF(D223="zastępca kierownika",'Podział podstawowy'!$F$25,IF(D223="główny ekspert",'Podział podstawowy'!$F$26,IF(OR(D223="starszy ekspert",D223="główny specjalista"),'Podział podstawowy'!$F$27,IF(OR(D223="ekspert",D223="specjalista"),'Podział podstawowy'!$F$28,'Podział podstawowy'!$F$29)))))))</f>
        <v>870.67396312778124</v>
      </c>
      <c r="G223" s="105" t="str">
        <f t="shared" si="6"/>
        <v>S1</v>
      </c>
      <c r="H223" s="106">
        <f t="shared" si="7"/>
        <v>1</v>
      </c>
      <c r="I223" s="104">
        <f>IFERROR(VLOOKUP(Tabela2[[#This Row],[Nazwisko i imię pracownika]],Tabela3[],9,FALSE),0)</f>
        <v>0</v>
      </c>
      <c r="J22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24" spans="1:10">
      <c r="A224" s="104" t="s">
        <v>275</v>
      </c>
      <c r="B224" s="104">
        <v>101</v>
      </c>
      <c r="C224" s="104" t="s">
        <v>1665</v>
      </c>
      <c r="D224" s="104" t="s">
        <v>1669</v>
      </c>
      <c r="E224" s="104">
        <v>0.75</v>
      </c>
      <c r="F224" s="113">
        <f>IF(D224="dyrektor ",'Podział podstawowy'!$F$19,IF(OR(D224="zastępca dyrektora ",D224="główny księgowy"),'Podział podstawowy'!$F$20,IF(D224="kierownik",'Podział podstawowy'!$F$24,IF(D224="zastępca kierownika",'Podział podstawowy'!$F$25,IF(D224="główny ekspert",'Podział podstawowy'!$F$26,IF(OR(D224="starszy ekspert",D224="główny specjalista"),'Podział podstawowy'!$F$27,IF(OR(D224="ekspert",D224="specjalista"),'Podział podstawowy'!$F$28,'Podział podstawowy'!$F$29)))))))</f>
        <v>870.67396312778124</v>
      </c>
      <c r="G224" s="105" t="str">
        <f t="shared" si="6"/>
        <v>S1</v>
      </c>
      <c r="H224" s="106">
        <f t="shared" si="7"/>
        <v>1</v>
      </c>
      <c r="I224" s="104">
        <f>IFERROR(VLOOKUP(Tabela2[[#This Row],[Nazwisko i imię pracownika]],Tabela3[],9,FALSE),0)</f>
        <v>0</v>
      </c>
      <c r="J22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25" spans="1:10">
      <c r="A225" s="104" t="s">
        <v>276</v>
      </c>
      <c r="B225" s="104">
        <v>101</v>
      </c>
      <c r="C225" s="104" t="s">
        <v>1665</v>
      </c>
      <c r="D225" s="104" t="s">
        <v>55</v>
      </c>
      <c r="E225" s="104">
        <v>1</v>
      </c>
      <c r="F225" s="113">
        <f>IF(D225="dyrektor ",'Podział podstawowy'!$F$19,IF(OR(D225="zastępca dyrektora ",D225="główny księgowy"),'Podział podstawowy'!$F$20,IF(D225="kierownik",'Podział podstawowy'!$F$24,IF(D225="zastępca kierownika",'Podział podstawowy'!$F$25,IF(D225="główny ekspert",'Podział podstawowy'!$F$26,IF(OR(D225="starszy ekspert",D225="główny specjalista"),'Podział podstawowy'!$F$27,IF(OR(D225="ekspert",D225="specjalista"),'Podział podstawowy'!$F$28,'Podział podstawowy'!$F$29)))))))</f>
        <v>1523.6794354736171</v>
      </c>
      <c r="G225" s="105" t="str">
        <f t="shared" si="6"/>
        <v>S4</v>
      </c>
      <c r="H225" s="106">
        <f t="shared" si="7"/>
        <v>1.75</v>
      </c>
      <c r="I225" s="104">
        <f>IFERROR(VLOOKUP(Tabela2[[#This Row],[Nazwisko i imię pracownika]],Tabela3[],9,FALSE),0)</f>
        <v>0</v>
      </c>
      <c r="J22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26" spans="1:10">
      <c r="A226" s="104" t="s">
        <v>277</v>
      </c>
      <c r="B226" s="104">
        <v>101</v>
      </c>
      <c r="C226" s="104" t="s">
        <v>1665</v>
      </c>
      <c r="D226" s="104" t="s">
        <v>8</v>
      </c>
      <c r="E226" s="104">
        <v>1</v>
      </c>
      <c r="F226" s="113">
        <f>IF(D226="dyrektor ",'Podział podstawowy'!$F$19,IF(OR(D226="zastępca dyrektora ",D226="główny księgowy"),'Podział podstawowy'!$F$20,IF(D226="kierownik",'Podział podstawowy'!$F$24,IF(D226="zastępca kierownika",'Podział podstawowy'!$F$25,IF(D226="główny ekspert",'Podział podstawowy'!$F$26,IF(OR(D226="starszy ekspert",D226="główny specjalista"),'Podział podstawowy'!$F$27,IF(OR(D226="ekspert",D226="specjalista"),'Podział podstawowy'!$F$28,'Podział podstawowy'!$F$29)))))))</f>
        <v>1088.3424539097266</v>
      </c>
      <c r="G226" s="105" t="str">
        <f t="shared" si="6"/>
        <v>S2</v>
      </c>
      <c r="H226" s="106">
        <f t="shared" si="7"/>
        <v>1.25</v>
      </c>
      <c r="I226" s="104">
        <f>IFERROR(VLOOKUP(Tabela2[[#This Row],[Nazwisko i imię pracownika]],Tabela3[],9,FALSE),0)</f>
        <v>0</v>
      </c>
      <c r="J22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27" spans="1:10">
      <c r="A227" s="104" t="s">
        <v>278</v>
      </c>
      <c r="B227" s="104">
        <v>101</v>
      </c>
      <c r="C227" s="104" t="s">
        <v>1665</v>
      </c>
      <c r="D227" s="104" t="s">
        <v>1669</v>
      </c>
      <c r="E227" s="104">
        <v>1</v>
      </c>
      <c r="F227" s="113">
        <f>IF(D227="dyrektor ",'Podział podstawowy'!$F$19,IF(OR(D227="zastępca dyrektora ",D227="główny księgowy"),'Podział podstawowy'!$F$20,IF(D227="kierownik",'Podział podstawowy'!$F$24,IF(D227="zastępca kierownika",'Podział podstawowy'!$F$25,IF(D227="główny ekspert",'Podział podstawowy'!$F$26,IF(OR(D227="starszy ekspert",D227="główny specjalista"),'Podział podstawowy'!$F$27,IF(OR(D227="ekspert",D227="specjalista"),'Podział podstawowy'!$F$28,'Podział podstawowy'!$F$29)))))))</f>
        <v>870.67396312778124</v>
      </c>
      <c r="G227" s="105" t="str">
        <f t="shared" si="6"/>
        <v>S1</v>
      </c>
      <c r="H227" s="106">
        <f t="shared" si="7"/>
        <v>1</v>
      </c>
      <c r="I227" s="104">
        <f>IFERROR(VLOOKUP(Tabela2[[#This Row],[Nazwisko i imię pracownika]],Tabela3[],9,FALSE),0)</f>
        <v>0</v>
      </c>
      <c r="J22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28" spans="1:10">
      <c r="A228" s="104" t="s">
        <v>279</v>
      </c>
      <c r="B228" s="104">
        <v>101</v>
      </c>
      <c r="C228" s="104" t="s">
        <v>1665</v>
      </c>
      <c r="D228" s="104" t="s">
        <v>1669</v>
      </c>
      <c r="E228" s="104">
        <v>1</v>
      </c>
      <c r="F228" s="113">
        <f>IF(D228="dyrektor ",'Podział podstawowy'!$F$19,IF(OR(D228="zastępca dyrektora ",D228="główny księgowy"),'Podział podstawowy'!$F$20,IF(D228="kierownik",'Podział podstawowy'!$F$24,IF(D228="zastępca kierownika",'Podział podstawowy'!$F$25,IF(D228="główny ekspert",'Podział podstawowy'!$F$26,IF(OR(D228="starszy ekspert",D228="główny specjalista"),'Podział podstawowy'!$F$27,IF(OR(D228="ekspert",D228="specjalista"),'Podział podstawowy'!$F$28,'Podział podstawowy'!$F$29)))))))</f>
        <v>870.67396312778124</v>
      </c>
      <c r="G228" s="105" t="str">
        <f t="shared" si="6"/>
        <v>S1</v>
      </c>
      <c r="H228" s="106">
        <f t="shared" si="7"/>
        <v>1</v>
      </c>
      <c r="I228" s="104">
        <f>IFERROR(VLOOKUP(Tabela2[[#This Row],[Nazwisko i imię pracownika]],Tabela3[],9,FALSE),0)</f>
        <v>0</v>
      </c>
      <c r="J22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29" spans="1:10">
      <c r="A229" s="104" t="s">
        <v>280</v>
      </c>
      <c r="B229" s="104">
        <v>101</v>
      </c>
      <c r="C229" s="104" t="s">
        <v>1665</v>
      </c>
      <c r="D229" s="104" t="s">
        <v>1669</v>
      </c>
      <c r="E229" s="104">
        <v>1</v>
      </c>
      <c r="F229" s="113">
        <f>IF(D229="dyrektor ",'Podział podstawowy'!$F$19,IF(OR(D229="zastępca dyrektora ",D229="główny księgowy"),'Podział podstawowy'!$F$20,IF(D229="kierownik",'Podział podstawowy'!$F$24,IF(D229="zastępca kierownika",'Podział podstawowy'!$F$25,IF(D229="główny ekspert",'Podział podstawowy'!$F$26,IF(OR(D229="starszy ekspert",D229="główny specjalista"),'Podział podstawowy'!$F$27,IF(OR(D229="ekspert",D229="specjalista"),'Podział podstawowy'!$F$28,'Podział podstawowy'!$F$29)))))))</f>
        <v>870.67396312778124</v>
      </c>
      <c r="G229" s="105" t="str">
        <f t="shared" si="6"/>
        <v>S1</v>
      </c>
      <c r="H229" s="106">
        <f t="shared" si="7"/>
        <v>1</v>
      </c>
      <c r="I229" s="104">
        <f>IFERROR(VLOOKUP(Tabela2[[#This Row],[Nazwisko i imię pracownika]],Tabela3[],9,FALSE),0)</f>
        <v>0</v>
      </c>
      <c r="J22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30" spans="1:10">
      <c r="A230" s="104" t="s">
        <v>281</v>
      </c>
      <c r="B230" s="104">
        <v>101</v>
      </c>
      <c r="C230" s="104" t="s">
        <v>1665</v>
      </c>
      <c r="D230" s="104" t="s">
        <v>8</v>
      </c>
      <c r="E230" s="104">
        <v>1</v>
      </c>
      <c r="F230" s="113">
        <f>IF(D230="dyrektor ",'Podział podstawowy'!$F$19,IF(OR(D230="zastępca dyrektora ",D230="główny księgowy"),'Podział podstawowy'!$F$20,IF(D230="kierownik",'Podział podstawowy'!$F$24,IF(D230="zastępca kierownika",'Podział podstawowy'!$F$25,IF(D230="główny ekspert",'Podział podstawowy'!$F$26,IF(OR(D230="starszy ekspert",D230="główny specjalista"),'Podział podstawowy'!$F$27,IF(OR(D230="ekspert",D230="specjalista"),'Podział podstawowy'!$F$28,'Podział podstawowy'!$F$29)))))))</f>
        <v>1088.3424539097266</v>
      </c>
      <c r="G230" s="105" t="str">
        <f t="shared" si="6"/>
        <v>S2</v>
      </c>
      <c r="H230" s="106">
        <f t="shared" si="7"/>
        <v>1.25</v>
      </c>
      <c r="I230" s="104">
        <f>IFERROR(VLOOKUP(Tabela2[[#This Row],[Nazwisko i imię pracownika]],Tabela3[],9,FALSE),0)</f>
        <v>0</v>
      </c>
      <c r="J23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31" spans="1:10">
      <c r="A231" s="104" t="s">
        <v>282</v>
      </c>
      <c r="B231" s="104">
        <v>101</v>
      </c>
      <c r="C231" s="104" t="s">
        <v>1665</v>
      </c>
      <c r="D231" s="104" t="s">
        <v>1669</v>
      </c>
      <c r="E231" s="104">
        <v>1</v>
      </c>
      <c r="F231" s="113">
        <f>IF(D231="dyrektor ",'Podział podstawowy'!$F$19,IF(OR(D231="zastępca dyrektora ",D231="główny księgowy"),'Podział podstawowy'!$F$20,IF(D231="kierownik",'Podział podstawowy'!$F$24,IF(D231="zastępca kierownika",'Podział podstawowy'!$F$25,IF(D231="główny ekspert",'Podział podstawowy'!$F$26,IF(OR(D231="starszy ekspert",D231="główny specjalista"),'Podział podstawowy'!$F$27,IF(OR(D231="ekspert",D231="specjalista"),'Podział podstawowy'!$F$28,'Podział podstawowy'!$F$29)))))))</f>
        <v>870.67396312778124</v>
      </c>
      <c r="G231" s="105" t="str">
        <f t="shared" si="6"/>
        <v>S1</v>
      </c>
      <c r="H231" s="106">
        <f t="shared" si="7"/>
        <v>1</v>
      </c>
      <c r="I231" s="104">
        <f>IFERROR(VLOOKUP(Tabela2[[#This Row],[Nazwisko i imię pracownika]],Tabela3[],9,FALSE),0)</f>
        <v>0</v>
      </c>
      <c r="J23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32" spans="1:10">
      <c r="A232" s="104" t="s">
        <v>283</v>
      </c>
      <c r="B232" s="104">
        <v>101</v>
      </c>
      <c r="C232" s="104" t="s">
        <v>1665</v>
      </c>
      <c r="D232" s="104" t="s">
        <v>8</v>
      </c>
      <c r="E232" s="104">
        <v>1</v>
      </c>
      <c r="F232" s="113">
        <f>IF(D232="dyrektor ",'Podział podstawowy'!$F$19,IF(OR(D232="zastępca dyrektora ",D232="główny księgowy"),'Podział podstawowy'!$F$20,IF(D232="kierownik",'Podział podstawowy'!$F$24,IF(D232="zastępca kierownika",'Podział podstawowy'!$F$25,IF(D232="główny ekspert",'Podział podstawowy'!$F$26,IF(OR(D232="starszy ekspert",D232="główny specjalista"),'Podział podstawowy'!$F$27,IF(OR(D232="ekspert",D232="specjalista"),'Podział podstawowy'!$F$28,'Podział podstawowy'!$F$29)))))))</f>
        <v>1088.3424539097266</v>
      </c>
      <c r="G232" s="105" t="str">
        <f t="shared" si="6"/>
        <v>S2</v>
      </c>
      <c r="H232" s="106">
        <f t="shared" si="7"/>
        <v>1.25</v>
      </c>
      <c r="I232" s="104">
        <f>IFERROR(VLOOKUP(Tabela2[[#This Row],[Nazwisko i imię pracownika]],Tabela3[],9,FALSE),0)</f>
        <v>0</v>
      </c>
      <c r="J23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33" spans="1:10">
      <c r="A233" s="104" t="s">
        <v>284</v>
      </c>
      <c r="B233" s="104">
        <v>101</v>
      </c>
      <c r="C233" s="104" t="s">
        <v>1665</v>
      </c>
      <c r="D233" s="104" t="s">
        <v>1669</v>
      </c>
      <c r="E233" s="104">
        <v>1</v>
      </c>
      <c r="F233" s="113">
        <f>IF(D233="dyrektor ",'Podział podstawowy'!$F$19,IF(OR(D233="zastępca dyrektora ",D233="główny księgowy"),'Podział podstawowy'!$F$20,IF(D233="kierownik",'Podział podstawowy'!$F$24,IF(D233="zastępca kierownika",'Podział podstawowy'!$F$25,IF(D233="główny ekspert",'Podział podstawowy'!$F$26,IF(OR(D233="starszy ekspert",D233="główny specjalista"),'Podział podstawowy'!$F$27,IF(OR(D233="ekspert",D233="specjalista"),'Podział podstawowy'!$F$28,'Podział podstawowy'!$F$29)))))))</f>
        <v>870.67396312778124</v>
      </c>
      <c r="G233" s="105" t="str">
        <f t="shared" si="6"/>
        <v>S1</v>
      </c>
      <c r="H233" s="106">
        <f t="shared" si="7"/>
        <v>1</v>
      </c>
      <c r="I233" s="104">
        <f>IFERROR(VLOOKUP(Tabela2[[#This Row],[Nazwisko i imię pracownika]],Tabela3[],9,FALSE),0)</f>
        <v>0</v>
      </c>
      <c r="J23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34" spans="1:10">
      <c r="A234" s="104" t="s">
        <v>285</v>
      </c>
      <c r="B234" s="104">
        <v>101</v>
      </c>
      <c r="C234" s="104" t="s">
        <v>1667</v>
      </c>
      <c r="D234" s="104" t="s">
        <v>47</v>
      </c>
      <c r="E234" s="104">
        <v>1</v>
      </c>
      <c r="F234" s="113">
        <f>IF(D234="dyrektor ",'Podział podstawowy'!$F$19,IF(OR(D234="zastępca dyrektora ",D234="główny księgowy"),'Podział podstawowy'!$F$20,IF(D234="kierownik",'Podział podstawowy'!$F$24,IF(D234="zastępca kierownika",'Podział podstawowy'!$F$25,IF(D234="główny ekspert",'Podział podstawowy'!$F$26,IF(OR(D234="starszy ekspert",D234="główny specjalista"),'Podział podstawowy'!$F$27,IF(OR(D234="ekspert",D234="specjalista"),'Podział podstawowy'!$F$28,'Podział podstawowy'!$F$29)))))))</f>
        <v>1306.0109446916717</v>
      </c>
      <c r="G234" s="105" t="str">
        <f t="shared" si="6"/>
        <v>S3</v>
      </c>
      <c r="H234" s="106">
        <f t="shared" si="7"/>
        <v>1.5</v>
      </c>
      <c r="I234" s="104">
        <f>IFERROR(VLOOKUP(Tabela2[[#This Row],[Nazwisko i imię pracownika]],Tabela3[],9,FALSE),0)</f>
        <v>0</v>
      </c>
      <c r="J23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35" spans="1:10">
      <c r="A235" s="104" t="s">
        <v>286</v>
      </c>
      <c r="B235" s="104">
        <v>101</v>
      </c>
      <c r="C235" s="104" t="s">
        <v>1667</v>
      </c>
      <c r="D235" s="104" t="s">
        <v>47</v>
      </c>
      <c r="E235" s="104">
        <v>1</v>
      </c>
      <c r="F235" s="113">
        <f>IF(D235="dyrektor ",'Podział podstawowy'!$F$19,IF(OR(D235="zastępca dyrektora ",D235="główny księgowy"),'Podział podstawowy'!$F$20,IF(D235="kierownik",'Podział podstawowy'!$F$24,IF(D235="zastępca kierownika",'Podział podstawowy'!$F$25,IF(D235="główny ekspert",'Podział podstawowy'!$F$26,IF(OR(D235="starszy ekspert",D235="główny specjalista"),'Podział podstawowy'!$F$27,IF(OR(D235="ekspert",D235="specjalista"),'Podział podstawowy'!$F$28,'Podział podstawowy'!$F$29)))))))</f>
        <v>1306.0109446916717</v>
      </c>
      <c r="G235" s="105" t="str">
        <f t="shared" si="6"/>
        <v>S3</v>
      </c>
      <c r="H235" s="106">
        <f t="shared" si="7"/>
        <v>1.5</v>
      </c>
      <c r="I235" s="104">
        <f>IFERROR(VLOOKUP(Tabela2[[#This Row],[Nazwisko i imię pracownika]],Tabela3[],9,FALSE),0)</f>
        <v>0</v>
      </c>
      <c r="J23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36" spans="1:10">
      <c r="A236" s="104" t="s">
        <v>287</v>
      </c>
      <c r="B236" s="104">
        <v>101</v>
      </c>
      <c r="C236" s="104" t="s">
        <v>1667</v>
      </c>
      <c r="D236" s="104" t="s">
        <v>1669</v>
      </c>
      <c r="E236" s="104">
        <v>1</v>
      </c>
      <c r="F236" s="113">
        <f>IF(D236="dyrektor ",'Podział podstawowy'!$F$19,IF(OR(D236="zastępca dyrektora ",D236="główny księgowy"),'Podział podstawowy'!$F$20,IF(D236="kierownik",'Podział podstawowy'!$F$24,IF(D236="zastępca kierownika",'Podział podstawowy'!$F$25,IF(D236="główny ekspert",'Podział podstawowy'!$F$26,IF(OR(D236="starszy ekspert",D236="główny specjalista"),'Podział podstawowy'!$F$27,IF(OR(D236="ekspert",D236="specjalista"),'Podział podstawowy'!$F$28,'Podział podstawowy'!$F$29)))))))</f>
        <v>870.67396312778124</v>
      </c>
      <c r="G236" s="105" t="str">
        <f t="shared" si="6"/>
        <v>S1</v>
      </c>
      <c r="H236" s="106">
        <f t="shared" si="7"/>
        <v>1</v>
      </c>
      <c r="I236" s="104">
        <f>IFERROR(VLOOKUP(Tabela2[[#This Row],[Nazwisko i imię pracownika]],Tabela3[],9,FALSE),0)</f>
        <v>0</v>
      </c>
      <c r="J23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37" spans="1:10">
      <c r="A237" s="104" t="s">
        <v>288</v>
      </c>
      <c r="B237" s="104">
        <v>101</v>
      </c>
      <c r="C237" s="104" t="s">
        <v>1667</v>
      </c>
      <c r="D237" s="104" t="s">
        <v>1669</v>
      </c>
      <c r="E237" s="104">
        <v>1</v>
      </c>
      <c r="F237" s="113">
        <f>IF(D237="dyrektor ",'Podział podstawowy'!$F$19,IF(OR(D237="zastępca dyrektora ",D237="główny księgowy"),'Podział podstawowy'!$F$20,IF(D237="kierownik",'Podział podstawowy'!$F$24,IF(D237="zastępca kierownika",'Podział podstawowy'!$F$25,IF(D237="główny ekspert",'Podział podstawowy'!$F$26,IF(OR(D237="starszy ekspert",D237="główny specjalista"),'Podział podstawowy'!$F$27,IF(OR(D237="ekspert",D237="specjalista"),'Podział podstawowy'!$F$28,'Podział podstawowy'!$F$29)))))))</f>
        <v>870.67396312778124</v>
      </c>
      <c r="G237" s="105" t="str">
        <f t="shared" si="6"/>
        <v>S1</v>
      </c>
      <c r="H237" s="106">
        <f t="shared" si="7"/>
        <v>1</v>
      </c>
      <c r="I237" s="104">
        <f>IFERROR(VLOOKUP(Tabela2[[#This Row],[Nazwisko i imię pracownika]],Tabela3[],9,FALSE),0)</f>
        <v>0</v>
      </c>
      <c r="J23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38" spans="1:10">
      <c r="A238" s="104" t="s">
        <v>289</v>
      </c>
      <c r="B238" s="104">
        <v>101</v>
      </c>
      <c r="C238" s="104" t="s">
        <v>1667</v>
      </c>
      <c r="D238" s="104" t="s">
        <v>1669</v>
      </c>
      <c r="E238" s="104">
        <v>1</v>
      </c>
      <c r="F238" s="113">
        <f>IF(D238="dyrektor ",'Podział podstawowy'!$F$19,IF(OR(D238="zastępca dyrektora ",D238="główny księgowy"),'Podział podstawowy'!$F$20,IF(D238="kierownik",'Podział podstawowy'!$F$24,IF(D238="zastępca kierownika",'Podział podstawowy'!$F$25,IF(D238="główny ekspert",'Podział podstawowy'!$F$26,IF(OR(D238="starszy ekspert",D238="główny specjalista"),'Podział podstawowy'!$F$27,IF(OR(D238="ekspert",D238="specjalista"),'Podział podstawowy'!$F$28,'Podział podstawowy'!$F$29)))))))</f>
        <v>870.67396312778124</v>
      </c>
      <c r="G238" s="105" t="str">
        <f t="shared" si="6"/>
        <v>S1</v>
      </c>
      <c r="H238" s="106">
        <f t="shared" si="7"/>
        <v>1</v>
      </c>
      <c r="I238" s="104">
        <f>IFERROR(VLOOKUP(Tabela2[[#This Row],[Nazwisko i imię pracownika]],Tabela3[],9,FALSE),0)</f>
        <v>0</v>
      </c>
      <c r="J23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39" spans="1:10">
      <c r="A239" s="104" t="s">
        <v>290</v>
      </c>
      <c r="B239" s="104">
        <v>101</v>
      </c>
      <c r="C239" s="104" t="s">
        <v>1667</v>
      </c>
      <c r="D239" s="104" t="s">
        <v>10</v>
      </c>
      <c r="E239" s="104">
        <v>1</v>
      </c>
      <c r="F239" s="113">
        <f>IF(D239="dyrektor ",'Podział podstawowy'!$F$19,IF(OR(D239="zastępca dyrektora ",D239="główny księgowy"),'Podział podstawowy'!$F$20,IF(D239="kierownik",'Podział podstawowy'!$F$24,IF(D239="zastępca kierownika",'Podział podstawowy'!$F$25,IF(D239="główny ekspert",'Podział podstawowy'!$F$26,IF(OR(D239="starszy ekspert",D239="główny specjalista"),'Podział podstawowy'!$F$27,IF(OR(D239="ekspert",D239="specjalista"),'Podział podstawowy'!$F$28,'Podział podstawowy'!$F$29)))))))</f>
        <v>1088.3424539097266</v>
      </c>
      <c r="G239" s="105" t="str">
        <f t="shared" si="6"/>
        <v>S2</v>
      </c>
      <c r="H239" s="106">
        <f t="shared" si="7"/>
        <v>1.25</v>
      </c>
      <c r="I239" s="104">
        <f>IFERROR(VLOOKUP(Tabela2[[#This Row],[Nazwisko i imię pracownika]],Tabela3[],9,FALSE),0)</f>
        <v>0</v>
      </c>
      <c r="J23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40" spans="1:10">
      <c r="A240" s="104" t="s">
        <v>291</v>
      </c>
      <c r="B240" s="104">
        <v>101</v>
      </c>
      <c r="C240" s="104" t="s">
        <v>1667</v>
      </c>
      <c r="D240" s="104" t="s">
        <v>47</v>
      </c>
      <c r="E240" s="104">
        <v>1</v>
      </c>
      <c r="F240" s="113">
        <f>IF(D240="dyrektor ",'Podział podstawowy'!$F$19,IF(OR(D240="zastępca dyrektora ",D240="główny księgowy"),'Podział podstawowy'!$F$20,IF(D240="kierownik",'Podział podstawowy'!$F$24,IF(D240="zastępca kierownika",'Podział podstawowy'!$F$25,IF(D240="główny ekspert",'Podział podstawowy'!$F$26,IF(OR(D240="starszy ekspert",D240="główny specjalista"),'Podział podstawowy'!$F$27,IF(OR(D240="ekspert",D240="specjalista"),'Podział podstawowy'!$F$28,'Podział podstawowy'!$F$29)))))))</f>
        <v>1306.0109446916717</v>
      </c>
      <c r="G240" s="105" t="str">
        <f t="shared" si="6"/>
        <v>S3</v>
      </c>
      <c r="H240" s="106">
        <f t="shared" si="7"/>
        <v>1.5</v>
      </c>
      <c r="I240" s="104">
        <f>IFERROR(VLOOKUP(Tabela2[[#This Row],[Nazwisko i imię pracownika]],Tabela3[],9,FALSE),0)</f>
        <v>0</v>
      </c>
      <c r="J24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41" spans="1:10">
      <c r="A241" s="104" t="s">
        <v>292</v>
      </c>
      <c r="B241" s="104">
        <v>101</v>
      </c>
      <c r="C241" s="104" t="s">
        <v>1667</v>
      </c>
      <c r="D241" s="104" t="s">
        <v>47</v>
      </c>
      <c r="E241" s="104">
        <v>1</v>
      </c>
      <c r="F241" s="113">
        <f>IF(D241="dyrektor ",'Podział podstawowy'!$F$19,IF(OR(D241="zastępca dyrektora ",D241="główny księgowy"),'Podział podstawowy'!$F$20,IF(D241="kierownik",'Podział podstawowy'!$F$24,IF(D241="zastępca kierownika",'Podział podstawowy'!$F$25,IF(D241="główny ekspert",'Podział podstawowy'!$F$26,IF(OR(D241="starszy ekspert",D241="główny specjalista"),'Podział podstawowy'!$F$27,IF(OR(D241="ekspert",D241="specjalista"),'Podział podstawowy'!$F$28,'Podział podstawowy'!$F$29)))))))</f>
        <v>1306.0109446916717</v>
      </c>
      <c r="G241" s="105" t="str">
        <f t="shared" si="6"/>
        <v>S3</v>
      </c>
      <c r="H241" s="106">
        <f t="shared" si="7"/>
        <v>1.5</v>
      </c>
      <c r="I241" s="104">
        <f>IFERROR(VLOOKUP(Tabela2[[#This Row],[Nazwisko i imię pracownika]],Tabela3[],9,FALSE),0)</f>
        <v>0</v>
      </c>
      <c r="J24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42" spans="1:10">
      <c r="A242" s="104" t="s">
        <v>293</v>
      </c>
      <c r="B242" s="104">
        <v>101</v>
      </c>
      <c r="C242" s="104" t="s">
        <v>1667</v>
      </c>
      <c r="D242" s="104" t="s">
        <v>1669</v>
      </c>
      <c r="E242" s="104">
        <v>1</v>
      </c>
      <c r="F242" s="113">
        <f>IF(D242="dyrektor ",'Podział podstawowy'!$F$19,IF(OR(D242="zastępca dyrektora ",D242="główny księgowy"),'Podział podstawowy'!$F$20,IF(D242="kierownik",'Podział podstawowy'!$F$24,IF(D242="zastępca kierownika",'Podział podstawowy'!$F$25,IF(D242="główny ekspert",'Podział podstawowy'!$F$26,IF(OR(D242="starszy ekspert",D242="główny specjalista"),'Podział podstawowy'!$F$27,IF(OR(D242="ekspert",D242="specjalista"),'Podział podstawowy'!$F$28,'Podział podstawowy'!$F$29)))))))</f>
        <v>870.67396312778124</v>
      </c>
      <c r="G242" s="105" t="str">
        <f t="shared" si="6"/>
        <v>S1</v>
      </c>
      <c r="H242" s="106">
        <f t="shared" si="7"/>
        <v>1</v>
      </c>
      <c r="I242" s="104">
        <f>IFERROR(VLOOKUP(Tabela2[[#This Row],[Nazwisko i imię pracownika]],Tabela3[],9,FALSE),0)</f>
        <v>0</v>
      </c>
      <c r="J24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43" spans="1:10">
      <c r="A243" s="104" t="s">
        <v>294</v>
      </c>
      <c r="B243" s="104">
        <v>101</v>
      </c>
      <c r="C243" s="104" t="s">
        <v>1667</v>
      </c>
      <c r="D243" s="104" t="s">
        <v>47</v>
      </c>
      <c r="E243" s="104">
        <v>1</v>
      </c>
      <c r="F243" s="113">
        <f>IF(D243="dyrektor ",'Podział podstawowy'!$F$19,IF(OR(D243="zastępca dyrektora ",D243="główny księgowy"),'Podział podstawowy'!$F$20,IF(D243="kierownik",'Podział podstawowy'!$F$24,IF(D243="zastępca kierownika",'Podział podstawowy'!$F$25,IF(D243="główny ekspert",'Podział podstawowy'!$F$26,IF(OR(D243="starszy ekspert",D243="główny specjalista"),'Podział podstawowy'!$F$27,IF(OR(D243="ekspert",D243="specjalista"),'Podział podstawowy'!$F$28,'Podział podstawowy'!$F$29)))))))</f>
        <v>1306.0109446916717</v>
      </c>
      <c r="G243" s="105" t="str">
        <f t="shared" si="6"/>
        <v>S3</v>
      </c>
      <c r="H243" s="106">
        <f t="shared" si="7"/>
        <v>1.5</v>
      </c>
      <c r="I243" s="104">
        <f>IFERROR(VLOOKUP(Tabela2[[#This Row],[Nazwisko i imię pracownika]],Tabela3[],9,FALSE),0)</f>
        <v>0</v>
      </c>
      <c r="J24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44" spans="1:10">
      <c r="A244" s="104" t="s">
        <v>222</v>
      </c>
      <c r="B244" s="104">
        <v>101</v>
      </c>
      <c r="C244" s="104" t="s">
        <v>1667</v>
      </c>
      <c r="D244" s="104" t="s">
        <v>10</v>
      </c>
      <c r="E244" s="104">
        <v>1</v>
      </c>
      <c r="F244" s="113">
        <f>IF(D244="dyrektor ",'Podział podstawowy'!$F$19,IF(OR(D244="zastępca dyrektora ",D244="główny księgowy"),'Podział podstawowy'!$F$20,IF(D244="kierownik",'Podział podstawowy'!$F$24,IF(D244="zastępca kierownika",'Podział podstawowy'!$F$25,IF(D244="główny ekspert",'Podział podstawowy'!$F$26,IF(OR(D244="starszy ekspert",D244="główny specjalista"),'Podział podstawowy'!$F$27,IF(OR(D244="ekspert",D244="specjalista"),'Podział podstawowy'!$F$28,'Podział podstawowy'!$F$29)))))))</f>
        <v>1088.3424539097266</v>
      </c>
      <c r="G244" s="105" t="str">
        <f t="shared" si="6"/>
        <v>S2</v>
      </c>
      <c r="H244" s="106">
        <f t="shared" si="7"/>
        <v>1.25</v>
      </c>
      <c r="I244" s="104">
        <f>IFERROR(VLOOKUP(Tabela2[[#This Row],[Nazwisko i imię pracownika]],Tabela3[],9,FALSE),0)</f>
        <v>0</v>
      </c>
      <c r="J24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45" spans="1:10">
      <c r="A245" s="104" t="s">
        <v>134</v>
      </c>
      <c r="B245" s="104">
        <v>101</v>
      </c>
      <c r="C245" s="104" t="s">
        <v>1667</v>
      </c>
      <c r="D245" s="104" t="s">
        <v>1669</v>
      </c>
      <c r="E245" s="104">
        <v>1</v>
      </c>
      <c r="F245" s="113">
        <f>IF(D245="dyrektor ",'Podział podstawowy'!$F$19,IF(OR(D245="zastępca dyrektora ",D245="główny księgowy"),'Podział podstawowy'!$F$20,IF(D245="kierownik",'Podział podstawowy'!$F$24,IF(D245="zastępca kierownika",'Podział podstawowy'!$F$25,IF(D245="główny ekspert",'Podział podstawowy'!$F$26,IF(OR(D245="starszy ekspert",D245="główny specjalista"),'Podział podstawowy'!$F$27,IF(OR(D245="ekspert",D245="specjalista"),'Podział podstawowy'!$F$28,'Podział podstawowy'!$F$29)))))))</f>
        <v>870.67396312778124</v>
      </c>
      <c r="G245" s="105" t="str">
        <f t="shared" si="6"/>
        <v>S1</v>
      </c>
      <c r="H245" s="106">
        <f t="shared" si="7"/>
        <v>1</v>
      </c>
      <c r="I245" s="104">
        <f>IFERROR(VLOOKUP(Tabela2[[#This Row],[Nazwisko i imię pracownika]],Tabela3[],9,FALSE),0)</f>
        <v>0</v>
      </c>
      <c r="J24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46" spans="1:10">
      <c r="A246" s="104" t="s">
        <v>295</v>
      </c>
      <c r="B246" s="104">
        <v>101</v>
      </c>
      <c r="C246" s="104" t="s">
        <v>1667</v>
      </c>
      <c r="D246" s="104" t="s">
        <v>1669</v>
      </c>
      <c r="E246" s="104">
        <v>1</v>
      </c>
      <c r="F246" s="113">
        <f>IF(D246="dyrektor ",'Podział podstawowy'!$F$19,IF(OR(D246="zastępca dyrektora ",D246="główny księgowy"),'Podział podstawowy'!$F$20,IF(D246="kierownik",'Podział podstawowy'!$F$24,IF(D246="zastępca kierownika",'Podział podstawowy'!$F$25,IF(D246="główny ekspert",'Podział podstawowy'!$F$26,IF(OR(D246="starszy ekspert",D246="główny specjalista"),'Podział podstawowy'!$F$27,IF(OR(D246="ekspert",D246="specjalista"),'Podział podstawowy'!$F$28,'Podział podstawowy'!$F$29)))))))</f>
        <v>870.67396312778124</v>
      </c>
      <c r="G246" s="105" t="str">
        <f t="shared" si="6"/>
        <v>S1</v>
      </c>
      <c r="H246" s="106">
        <f t="shared" si="7"/>
        <v>1</v>
      </c>
      <c r="I246" s="104">
        <f>IFERROR(VLOOKUP(Tabela2[[#This Row],[Nazwisko i imię pracownika]],Tabela3[],9,FALSE),0)</f>
        <v>0</v>
      </c>
      <c r="J24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47" spans="1:10">
      <c r="A247" s="104" t="s">
        <v>296</v>
      </c>
      <c r="B247" s="104">
        <v>101</v>
      </c>
      <c r="C247" s="104" t="s">
        <v>1665</v>
      </c>
      <c r="D247" s="104" t="s">
        <v>47</v>
      </c>
      <c r="E247" s="104">
        <v>1</v>
      </c>
      <c r="F247" s="113">
        <f>IF(D247="dyrektor ",'Podział podstawowy'!$F$19,IF(OR(D247="zastępca dyrektora ",D247="główny księgowy"),'Podział podstawowy'!$F$20,IF(D247="kierownik",'Podział podstawowy'!$F$24,IF(D247="zastępca kierownika",'Podział podstawowy'!$F$25,IF(D247="główny ekspert",'Podział podstawowy'!$F$26,IF(OR(D247="starszy ekspert",D247="główny specjalista"),'Podział podstawowy'!$F$27,IF(OR(D247="ekspert",D247="specjalista"),'Podział podstawowy'!$F$28,'Podział podstawowy'!$F$29)))))))</f>
        <v>1306.0109446916717</v>
      </c>
      <c r="G247" s="105" t="str">
        <f t="shared" si="6"/>
        <v>S3</v>
      </c>
      <c r="H247" s="106">
        <f t="shared" si="7"/>
        <v>1.5</v>
      </c>
      <c r="I247" s="104">
        <f>IFERROR(VLOOKUP(Tabela2[[#This Row],[Nazwisko i imię pracownika]],Tabela3[],9,FALSE),0)</f>
        <v>0</v>
      </c>
      <c r="J24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48" spans="1:10">
      <c r="A248" s="104" t="s">
        <v>297</v>
      </c>
      <c r="B248" s="104">
        <v>101</v>
      </c>
      <c r="C248" s="104" t="s">
        <v>1665</v>
      </c>
      <c r="D248" s="104" t="s">
        <v>1669</v>
      </c>
      <c r="E248" s="104">
        <v>1</v>
      </c>
      <c r="F248" s="113">
        <f>IF(D248="dyrektor ",'Podział podstawowy'!$F$19,IF(OR(D248="zastępca dyrektora ",D248="główny księgowy"),'Podział podstawowy'!$F$20,IF(D248="kierownik",'Podział podstawowy'!$F$24,IF(D248="zastępca kierownika",'Podział podstawowy'!$F$25,IF(D248="główny ekspert",'Podział podstawowy'!$F$26,IF(OR(D248="starszy ekspert",D248="główny specjalista"),'Podział podstawowy'!$F$27,IF(OR(D248="ekspert",D248="specjalista"),'Podział podstawowy'!$F$28,'Podział podstawowy'!$F$29)))))))</f>
        <v>870.67396312778124</v>
      </c>
      <c r="G248" s="105" t="str">
        <f t="shared" si="6"/>
        <v>S1</v>
      </c>
      <c r="H248" s="106">
        <f t="shared" si="7"/>
        <v>1</v>
      </c>
      <c r="I248" s="104">
        <f>IFERROR(VLOOKUP(Tabela2[[#This Row],[Nazwisko i imię pracownika]],Tabela3[],9,FALSE),0)</f>
        <v>0</v>
      </c>
      <c r="J24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49" spans="1:10">
      <c r="A249" s="104" t="s">
        <v>298</v>
      </c>
      <c r="B249" s="104">
        <v>101</v>
      </c>
      <c r="C249" s="104" t="s">
        <v>1664</v>
      </c>
      <c r="D249" s="104" t="s">
        <v>1669</v>
      </c>
      <c r="E249" s="104">
        <v>1</v>
      </c>
      <c r="F249" s="113">
        <f>IF(D249="dyrektor ",'Podział podstawowy'!$F$19,IF(OR(D249="zastępca dyrektora ",D249="główny księgowy"),'Podział podstawowy'!$F$20,IF(D249="kierownik",'Podział podstawowy'!$F$24,IF(D249="zastępca kierownika",'Podział podstawowy'!$F$25,IF(D249="główny ekspert",'Podział podstawowy'!$F$26,IF(OR(D249="starszy ekspert",D249="główny specjalista"),'Podział podstawowy'!$F$27,IF(OR(D249="ekspert",D249="specjalista"),'Podział podstawowy'!$F$28,'Podział podstawowy'!$F$29)))))))</f>
        <v>870.67396312778124</v>
      </c>
      <c r="G249" s="105" t="str">
        <f t="shared" si="6"/>
        <v>S1</v>
      </c>
      <c r="H249" s="106">
        <f t="shared" si="7"/>
        <v>1</v>
      </c>
      <c r="I249" s="104">
        <f>IFERROR(VLOOKUP(Tabela2[[#This Row],[Nazwisko i imię pracownika]],Tabela3[],9,FALSE),0)</f>
        <v>0</v>
      </c>
      <c r="J24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50" spans="1:10">
      <c r="A250" s="104" t="s">
        <v>299</v>
      </c>
      <c r="B250" s="104">
        <v>101</v>
      </c>
      <c r="C250" s="104" t="s">
        <v>1664</v>
      </c>
      <c r="D250" s="104" t="s">
        <v>1669</v>
      </c>
      <c r="E250" s="104">
        <v>1</v>
      </c>
      <c r="F250" s="113">
        <f>IF(D250="dyrektor ",'Podział podstawowy'!$F$19,IF(OR(D250="zastępca dyrektora ",D250="główny księgowy"),'Podział podstawowy'!$F$20,IF(D250="kierownik",'Podział podstawowy'!$F$24,IF(D250="zastępca kierownika",'Podział podstawowy'!$F$25,IF(D250="główny ekspert",'Podział podstawowy'!$F$26,IF(OR(D250="starszy ekspert",D250="główny specjalista"),'Podział podstawowy'!$F$27,IF(OR(D250="ekspert",D250="specjalista"),'Podział podstawowy'!$F$28,'Podział podstawowy'!$F$29)))))))</f>
        <v>870.67396312778124</v>
      </c>
      <c r="G250" s="105" t="str">
        <f t="shared" si="6"/>
        <v>S1</v>
      </c>
      <c r="H250" s="106">
        <f t="shared" si="7"/>
        <v>1</v>
      </c>
      <c r="I250" s="104">
        <f>IFERROR(VLOOKUP(Tabela2[[#This Row],[Nazwisko i imię pracownika]],Tabela3[],9,FALSE),0)</f>
        <v>0</v>
      </c>
      <c r="J25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51" spans="1:10">
      <c r="A251" s="104" t="s">
        <v>300</v>
      </c>
      <c r="B251" s="104">
        <v>101</v>
      </c>
      <c r="C251" s="104" t="s">
        <v>1664</v>
      </c>
      <c r="D251" s="104" t="s">
        <v>1669</v>
      </c>
      <c r="E251" s="104">
        <v>1</v>
      </c>
      <c r="F251" s="113">
        <f>IF(D251="dyrektor ",'Podział podstawowy'!$F$19,IF(OR(D251="zastępca dyrektora ",D251="główny księgowy"),'Podział podstawowy'!$F$20,IF(D251="kierownik",'Podział podstawowy'!$F$24,IF(D251="zastępca kierownika",'Podział podstawowy'!$F$25,IF(D251="główny ekspert",'Podział podstawowy'!$F$26,IF(OR(D251="starszy ekspert",D251="główny specjalista"),'Podział podstawowy'!$F$27,IF(OR(D251="ekspert",D251="specjalista"),'Podział podstawowy'!$F$28,'Podział podstawowy'!$F$29)))))))</f>
        <v>870.67396312778124</v>
      </c>
      <c r="G251" s="105" t="str">
        <f t="shared" si="6"/>
        <v>S1</v>
      </c>
      <c r="H251" s="106">
        <f t="shared" si="7"/>
        <v>1</v>
      </c>
      <c r="I251" s="104">
        <f>IFERROR(VLOOKUP(Tabela2[[#This Row],[Nazwisko i imię pracownika]],Tabela3[],9,FALSE),0)</f>
        <v>0</v>
      </c>
      <c r="J25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52" spans="1:10">
      <c r="A252" s="104" t="s">
        <v>301</v>
      </c>
      <c r="B252" s="104">
        <v>101</v>
      </c>
      <c r="C252" s="104" t="s">
        <v>1664</v>
      </c>
      <c r="D252" s="104" t="s">
        <v>47</v>
      </c>
      <c r="E252" s="104">
        <v>1</v>
      </c>
      <c r="F252" s="113">
        <f>IF(D252="dyrektor ",'Podział podstawowy'!$F$19,IF(OR(D252="zastępca dyrektora ",D252="główny księgowy"),'Podział podstawowy'!$F$20,IF(D252="kierownik",'Podział podstawowy'!$F$24,IF(D252="zastępca kierownika",'Podział podstawowy'!$F$25,IF(D252="główny ekspert",'Podział podstawowy'!$F$26,IF(OR(D252="starszy ekspert",D252="główny specjalista"),'Podział podstawowy'!$F$27,IF(OR(D252="ekspert",D252="specjalista"),'Podział podstawowy'!$F$28,'Podział podstawowy'!$F$29)))))))</f>
        <v>1306.0109446916717</v>
      </c>
      <c r="G252" s="105" t="str">
        <f t="shared" si="6"/>
        <v>S3</v>
      </c>
      <c r="H252" s="106">
        <f t="shared" si="7"/>
        <v>1.5</v>
      </c>
      <c r="I252" s="104">
        <f>IFERROR(VLOOKUP(Tabela2[[#This Row],[Nazwisko i imię pracownika]],Tabela3[],9,FALSE),0)</f>
        <v>0</v>
      </c>
      <c r="J25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53" spans="1:10">
      <c r="A253" s="104" t="s">
        <v>302</v>
      </c>
      <c r="B253" s="104">
        <v>101</v>
      </c>
      <c r="C253" s="104" t="s">
        <v>1664</v>
      </c>
      <c r="D253" s="104" t="s">
        <v>47</v>
      </c>
      <c r="E253" s="104">
        <v>1</v>
      </c>
      <c r="F253" s="113">
        <f>IF(D253="dyrektor ",'Podział podstawowy'!$F$19,IF(OR(D253="zastępca dyrektora ",D253="główny księgowy"),'Podział podstawowy'!$F$20,IF(D253="kierownik",'Podział podstawowy'!$F$24,IF(D253="zastępca kierownika",'Podział podstawowy'!$F$25,IF(D253="główny ekspert",'Podział podstawowy'!$F$26,IF(OR(D253="starszy ekspert",D253="główny specjalista"),'Podział podstawowy'!$F$27,IF(OR(D253="ekspert",D253="specjalista"),'Podział podstawowy'!$F$28,'Podział podstawowy'!$F$29)))))))</f>
        <v>1306.0109446916717</v>
      </c>
      <c r="G253" s="105" t="str">
        <f t="shared" si="6"/>
        <v>S3</v>
      </c>
      <c r="H253" s="106">
        <f t="shared" si="7"/>
        <v>1.5</v>
      </c>
      <c r="I253" s="104">
        <f>IFERROR(VLOOKUP(Tabela2[[#This Row],[Nazwisko i imię pracownika]],Tabela3[],9,FALSE),0)</f>
        <v>0</v>
      </c>
      <c r="J25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54" spans="1:10">
      <c r="A254" s="104" t="s">
        <v>303</v>
      </c>
      <c r="B254" s="104">
        <v>101</v>
      </c>
      <c r="C254" s="104" t="s">
        <v>1664</v>
      </c>
      <c r="D254" s="104" t="s">
        <v>10</v>
      </c>
      <c r="E254" s="104">
        <v>1</v>
      </c>
      <c r="F254" s="113">
        <f>IF(D254="dyrektor ",'Podział podstawowy'!$F$19,IF(OR(D254="zastępca dyrektora ",D254="główny księgowy"),'Podział podstawowy'!$F$20,IF(D254="kierownik",'Podział podstawowy'!$F$24,IF(D254="zastępca kierownika",'Podział podstawowy'!$F$25,IF(D254="główny ekspert",'Podział podstawowy'!$F$26,IF(OR(D254="starszy ekspert",D254="główny specjalista"),'Podział podstawowy'!$F$27,IF(OR(D254="ekspert",D254="specjalista"),'Podział podstawowy'!$F$28,'Podział podstawowy'!$F$29)))))))</f>
        <v>1088.3424539097266</v>
      </c>
      <c r="G254" s="105" t="str">
        <f t="shared" si="6"/>
        <v>S2</v>
      </c>
      <c r="H254" s="106">
        <f t="shared" si="7"/>
        <v>1.25</v>
      </c>
      <c r="I254" s="104">
        <f>IFERROR(VLOOKUP(Tabela2[[#This Row],[Nazwisko i imię pracownika]],Tabela3[],9,FALSE),0)</f>
        <v>0</v>
      </c>
      <c r="J25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55" spans="1:10">
      <c r="A255" s="104" t="s">
        <v>304</v>
      </c>
      <c r="B255" s="104">
        <v>101</v>
      </c>
      <c r="C255" s="104" t="s">
        <v>1664</v>
      </c>
      <c r="D255" s="104" t="s">
        <v>1669</v>
      </c>
      <c r="E255" s="104">
        <v>1</v>
      </c>
      <c r="F255" s="113">
        <f>IF(D255="dyrektor ",'Podział podstawowy'!$F$19,IF(OR(D255="zastępca dyrektora ",D255="główny księgowy"),'Podział podstawowy'!$F$20,IF(D255="kierownik",'Podział podstawowy'!$F$24,IF(D255="zastępca kierownika",'Podział podstawowy'!$F$25,IF(D255="główny ekspert",'Podział podstawowy'!$F$26,IF(OR(D255="starszy ekspert",D255="główny specjalista"),'Podział podstawowy'!$F$27,IF(OR(D255="ekspert",D255="specjalista"),'Podział podstawowy'!$F$28,'Podział podstawowy'!$F$29)))))))</f>
        <v>870.67396312778124</v>
      </c>
      <c r="G255" s="105" t="str">
        <f t="shared" si="6"/>
        <v>S1</v>
      </c>
      <c r="H255" s="106">
        <f t="shared" si="7"/>
        <v>1</v>
      </c>
      <c r="I255" s="104">
        <f>IFERROR(VLOOKUP(Tabela2[[#This Row],[Nazwisko i imię pracownika]],Tabela3[],9,FALSE),0)</f>
        <v>0</v>
      </c>
      <c r="J25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56" spans="1:10">
      <c r="A256" s="104" t="s">
        <v>305</v>
      </c>
      <c r="B256" s="104">
        <v>101</v>
      </c>
      <c r="C256" s="104" t="s">
        <v>1664</v>
      </c>
      <c r="D256" s="104" t="s">
        <v>47</v>
      </c>
      <c r="E256" s="104">
        <v>1</v>
      </c>
      <c r="F256" s="113">
        <f>IF(D256="dyrektor ",'Podział podstawowy'!$F$19,IF(OR(D256="zastępca dyrektora ",D256="główny księgowy"),'Podział podstawowy'!$F$20,IF(D256="kierownik",'Podział podstawowy'!$F$24,IF(D256="zastępca kierownika",'Podział podstawowy'!$F$25,IF(D256="główny ekspert",'Podział podstawowy'!$F$26,IF(OR(D256="starszy ekspert",D256="główny specjalista"),'Podział podstawowy'!$F$27,IF(OR(D256="ekspert",D256="specjalista"),'Podział podstawowy'!$F$28,'Podział podstawowy'!$F$29)))))))</f>
        <v>1306.0109446916717</v>
      </c>
      <c r="G256" s="105" t="str">
        <f t="shared" si="6"/>
        <v>S3</v>
      </c>
      <c r="H256" s="106">
        <f t="shared" si="7"/>
        <v>1.5</v>
      </c>
      <c r="I256" s="104">
        <f>IFERROR(VLOOKUP(Tabela2[[#This Row],[Nazwisko i imię pracownika]],Tabela3[],9,FALSE),0)</f>
        <v>0</v>
      </c>
      <c r="J25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57" spans="1:10">
      <c r="A257" s="104" t="s">
        <v>306</v>
      </c>
      <c r="B257" s="104">
        <v>101</v>
      </c>
      <c r="C257" s="104" t="s">
        <v>1664</v>
      </c>
      <c r="D257" s="104" t="s">
        <v>1669</v>
      </c>
      <c r="E257" s="104">
        <v>1</v>
      </c>
      <c r="F257" s="113">
        <f>IF(D257="dyrektor ",'Podział podstawowy'!$F$19,IF(OR(D257="zastępca dyrektora ",D257="główny księgowy"),'Podział podstawowy'!$F$20,IF(D257="kierownik",'Podział podstawowy'!$F$24,IF(D257="zastępca kierownika",'Podział podstawowy'!$F$25,IF(D257="główny ekspert",'Podział podstawowy'!$F$26,IF(OR(D257="starszy ekspert",D257="główny specjalista"),'Podział podstawowy'!$F$27,IF(OR(D257="ekspert",D257="specjalista"),'Podział podstawowy'!$F$28,'Podział podstawowy'!$F$29)))))))</f>
        <v>870.67396312778124</v>
      </c>
      <c r="G257" s="105" t="str">
        <f t="shared" si="6"/>
        <v>S1</v>
      </c>
      <c r="H257" s="106">
        <f t="shared" si="7"/>
        <v>1</v>
      </c>
      <c r="I257" s="104">
        <f>IFERROR(VLOOKUP(Tabela2[[#This Row],[Nazwisko i imię pracownika]],Tabela3[],9,FALSE),0)</f>
        <v>0</v>
      </c>
      <c r="J25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58" spans="1:10">
      <c r="A258" s="104" t="s">
        <v>307</v>
      </c>
      <c r="B258" s="104">
        <v>101</v>
      </c>
      <c r="C258" s="104" t="s">
        <v>1664</v>
      </c>
      <c r="D258" s="104" t="s">
        <v>8</v>
      </c>
      <c r="E258" s="104">
        <v>1</v>
      </c>
      <c r="F258" s="113">
        <f>IF(D258="dyrektor ",'Podział podstawowy'!$F$19,IF(OR(D258="zastępca dyrektora ",D258="główny księgowy"),'Podział podstawowy'!$F$20,IF(D258="kierownik",'Podział podstawowy'!$F$24,IF(D258="zastępca kierownika",'Podział podstawowy'!$F$25,IF(D258="główny ekspert",'Podział podstawowy'!$F$26,IF(OR(D258="starszy ekspert",D258="główny specjalista"),'Podział podstawowy'!$F$27,IF(OR(D258="ekspert",D258="specjalista"),'Podział podstawowy'!$F$28,'Podział podstawowy'!$F$29)))))))</f>
        <v>1088.3424539097266</v>
      </c>
      <c r="G258" s="105" t="str">
        <f t="shared" si="6"/>
        <v>S2</v>
      </c>
      <c r="H258" s="106">
        <f t="shared" si="7"/>
        <v>1.25</v>
      </c>
      <c r="I258" s="104">
        <f>IFERROR(VLOOKUP(Tabela2[[#This Row],[Nazwisko i imię pracownika]],Tabela3[],9,FALSE),0)</f>
        <v>0</v>
      </c>
      <c r="J25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59" spans="1:10">
      <c r="A259" s="104" t="s">
        <v>308</v>
      </c>
      <c r="B259" s="104">
        <v>101</v>
      </c>
      <c r="C259" s="104" t="s">
        <v>1664</v>
      </c>
      <c r="D259" s="104" t="s">
        <v>1669</v>
      </c>
      <c r="E259" s="104">
        <v>1</v>
      </c>
      <c r="F259" s="113">
        <f>IF(D259="dyrektor ",'Podział podstawowy'!$F$19,IF(OR(D259="zastępca dyrektora ",D259="główny księgowy"),'Podział podstawowy'!$F$20,IF(D259="kierownik",'Podział podstawowy'!$F$24,IF(D259="zastępca kierownika",'Podział podstawowy'!$F$25,IF(D259="główny ekspert",'Podział podstawowy'!$F$26,IF(OR(D259="starszy ekspert",D259="główny specjalista"),'Podział podstawowy'!$F$27,IF(OR(D259="ekspert",D259="specjalista"),'Podział podstawowy'!$F$28,'Podział podstawowy'!$F$29)))))))</f>
        <v>870.67396312778124</v>
      </c>
      <c r="G259" s="105" t="str">
        <f t="shared" si="6"/>
        <v>S1</v>
      </c>
      <c r="H259" s="106">
        <f t="shared" si="7"/>
        <v>1</v>
      </c>
      <c r="I259" s="104">
        <f>IFERROR(VLOOKUP(Tabela2[[#This Row],[Nazwisko i imię pracownika]],Tabela3[],9,FALSE),0)</f>
        <v>0</v>
      </c>
      <c r="J25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60" spans="1:10">
      <c r="A260" s="104" t="s">
        <v>309</v>
      </c>
      <c r="B260" s="104">
        <v>101</v>
      </c>
      <c r="C260" s="104" t="s">
        <v>1664</v>
      </c>
      <c r="D260" s="104" t="s">
        <v>10</v>
      </c>
      <c r="E260" s="104">
        <v>1</v>
      </c>
      <c r="F260" s="113">
        <f>IF(D260="dyrektor ",'Podział podstawowy'!$F$19,IF(OR(D260="zastępca dyrektora ",D260="główny księgowy"),'Podział podstawowy'!$F$20,IF(D260="kierownik",'Podział podstawowy'!$F$24,IF(D260="zastępca kierownika",'Podział podstawowy'!$F$25,IF(D260="główny ekspert",'Podział podstawowy'!$F$26,IF(OR(D260="starszy ekspert",D260="główny specjalista"),'Podział podstawowy'!$F$27,IF(OR(D260="ekspert",D260="specjalista"),'Podział podstawowy'!$F$28,'Podział podstawowy'!$F$29)))))))</f>
        <v>1088.3424539097266</v>
      </c>
      <c r="G260" s="105" t="str">
        <f t="shared" si="6"/>
        <v>S2</v>
      </c>
      <c r="H260" s="106">
        <f t="shared" si="7"/>
        <v>1.25</v>
      </c>
      <c r="I260" s="104">
        <f>IFERROR(VLOOKUP(Tabela2[[#This Row],[Nazwisko i imię pracownika]],Tabela3[],9,FALSE),0)</f>
        <v>0</v>
      </c>
      <c r="J26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61" spans="1:10">
      <c r="A261" s="104" t="s">
        <v>310</v>
      </c>
      <c r="B261" s="104">
        <v>101</v>
      </c>
      <c r="C261" s="104" t="s">
        <v>1664</v>
      </c>
      <c r="D261" s="104" t="s">
        <v>1669</v>
      </c>
      <c r="E261" s="104">
        <v>1</v>
      </c>
      <c r="F261" s="113">
        <f>IF(D261="dyrektor ",'Podział podstawowy'!$F$19,IF(OR(D261="zastępca dyrektora ",D261="główny księgowy"),'Podział podstawowy'!$F$20,IF(D261="kierownik",'Podział podstawowy'!$F$24,IF(D261="zastępca kierownika",'Podział podstawowy'!$F$25,IF(D261="główny ekspert",'Podział podstawowy'!$F$26,IF(OR(D261="starszy ekspert",D261="główny specjalista"),'Podział podstawowy'!$F$27,IF(OR(D261="ekspert",D261="specjalista"),'Podział podstawowy'!$F$28,'Podział podstawowy'!$F$29)))))))</f>
        <v>870.67396312778124</v>
      </c>
      <c r="G261" s="105" t="str">
        <f t="shared" si="6"/>
        <v>S1</v>
      </c>
      <c r="H261" s="106">
        <f t="shared" si="7"/>
        <v>1</v>
      </c>
      <c r="I261" s="104">
        <f>IFERROR(VLOOKUP(Tabela2[[#This Row],[Nazwisko i imię pracownika]],Tabela3[],9,FALSE),0)</f>
        <v>0</v>
      </c>
      <c r="J26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62" spans="1:10">
      <c r="A262" s="104" t="s">
        <v>311</v>
      </c>
      <c r="B262" s="104">
        <v>101</v>
      </c>
      <c r="C262" s="104" t="s">
        <v>1666</v>
      </c>
      <c r="D262" s="104" t="s">
        <v>1669</v>
      </c>
      <c r="E262" s="104">
        <v>1</v>
      </c>
      <c r="F262" s="113">
        <f>IF(D262="dyrektor ",'Podział podstawowy'!$F$19,IF(OR(D262="zastępca dyrektora ",D262="główny księgowy"),'Podział podstawowy'!$F$20,IF(D262="kierownik",'Podział podstawowy'!$F$24,IF(D262="zastępca kierownika",'Podział podstawowy'!$F$25,IF(D262="główny ekspert",'Podział podstawowy'!$F$26,IF(OR(D262="starszy ekspert",D262="główny specjalista"),'Podział podstawowy'!$F$27,IF(OR(D262="ekspert",D262="specjalista"),'Podział podstawowy'!$F$28,'Podział podstawowy'!$F$29)))))))</f>
        <v>870.67396312778124</v>
      </c>
      <c r="G262" s="105" t="str">
        <f t="shared" si="6"/>
        <v>S1</v>
      </c>
      <c r="H262" s="106">
        <f t="shared" si="7"/>
        <v>1</v>
      </c>
      <c r="I262" s="104">
        <f>IFERROR(VLOOKUP(Tabela2[[#This Row],[Nazwisko i imię pracownika]],Tabela3[],9,FALSE),0)</f>
        <v>0</v>
      </c>
      <c r="J26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63" spans="1:10">
      <c r="A263" s="104" t="s">
        <v>312</v>
      </c>
      <c r="B263" s="104">
        <v>101</v>
      </c>
      <c r="C263" s="104" t="s">
        <v>1666</v>
      </c>
      <c r="D263" s="104" t="s">
        <v>1669</v>
      </c>
      <c r="E263" s="104">
        <v>1</v>
      </c>
      <c r="F263" s="113">
        <f>IF(D263="dyrektor ",'Podział podstawowy'!$F$19,IF(OR(D263="zastępca dyrektora ",D263="główny księgowy"),'Podział podstawowy'!$F$20,IF(D263="kierownik",'Podział podstawowy'!$F$24,IF(D263="zastępca kierownika",'Podział podstawowy'!$F$25,IF(D263="główny ekspert",'Podział podstawowy'!$F$26,IF(OR(D263="starszy ekspert",D263="główny specjalista"),'Podział podstawowy'!$F$27,IF(OR(D263="ekspert",D263="specjalista"),'Podział podstawowy'!$F$28,'Podział podstawowy'!$F$29)))))))</f>
        <v>870.67396312778124</v>
      </c>
      <c r="G263" s="105" t="str">
        <f t="shared" ref="G263:G326" si="8">IF(D263="dyrektor ","S8",IF(OR(D263="zastępca dyrektora ",D263="główny księgowy"),"S7",IF(D263="kierownik","S6",IF(D263="zastępca kierownika","S5",IF(D263="główny ekspert","S4",IF(OR(D263="starszy ekspert",D263="główny specjalista"),"S3",IF(OR(D263="ekspert",D263="specjalista"),"S2","S1")))))))</f>
        <v>S1</v>
      </c>
      <c r="H263" s="106">
        <f t="shared" ref="H263:H326" si="9">IF(G263="S1",1,IF(G263="S2",1.25,IF(G263="S3",1.5,IF(G263="S4",1.75,IF(G263="S5",2,IF(G263="S6",2.5,IF(G263="S7",3,IF(G263="S8",3.5))))))))</f>
        <v>1</v>
      </c>
      <c r="I263" s="104">
        <f>IFERROR(VLOOKUP(Tabela2[[#This Row],[Nazwisko i imię pracownika]],Tabela3[],9,FALSE),0)</f>
        <v>0</v>
      </c>
      <c r="J26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64" spans="1:10">
      <c r="A264" s="104" t="s">
        <v>313</v>
      </c>
      <c r="B264" s="104">
        <v>101</v>
      </c>
      <c r="C264" s="104" t="s">
        <v>1666</v>
      </c>
      <c r="D264" s="104" t="s">
        <v>47</v>
      </c>
      <c r="E264" s="104">
        <v>1</v>
      </c>
      <c r="F264" s="113">
        <f>IF(D264="dyrektor ",'Podział podstawowy'!$F$19,IF(OR(D264="zastępca dyrektora ",D264="główny księgowy"),'Podział podstawowy'!$F$20,IF(D264="kierownik",'Podział podstawowy'!$F$24,IF(D264="zastępca kierownika",'Podział podstawowy'!$F$25,IF(D264="główny ekspert",'Podział podstawowy'!$F$26,IF(OR(D264="starszy ekspert",D264="główny specjalista"),'Podział podstawowy'!$F$27,IF(OR(D264="ekspert",D264="specjalista"),'Podział podstawowy'!$F$28,'Podział podstawowy'!$F$29)))))))</f>
        <v>1306.0109446916717</v>
      </c>
      <c r="G264" s="105" t="str">
        <f t="shared" si="8"/>
        <v>S3</v>
      </c>
      <c r="H264" s="106">
        <f t="shared" si="9"/>
        <v>1.5</v>
      </c>
      <c r="I264" s="104">
        <f>IFERROR(VLOOKUP(Tabela2[[#This Row],[Nazwisko i imię pracownika]],Tabela3[],9,FALSE),0)</f>
        <v>0</v>
      </c>
      <c r="J26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65" spans="1:10">
      <c r="A265" s="104" t="s">
        <v>314</v>
      </c>
      <c r="B265" s="104">
        <v>101</v>
      </c>
      <c r="C265" s="104" t="s">
        <v>1666</v>
      </c>
      <c r="D265" s="104" t="s">
        <v>1669</v>
      </c>
      <c r="E265" s="104">
        <v>1</v>
      </c>
      <c r="F265" s="113">
        <f>IF(D265="dyrektor ",'Podział podstawowy'!$F$19,IF(OR(D265="zastępca dyrektora ",D265="główny księgowy"),'Podział podstawowy'!$F$20,IF(D265="kierownik",'Podział podstawowy'!$F$24,IF(D265="zastępca kierownika",'Podział podstawowy'!$F$25,IF(D265="główny ekspert",'Podział podstawowy'!$F$26,IF(OR(D265="starszy ekspert",D265="główny specjalista"),'Podział podstawowy'!$F$27,IF(OR(D265="ekspert",D265="specjalista"),'Podział podstawowy'!$F$28,'Podział podstawowy'!$F$29)))))))</f>
        <v>870.67396312778124</v>
      </c>
      <c r="G265" s="105" t="str">
        <f t="shared" si="8"/>
        <v>S1</v>
      </c>
      <c r="H265" s="106">
        <f t="shared" si="9"/>
        <v>1</v>
      </c>
      <c r="I265" s="104">
        <f>IFERROR(VLOOKUP(Tabela2[[#This Row],[Nazwisko i imię pracownika]],Tabela3[],9,FALSE),0)</f>
        <v>0</v>
      </c>
      <c r="J26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66" spans="1:10">
      <c r="A266" s="104" t="s">
        <v>315</v>
      </c>
      <c r="B266" s="104">
        <v>101</v>
      </c>
      <c r="C266" s="104" t="s">
        <v>1666</v>
      </c>
      <c r="D266" s="104" t="s">
        <v>1669</v>
      </c>
      <c r="E266" s="104">
        <v>1</v>
      </c>
      <c r="F266" s="113">
        <f>IF(D266="dyrektor ",'Podział podstawowy'!$F$19,IF(OR(D266="zastępca dyrektora ",D266="główny księgowy"),'Podział podstawowy'!$F$20,IF(D266="kierownik",'Podział podstawowy'!$F$24,IF(D266="zastępca kierownika",'Podział podstawowy'!$F$25,IF(D266="główny ekspert",'Podział podstawowy'!$F$26,IF(OR(D266="starszy ekspert",D266="główny specjalista"),'Podział podstawowy'!$F$27,IF(OR(D266="ekspert",D266="specjalista"),'Podział podstawowy'!$F$28,'Podział podstawowy'!$F$29)))))))</f>
        <v>870.67396312778124</v>
      </c>
      <c r="G266" s="105" t="str">
        <f t="shared" si="8"/>
        <v>S1</v>
      </c>
      <c r="H266" s="106">
        <f t="shared" si="9"/>
        <v>1</v>
      </c>
      <c r="I266" s="104">
        <f>IFERROR(VLOOKUP(Tabela2[[#This Row],[Nazwisko i imię pracownika]],Tabela3[],9,FALSE),0)</f>
        <v>0</v>
      </c>
      <c r="J26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67" spans="1:10">
      <c r="A267" s="104" t="s">
        <v>316</v>
      </c>
      <c r="B267" s="104">
        <v>101</v>
      </c>
      <c r="C267" s="104" t="s">
        <v>1666</v>
      </c>
      <c r="D267" s="104" t="s">
        <v>1669</v>
      </c>
      <c r="E267" s="104">
        <v>1</v>
      </c>
      <c r="F267" s="113">
        <f>IF(D267="dyrektor ",'Podział podstawowy'!$F$19,IF(OR(D267="zastępca dyrektora ",D267="główny księgowy"),'Podział podstawowy'!$F$20,IF(D267="kierownik",'Podział podstawowy'!$F$24,IF(D267="zastępca kierownika",'Podział podstawowy'!$F$25,IF(D267="główny ekspert",'Podział podstawowy'!$F$26,IF(OR(D267="starszy ekspert",D267="główny specjalista"),'Podział podstawowy'!$F$27,IF(OR(D267="ekspert",D267="specjalista"),'Podział podstawowy'!$F$28,'Podział podstawowy'!$F$29)))))))</f>
        <v>870.67396312778124</v>
      </c>
      <c r="G267" s="105" t="str">
        <f t="shared" si="8"/>
        <v>S1</v>
      </c>
      <c r="H267" s="106">
        <f t="shared" si="9"/>
        <v>1</v>
      </c>
      <c r="I267" s="104">
        <f>IFERROR(VLOOKUP(Tabela2[[#This Row],[Nazwisko i imię pracownika]],Tabela3[],9,FALSE),0)</f>
        <v>0</v>
      </c>
      <c r="J26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68" spans="1:10">
      <c r="A268" s="104" t="s">
        <v>317</v>
      </c>
      <c r="B268" s="104">
        <v>101</v>
      </c>
      <c r="C268" s="104" t="s">
        <v>1666</v>
      </c>
      <c r="D268" s="104" t="s">
        <v>1669</v>
      </c>
      <c r="E268" s="104">
        <v>1</v>
      </c>
      <c r="F268" s="113">
        <f>IF(D268="dyrektor ",'Podział podstawowy'!$F$19,IF(OR(D268="zastępca dyrektora ",D268="główny księgowy"),'Podział podstawowy'!$F$20,IF(D268="kierownik",'Podział podstawowy'!$F$24,IF(D268="zastępca kierownika",'Podział podstawowy'!$F$25,IF(D268="główny ekspert",'Podział podstawowy'!$F$26,IF(OR(D268="starszy ekspert",D268="główny specjalista"),'Podział podstawowy'!$F$27,IF(OR(D268="ekspert",D268="specjalista"),'Podział podstawowy'!$F$28,'Podział podstawowy'!$F$29)))))))</f>
        <v>870.67396312778124</v>
      </c>
      <c r="G268" s="105" t="str">
        <f t="shared" si="8"/>
        <v>S1</v>
      </c>
      <c r="H268" s="106">
        <f t="shared" si="9"/>
        <v>1</v>
      </c>
      <c r="I268" s="104">
        <f>IFERROR(VLOOKUP(Tabela2[[#This Row],[Nazwisko i imię pracownika]],Tabela3[],9,FALSE),0)</f>
        <v>0</v>
      </c>
      <c r="J26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69" spans="1:10">
      <c r="A269" s="104" t="s">
        <v>318</v>
      </c>
      <c r="B269" s="104">
        <v>101</v>
      </c>
      <c r="C269" s="104" t="s">
        <v>1666</v>
      </c>
      <c r="D269" s="104" t="s">
        <v>1669</v>
      </c>
      <c r="E269" s="104">
        <v>1</v>
      </c>
      <c r="F269" s="113">
        <f>IF(D269="dyrektor ",'Podział podstawowy'!$F$19,IF(OR(D269="zastępca dyrektora ",D269="główny księgowy"),'Podział podstawowy'!$F$20,IF(D269="kierownik",'Podział podstawowy'!$F$24,IF(D269="zastępca kierownika",'Podział podstawowy'!$F$25,IF(D269="główny ekspert",'Podział podstawowy'!$F$26,IF(OR(D269="starszy ekspert",D269="główny specjalista"),'Podział podstawowy'!$F$27,IF(OR(D269="ekspert",D269="specjalista"),'Podział podstawowy'!$F$28,'Podział podstawowy'!$F$29)))))))</f>
        <v>870.67396312778124</v>
      </c>
      <c r="G269" s="105" t="str">
        <f t="shared" si="8"/>
        <v>S1</v>
      </c>
      <c r="H269" s="106">
        <f t="shared" si="9"/>
        <v>1</v>
      </c>
      <c r="I269" s="104">
        <f>IFERROR(VLOOKUP(Tabela2[[#This Row],[Nazwisko i imię pracownika]],Tabela3[],9,FALSE),0)</f>
        <v>0</v>
      </c>
      <c r="J26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70" spans="1:10">
      <c r="A270" s="104" t="s">
        <v>319</v>
      </c>
      <c r="B270" s="104">
        <v>101</v>
      </c>
      <c r="C270" s="104" t="s">
        <v>1666</v>
      </c>
      <c r="D270" s="104" t="s">
        <v>7</v>
      </c>
      <c r="E270" s="104">
        <v>1</v>
      </c>
      <c r="F270" s="113">
        <f>IF(D270="dyrektor ",'Podział podstawowy'!$F$19,IF(OR(D270="zastępca dyrektora ",D270="główny księgowy"),'Podział podstawowy'!$F$20,IF(D270="kierownik",'Podział podstawowy'!$F$24,IF(D270="zastępca kierownika",'Podział podstawowy'!$F$25,IF(D270="główny ekspert",'Podział podstawowy'!$F$26,IF(OR(D270="starszy ekspert",D270="główny specjalista"),'Podział podstawowy'!$F$27,IF(OR(D270="ekspert",D270="specjalista"),'Podział podstawowy'!$F$28,'Podział podstawowy'!$F$29)))))))</f>
        <v>1306.0109446916717</v>
      </c>
      <c r="G270" s="105" t="str">
        <f t="shared" si="8"/>
        <v>S3</v>
      </c>
      <c r="H270" s="106">
        <f t="shared" si="9"/>
        <v>1.5</v>
      </c>
      <c r="I270" s="104">
        <f>IFERROR(VLOOKUP(Tabela2[[#This Row],[Nazwisko i imię pracownika]],Tabela3[],9,FALSE),0)</f>
        <v>0</v>
      </c>
      <c r="J27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71" spans="1:10">
      <c r="A271" s="104" t="s">
        <v>320</v>
      </c>
      <c r="B271" s="104">
        <v>101</v>
      </c>
      <c r="C271" s="104" t="s">
        <v>1666</v>
      </c>
      <c r="D271" s="104" t="s">
        <v>1669</v>
      </c>
      <c r="E271" s="104">
        <v>1</v>
      </c>
      <c r="F271" s="113">
        <f>IF(D271="dyrektor ",'Podział podstawowy'!$F$19,IF(OR(D271="zastępca dyrektora ",D271="główny księgowy"),'Podział podstawowy'!$F$20,IF(D271="kierownik",'Podział podstawowy'!$F$24,IF(D271="zastępca kierownika",'Podział podstawowy'!$F$25,IF(D271="główny ekspert",'Podział podstawowy'!$F$26,IF(OR(D271="starszy ekspert",D271="główny specjalista"),'Podział podstawowy'!$F$27,IF(OR(D271="ekspert",D271="specjalista"),'Podział podstawowy'!$F$28,'Podział podstawowy'!$F$29)))))))</f>
        <v>870.67396312778124</v>
      </c>
      <c r="G271" s="105" t="str">
        <f t="shared" si="8"/>
        <v>S1</v>
      </c>
      <c r="H271" s="106">
        <f t="shared" si="9"/>
        <v>1</v>
      </c>
      <c r="I271" s="104">
        <f>IFERROR(VLOOKUP(Tabela2[[#This Row],[Nazwisko i imię pracownika]],Tabela3[],9,FALSE),0)</f>
        <v>0</v>
      </c>
      <c r="J27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72" spans="1:10">
      <c r="A272" s="104" t="s">
        <v>321</v>
      </c>
      <c r="B272" s="104">
        <v>101</v>
      </c>
      <c r="C272" s="104" t="s">
        <v>1666</v>
      </c>
      <c r="D272" s="104" t="s">
        <v>47</v>
      </c>
      <c r="E272" s="104">
        <v>1</v>
      </c>
      <c r="F272" s="113">
        <f>IF(D272="dyrektor ",'Podział podstawowy'!$F$19,IF(OR(D272="zastępca dyrektora ",D272="główny księgowy"),'Podział podstawowy'!$F$20,IF(D272="kierownik",'Podział podstawowy'!$F$24,IF(D272="zastępca kierownika",'Podział podstawowy'!$F$25,IF(D272="główny ekspert",'Podział podstawowy'!$F$26,IF(OR(D272="starszy ekspert",D272="główny specjalista"),'Podział podstawowy'!$F$27,IF(OR(D272="ekspert",D272="specjalista"),'Podział podstawowy'!$F$28,'Podział podstawowy'!$F$29)))))))</f>
        <v>1306.0109446916717</v>
      </c>
      <c r="G272" s="105" t="str">
        <f t="shared" si="8"/>
        <v>S3</v>
      </c>
      <c r="H272" s="106">
        <f t="shared" si="9"/>
        <v>1.5</v>
      </c>
      <c r="I272" s="104">
        <f>IFERROR(VLOOKUP(Tabela2[[#This Row],[Nazwisko i imię pracownika]],Tabela3[],9,FALSE),0)</f>
        <v>0</v>
      </c>
      <c r="J27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73" spans="1:10">
      <c r="A273" s="104" t="s">
        <v>322</v>
      </c>
      <c r="B273" s="104">
        <v>101</v>
      </c>
      <c r="C273" s="104" t="s">
        <v>1666</v>
      </c>
      <c r="D273" s="104" t="s">
        <v>1669</v>
      </c>
      <c r="E273" s="104">
        <v>1</v>
      </c>
      <c r="F273" s="113">
        <f>IF(D273="dyrektor ",'Podział podstawowy'!$F$19,IF(OR(D273="zastępca dyrektora ",D273="główny księgowy"),'Podział podstawowy'!$F$20,IF(D273="kierownik",'Podział podstawowy'!$F$24,IF(D273="zastępca kierownika",'Podział podstawowy'!$F$25,IF(D273="główny ekspert",'Podział podstawowy'!$F$26,IF(OR(D273="starszy ekspert",D273="główny specjalista"),'Podział podstawowy'!$F$27,IF(OR(D273="ekspert",D273="specjalista"),'Podział podstawowy'!$F$28,'Podział podstawowy'!$F$29)))))))</f>
        <v>870.67396312778124</v>
      </c>
      <c r="G273" s="105" t="str">
        <f t="shared" si="8"/>
        <v>S1</v>
      </c>
      <c r="H273" s="106">
        <f t="shared" si="9"/>
        <v>1</v>
      </c>
      <c r="I273" s="104">
        <f>IFERROR(VLOOKUP(Tabela2[[#This Row],[Nazwisko i imię pracownika]],Tabela3[],9,FALSE),0)</f>
        <v>0</v>
      </c>
      <c r="J27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74" spans="1:10">
      <c r="A274" s="104" t="s">
        <v>323</v>
      </c>
      <c r="B274" s="104">
        <v>101</v>
      </c>
      <c r="C274" s="104" t="s">
        <v>1666</v>
      </c>
      <c r="D274" s="104" t="s">
        <v>10</v>
      </c>
      <c r="E274" s="104">
        <v>1</v>
      </c>
      <c r="F274" s="113">
        <f>IF(D274="dyrektor ",'Podział podstawowy'!$F$19,IF(OR(D274="zastępca dyrektora ",D274="główny księgowy"),'Podział podstawowy'!$F$20,IF(D274="kierownik",'Podział podstawowy'!$F$24,IF(D274="zastępca kierownika",'Podział podstawowy'!$F$25,IF(D274="główny ekspert",'Podział podstawowy'!$F$26,IF(OR(D274="starszy ekspert",D274="główny specjalista"),'Podział podstawowy'!$F$27,IF(OR(D274="ekspert",D274="specjalista"),'Podział podstawowy'!$F$28,'Podział podstawowy'!$F$29)))))))</f>
        <v>1088.3424539097266</v>
      </c>
      <c r="G274" s="105" t="str">
        <f t="shared" si="8"/>
        <v>S2</v>
      </c>
      <c r="H274" s="106">
        <f t="shared" si="9"/>
        <v>1.25</v>
      </c>
      <c r="I274" s="104">
        <f>IFERROR(VLOOKUP(Tabela2[[#This Row],[Nazwisko i imię pracownika]],Tabela3[],9,FALSE),0)</f>
        <v>0</v>
      </c>
      <c r="J27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75" spans="1:10">
      <c r="A275" s="104" t="s">
        <v>324</v>
      </c>
      <c r="B275" s="104">
        <v>101</v>
      </c>
      <c r="C275" s="104" t="s">
        <v>1666</v>
      </c>
      <c r="D275" s="104" t="s">
        <v>10</v>
      </c>
      <c r="E275" s="104">
        <v>1</v>
      </c>
      <c r="F275" s="113">
        <f>IF(D275="dyrektor ",'Podział podstawowy'!$F$19,IF(OR(D275="zastępca dyrektora ",D275="główny księgowy"),'Podział podstawowy'!$F$20,IF(D275="kierownik",'Podział podstawowy'!$F$24,IF(D275="zastępca kierownika",'Podział podstawowy'!$F$25,IF(D275="główny ekspert",'Podział podstawowy'!$F$26,IF(OR(D275="starszy ekspert",D275="główny specjalista"),'Podział podstawowy'!$F$27,IF(OR(D275="ekspert",D275="specjalista"),'Podział podstawowy'!$F$28,'Podział podstawowy'!$F$29)))))))</f>
        <v>1088.3424539097266</v>
      </c>
      <c r="G275" s="105" t="str">
        <f t="shared" si="8"/>
        <v>S2</v>
      </c>
      <c r="H275" s="106">
        <f t="shared" si="9"/>
        <v>1.25</v>
      </c>
      <c r="I275" s="104">
        <f>IFERROR(VLOOKUP(Tabela2[[#This Row],[Nazwisko i imię pracownika]],Tabela3[],9,FALSE),0)</f>
        <v>0</v>
      </c>
      <c r="J27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76" spans="1:10">
      <c r="A276" s="104" t="s">
        <v>325</v>
      </c>
      <c r="B276" s="104">
        <v>101</v>
      </c>
      <c r="C276" s="104" t="s">
        <v>1666</v>
      </c>
      <c r="D276" s="104" t="s">
        <v>10</v>
      </c>
      <c r="E276" s="104">
        <v>1</v>
      </c>
      <c r="F276" s="113">
        <f>IF(D276="dyrektor ",'Podział podstawowy'!$F$19,IF(OR(D276="zastępca dyrektora ",D276="główny księgowy"),'Podział podstawowy'!$F$20,IF(D276="kierownik",'Podział podstawowy'!$F$24,IF(D276="zastępca kierownika",'Podział podstawowy'!$F$25,IF(D276="główny ekspert",'Podział podstawowy'!$F$26,IF(OR(D276="starszy ekspert",D276="główny specjalista"),'Podział podstawowy'!$F$27,IF(OR(D276="ekspert",D276="specjalista"),'Podział podstawowy'!$F$28,'Podział podstawowy'!$F$29)))))))</f>
        <v>1088.3424539097266</v>
      </c>
      <c r="G276" s="105" t="str">
        <f t="shared" si="8"/>
        <v>S2</v>
      </c>
      <c r="H276" s="106">
        <f t="shared" si="9"/>
        <v>1.25</v>
      </c>
      <c r="I276" s="104">
        <f>IFERROR(VLOOKUP(Tabela2[[#This Row],[Nazwisko i imię pracownika]],Tabela3[],9,FALSE),0)</f>
        <v>0</v>
      </c>
      <c r="J27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77" spans="1:10">
      <c r="A277" s="104" t="s">
        <v>326</v>
      </c>
      <c r="B277" s="104">
        <v>101</v>
      </c>
      <c r="C277" s="104" t="s">
        <v>1666</v>
      </c>
      <c r="D277" s="104" t="s">
        <v>1669</v>
      </c>
      <c r="E277" s="104">
        <v>1</v>
      </c>
      <c r="F277" s="113">
        <f>IF(D277="dyrektor ",'Podział podstawowy'!$F$19,IF(OR(D277="zastępca dyrektora ",D277="główny księgowy"),'Podział podstawowy'!$F$20,IF(D277="kierownik",'Podział podstawowy'!$F$24,IF(D277="zastępca kierownika",'Podział podstawowy'!$F$25,IF(D277="główny ekspert",'Podział podstawowy'!$F$26,IF(OR(D277="starszy ekspert",D277="główny specjalista"),'Podział podstawowy'!$F$27,IF(OR(D277="ekspert",D277="specjalista"),'Podział podstawowy'!$F$28,'Podział podstawowy'!$F$29)))))))</f>
        <v>870.67396312778124</v>
      </c>
      <c r="G277" s="105" t="str">
        <f t="shared" si="8"/>
        <v>S1</v>
      </c>
      <c r="H277" s="106">
        <f t="shared" si="9"/>
        <v>1</v>
      </c>
      <c r="I277" s="104">
        <f>IFERROR(VLOOKUP(Tabela2[[#This Row],[Nazwisko i imię pracownika]],Tabela3[],9,FALSE),0)</f>
        <v>0</v>
      </c>
      <c r="J27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78" spans="1:10">
      <c r="A278" s="104" t="s">
        <v>327</v>
      </c>
      <c r="B278" s="104">
        <v>101</v>
      </c>
      <c r="C278" s="104" t="s">
        <v>1666</v>
      </c>
      <c r="D278" s="104" t="s">
        <v>47</v>
      </c>
      <c r="E278" s="104">
        <v>1</v>
      </c>
      <c r="F278" s="113">
        <f>IF(D278="dyrektor ",'Podział podstawowy'!$F$19,IF(OR(D278="zastępca dyrektora ",D278="główny księgowy"),'Podział podstawowy'!$F$20,IF(D278="kierownik",'Podział podstawowy'!$F$24,IF(D278="zastępca kierownika",'Podział podstawowy'!$F$25,IF(D278="główny ekspert",'Podział podstawowy'!$F$26,IF(OR(D278="starszy ekspert",D278="główny specjalista"),'Podział podstawowy'!$F$27,IF(OR(D278="ekspert",D278="specjalista"),'Podział podstawowy'!$F$28,'Podział podstawowy'!$F$29)))))))</f>
        <v>1306.0109446916717</v>
      </c>
      <c r="G278" s="105" t="str">
        <f t="shared" si="8"/>
        <v>S3</v>
      </c>
      <c r="H278" s="106">
        <f t="shared" si="9"/>
        <v>1.5</v>
      </c>
      <c r="I278" s="104">
        <f>IFERROR(VLOOKUP(Tabela2[[#This Row],[Nazwisko i imię pracownika]],Tabela3[],9,FALSE),0)</f>
        <v>0</v>
      </c>
      <c r="J27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79" spans="1:10">
      <c r="A279" s="104" t="s">
        <v>328</v>
      </c>
      <c r="B279" s="104">
        <v>101</v>
      </c>
      <c r="C279" s="104" t="s">
        <v>1666</v>
      </c>
      <c r="D279" s="104" t="s">
        <v>10</v>
      </c>
      <c r="E279" s="104">
        <v>1</v>
      </c>
      <c r="F279" s="113">
        <f>IF(D279="dyrektor ",'Podział podstawowy'!$F$19,IF(OR(D279="zastępca dyrektora ",D279="główny księgowy"),'Podział podstawowy'!$F$20,IF(D279="kierownik",'Podział podstawowy'!$F$24,IF(D279="zastępca kierownika",'Podział podstawowy'!$F$25,IF(D279="główny ekspert",'Podział podstawowy'!$F$26,IF(OR(D279="starszy ekspert",D279="główny specjalista"),'Podział podstawowy'!$F$27,IF(OR(D279="ekspert",D279="specjalista"),'Podział podstawowy'!$F$28,'Podział podstawowy'!$F$29)))))))</f>
        <v>1088.3424539097266</v>
      </c>
      <c r="G279" s="105" t="str">
        <f t="shared" si="8"/>
        <v>S2</v>
      </c>
      <c r="H279" s="106">
        <f t="shared" si="9"/>
        <v>1.25</v>
      </c>
      <c r="I279" s="104">
        <f>IFERROR(VLOOKUP(Tabela2[[#This Row],[Nazwisko i imię pracownika]],Tabela3[],9,FALSE),0)</f>
        <v>0</v>
      </c>
      <c r="J27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80" spans="1:10">
      <c r="A280" s="104" t="s">
        <v>329</v>
      </c>
      <c r="B280" s="104">
        <v>101</v>
      </c>
      <c r="C280" s="104" t="s">
        <v>1666</v>
      </c>
      <c r="D280" s="104" t="s">
        <v>1669</v>
      </c>
      <c r="E280" s="104">
        <v>1</v>
      </c>
      <c r="F280" s="113">
        <f>IF(D280="dyrektor ",'Podział podstawowy'!$F$19,IF(OR(D280="zastępca dyrektora ",D280="główny księgowy"),'Podział podstawowy'!$F$20,IF(D280="kierownik",'Podział podstawowy'!$F$24,IF(D280="zastępca kierownika",'Podział podstawowy'!$F$25,IF(D280="główny ekspert",'Podział podstawowy'!$F$26,IF(OR(D280="starszy ekspert",D280="główny specjalista"),'Podział podstawowy'!$F$27,IF(OR(D280="ekspert",D280="specjalista"),'Podział podstawowy'!$F$28,'Podział podstawowy'!$F$29)))))))</f>
        <v>870.67396312778124</v>
      </c>
      <c r="G280" s="105" t="str">
        <f t="shared" si="8"/>
        <v>S1</v>
      </c>
      <c r="H280" s="106">
        <f t="shared" si="9"/>
        <v>1</v>
      </c>
      <c r="I280" s="104">
        <f>IFERROR(VLOOKUP(Tabela2[[#This Row],[Nazwisko i imię pracownika]],Tabela3[],9,FALSE),0)</f>
        <v>0</v>
      </c>
      <c r="J28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81" spans="1:10">
      <c r="A281" s="104" t="s">
        <v>330</v>
      </c>
      <c r="B281" s="104">
        <v>101</v>
      </c>
      <c r="C281" s="104" t="s">
        <v>1666</v>
      </c>
      <c r="D281" s="104" t="s">
        <v>1669</v>
      </c>
      <c r="E281" s="104">
        <v>1</v>
      </c>
      <c r="F281" s="113">
        <f>IF(D281="dyrektor ",'Podział podstawowy'!$F$19,IF(OR(D281="zastępca dyrektora ",D281="główny księgowy"),'Podział podstawowy'!$F$20,IF(D281="kierownik",'Podział podstawowy'!$F$24,IF(D281="zastępca kierownika",'Podział podstawowy'!$F$25,IF(D281="główny ekspert",'Podział podstawowy'!$F$26,IF(OR(D281="starszy ekspert",D281="główny specjalista"),'Podział podstawowy'!$F$27,IF(OR(D281="ekspert",D281="specjalista"),'Podział podstawowy'!$F$28,'Podział podstawowy'!$F$29)))))))</f>
        <v>870.67396312778124</v>
      </c>
      <c r="G281" s="105" t="str">
        <f t="shared" si="8"/>
        <v>S1</v>
      </c>
      <c r="H281" s="106">
        <f t="shared" si="9"/>
        <v>1</v>
      </c>
      <c r="I281" s="104">
        <f>IFERROR(VLOOKUP(Tabela2[[#This Row],[Nazwisko i imię pracownika]],Tabela3[],9,FALSE),0)</f>
        <v>0</v>
      </c>
      <c r="J28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82" spans="1:10">
      <c r="A282" s="104" t="s">
        <v>331</v>
      </c>
      <c r="B282" s="104">
        <v>101</v>
      </c>
      <c r="C282" s="104" t="s">
        <v>1664</v>
      </c>
      <c r="D282" s="104" t="s">
        <v>1669</v>
      </c>
      <c r="E282" s="104">
        <v>1</v>
      </c>
      <c r="F282" s="113">
        <f>IF(D282="dyrektor ",'Podział podstawowy'!$F$19,IF(OR(D282="zastępca dyrektora ",D282="główny księgowy"),'Podział podstawowy'!$F$20,IF(D282="kierownik",'Podział podstawowy'!$F$24,IF(D282="zastępca kierownika",'Podział podstawowy'!$F$25,IF(D282="główny ekspert",'Podział podstawowy'!$F$26,IF(OR(D282="starszy ekspert",D282="główny specjalista"),'Podział podstawowy'!$F$27,IF(OR(D282="ekspert",D282="specjalista"),'Podział podstawowy'!$F$28,'Podział podstawowy'!$F$29)))))))</f>
        <v>870.67396312778124</v>
      </c>
      <c r="G282" s="105" t="str">
        <f t="shared" si="8"/>
        <v>S1</v>
      </c>
      <c r="H282" s="106">
        <f t="shared" si="9"/>
        <v>1</v>
      </c>
      <c r="I282" s="104">
        <f>IFERROR(VLOOKUP(Tabela2[[#This Row],[Nazwisko i imię pracownika]],Tabela3[],9,FALSE),0)</f>
        <v>0</v>
      </c>
      <c r="J28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83" spans="1:10">
      <c r="A283" s="104" t="s">
        <v>332</v>
      </c>
      <c r="B283" s="104">
        <v>101</v>
      </c>
      <c r="C283" s="104" t="s">
        <v>1664</v>
      </c>
      <c r="D283" s="104" t="s">
        <v>1669</v>
      </c>
      <c r="E283" s="104">
        <v>1</v>
      </c>
      <c r="F283" s="113">
        <f>IF(D283="dyrektor ",'Podział podstawowy'!$F$19,IF(OR(D283="zastępca dyrektora ",D283="główny księgowy"),'Podział podstawowy'!$F$20,IF(D283="kierownik",'Podział podstawowy'!$F$24,IF(D283="zastępca kierownika",'Podział podstawowy'!$F$25,IF(D283="główny ekspert",'Podział podstawowy'!$F$26,IF(OR(D283="starszy ekspert",D283="główny specjalista"),'Podział podstawowy'!$F$27,IF(OR(D283="ekspert",D283="specjalista"),'Podział podstawowy'!$F$28,'Podział podstawowy'!$F$29)))))))</f>
        <v>870.67396312778124</v>
      </c>
      <c r="G283" s="105" t="str">
        <f t="shared" si="8"/>
        <v>S1</v>
      </c>
      <c r="H283" s="106">
        <f t="shared" si="9"/>
        <v>1</v>
      </c>
      <c r="I283" s="104">
        <f>IFERROR(VLOOKUP(Tabela2[[#This Row],[Nazwisko i imię pracownika]],Tabela3[],9,FALSE),0)</f>
        <v>0</v>
      </c>
      <c r="J28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84" spans="1:10">
      <c r="A284" s="104" t="s">
        <v>333</v>
      </c>
      <c r="B284" s="104">
        <v>101</v>
      </c>
      <c r="C284" s="104" t="s">
        <v>1664</v>
      </c>
      <c r="D284" s="104" t="s">
        <v>1669</v>
      </c>
      <c r="E284" s="104">
        <v>1</v>
      </c>
      <c r="F284" s="113">
        <f>IF(D284="dyrektor ",'Podział podstawowy'!$F$19,IF(OR(D284="zastępca dyrektora ",D284="główny księgowy"),'Podział podstawowy'!$F$20,IF(D284="kierownik",'Podział podstawowy'!$F$24,IF(D284="zastępca kierownika",'Podział podstawowy'!$F$25,IF(D284="główny ekspert",'Podział podstawowy'!$F$26,IF(OR(D284="starszy ekspert",D284="główny specjalista"),'Podział podstawowy'!$F$27,IF(OR(D284="ekspert",D284="specjalista"),'Podział podstawowy'!$F$28,'Podział podstawowy'!$F$29)))))))</f>
        <v>870.67396312778124</v>
      </c>
      <c r="G284" s="105" t="str">
        <f t="shared" si="8"/>
        <v>S1</v>
      </c>
      <c r="H284" s="106">
        <f t="shared" si="9"/>
        <v>1</v>
      </c>
      <c r="I284" s="104">
        <f>IFERROR(VLOOKUP(Tabela2[[#This Row],[Nazwisko i imię pracownika]],Tabela3[],9,FALSE),0)</f>
        <v>0</v>
      </c>
      <c r="J28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85" spans="1:10">
      <c r="A285" s="104" t="s">
        <v>334</v>
      </c>
      <c r="B285" s="104">
        <v>101</v>
      </c>
      <c r="C285" s="104" t="s">
        <v>1664</v>
      </c>
      <c r="D285" s="104" t="s">
        <v>1669</v>
      </c>
      <c r="E285" s="104">
        <v>1</v>
      </c>
      <c r="F285" s="113">
        <f>IF(D285="dyrektor ",'Podział podstawowy'!$F$19,IF(OR(D285="zastępca dyrektora ",D285="główny księgowy"),'Podział podstawowy'!$F$20,IF(D285="kierownik",'Podział podstawowy'!$F$24,IF(D285="zastępca kierownika",'Podział podstawowy'!$F$25,IF(D285="główny ekspert",'Podział podstawowy'!$F$26,IF(OR(D285="starszy ekspert",D285="główny specjalista"),'Podział podstawowy'!$F$27,IF(OR(D285="ekspert",D285="specjalista"),'Podział podstawowy'!$F$28,'Podział podstawowy'!$F$29)))))))</f>
        <v>870.67396312778124</v>
      </c>
      <c r="G285" s="105" t="str">
        <f t="shared" si="8"/>
        <v>S1</v>
      </c>
      <c r="H285" s="106">
        <f t="shared" si="9"/>
        <v>1</v>
      </c>
      <c r="I285" s="104">
        <f>IFERROR(VLOOKUP(Tabela2[[#This Row],[Nazwisko i imię pracownika]],Tabela3[],9,FALSE),0)</f>
        <v>0</v>
      </c>
      <c r="J28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86" spans="1:10">
      <c r="A286" s="104" t="s">
        <v>335</v>
      </c>
      <c r="B286" s="104">
        <v>101</v>
      </c>
      <c r="C286" s="104" t="s">
        <v>1664</v>
      </c>
      <c r="D286" s="104" t="s">
        <v>1669</v>
      </c>
      <c r="E286" s="104">
        <v>1</v>
      </c>
      <c r="F286" s="113">
        <f>IF(D286="dyrektor ",'Podział podstawowy'!$F$19,IF(OR(D286="zastępca dyrektora ",D286="główny księgowy"),'Podział podstawowy'!$F$20,IF(D286="kierownik",'Podział podstawowy'!$F$24,IF(D286="zastępca kierownika",'Podział podstawowy'!$F$25,IF(D286="główny ekspert",'Podział podstawowy'!$F$26,IF(OR(D286="starszy ekspert",D286="główny specjalista"),'Podział podstawowy'!$F$27,IF(OR(D286="ekspert",D286="specjalista"),'Podział podstawowy'!$F$28,'Podział podstawowy'!$F$29)))))))</f>
        <v>870.67396312778124</v>
      </c>
      <c r="G286" s="105" t="str">
        <f t="shared" si="8"/>
        <v>S1</v>
      </c>
      <c r="H286" s="106">
        <f t="shared" si="9"/>
        <v>1</v>
      </c>
      <c r="I286" s="104">
        <f>IFERROR(VLOOKUP(Tabela2[[#This Row],[Nazwisko i imię pracownika]],Tabela3[],9,FALSE),0)</f>
        <v>0</v>
      </c>
      <c r="J28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87" spans="1:10">
      <c r="A287" s="104" t="s">
        <v>336</v>
      </c>
      <c r="B287" s="104">
        <v>101</v>
      </c>
      <c r="C287" s="104" t="s">
        <v>1664</v>
      </c>
      <c r="D287" s="104" t="s">
        <v>55</v>
      </c>
      <c r="E287" s="104">
        <v>1</v>
      </c>
      <c r="F287" s="113">
        <f>IF(D287="dyrektor ",'Podział podstawowy'!$F$19,IF(OR(D287="zastępca dyrektora ",D287="główny księgowy"),'Podział podstawowy'!$F$20,IF(D287="kierownik",'Podział podstawowy'!$F$24,IF(D287="zastępca kierownika",'Podział podstawowy'!$F$25,IF(D287="główny ekspert",'Podział podstawowy'!$F$26,IF(OR(D287="starszy ekspert",D287="główny specjalista"),'Podział podstawowy'!$F$27,IF(OR(D287="ekspert",D287="specjalista"),'Podział podstawowy'!$F$28,'Podział podstawowy'!$F$29)))))))</f>
        <v>1523.6794354736171</v>
      </c>
      <c r="G287" s="105" t="str">
        <f t="shared" si="8"/>
        <v>S4</v>
      </c>
      <c r="H287" s="106">
        <f t="shared" si="9"/>
        <v>1.75</v>
      </c>
      <c r="I287" s="104">
        <f>IFERROR(VLOOKUP(Tabela2[[#This Row],[Nazwisko i imię pracownika]],Tabela3[],9,FALSE),0)</f>
        <v>0</v>
      </c>
      <c r="J28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88" spans="1:10">
      <c r="A288" s="104" t="s">
        <v>337</v>
      </c>
      <c r="B288" s="104">
        <v>101</v>
      </c>
      <c r="C288" s="104" t="s">
        <v>1664</v>
      </c>
      <c r="D288" s="104" t="s">
        <v>1669</v>
      </c>
      <c r="E288" s="104">
        <v>1</v>
      </c>
      <c r="F288" s="113">
        <f>IF(D288="dyrektor ",'Podział podstawowy'!$F$19,IF(OR(D288="zastępca dyrektora ",D288="główny księgowy"),'Podział podstawowy'!$F$20,IF(D288="kierownik",'Podział podstawowy'!$F$24,IF(D288="zastępca kierownika",'Podział podstawowy'!$F$25,IF(D288="główny ekspert",'Podział podstawowy'!$F$26,IF(OR(D288="starszy ekspert",D288="główny specjalista"),'Podział podstawowy'!$F$27,IF(OR(D288="ekspert",D288="specjalista"),'Podział podstawowy'!$F$28,'Podział podstawowy'!$F$29)))))))</f>
        <v>870.67396312778124</v>
      </c>
      <c r="G288" s="105" t="str">
        <f t="shared" si="8"/>
        <v>S1</v>
      </c>
      <c r="H288" s="106">
        <f t="shared" si="9"/>
        <v>1</v>
      </c>
      <c r="I288" s="104">
        <f>IFERROR(VLOOKUP(Tabela2[[#This Row],[Nazwisko i imię pracownika]],Tabela3[],9,FALSE),0)</f>
        <v>0</v>
      </c>
      <c r="J28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89" spans="1:10">
      <c r="A289" s="104" t="s">
        <v>338</v>
      </c>
      <c r="B289" s="104">
        <v>101</v>
      </c>
      <c r="C289" s="104" t="s">
        <v>1664</v>
      </c>
      <c r="D289" s="104" t="s">
        <v>1669</v>
      </c>
      <c r="E289" s="104">
        <v>1</v>
      </c>
      <c r="F289" s="113">
        <f>IF(D289="dyrektor ",'Podział podstawowy'!$F$19,IF(OR(D289="zastępca dyrektora ",D289="główny księgowy"),'Podział podstawowy'!$F$20,IF(D289="kierownik",'Podział podstawowy'!$F$24,IF(D289="zastępca kierownika",'Podział podstawowy'!$F$25,IF(D289="główny ekspert",'Podział podstawowy'!$F$26,IF(OR(D289="starszy ekspert",D289="główny specjalista"),'Podział podstawowy'!$F$27,IF(OR(D289="ekspert",D289="specjalista"),'Podział podstawowy'!$F$28,'Podział podstawowy'!$F$29)))))))</f>
        <v>870.67396312778124</v>
      </c>
      <c r="G289" s="105" t="str">
        <f t="shared" si="8"/>
        <v>S1</v>
      </c>
      <c r="H289" s="106">
        <f t="shared" si="9"/>
        <v>1</v>
      </c>
      <c r="I289" s="104">
        <f>IFERROR(VLOOKUP(Tabela2[[#This Row],[Nazwisko i imię pracownika]],Tabela3[],9,FALSE),0)</f>
        <v>0</v>
      </c>
      <c r="J28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90" spans="1:10">
      <c r="A290" s="104" t="s">
        <v>339</v>
      </c>
      <c r="B290" s="104">
        <v>101</v>
      </c>
      <c r="C290" s="104" t="s">
        <v>1664</v>
      </c>
      <c r="D290" s="104" t="s">
        <v>1669</v>
      </c>
      <c r="E290" s="104">
        <v>1</v>
      </c>
      <c r="F290" s="113">
        <f>IF(D290="dyrektor ",'Podział podstawowy'!$F$19,IF(OR(D290="zastępca dyrektora ",D290="główny księgowy"),'Podział podstawowy'!$F$20,IF(D290="kierownik",'Podział podstawowy'!$F$24,IF(D290="zastępca kierownika",'Podział podstawowy'!$F$25,IF(D290="główny ekspert",'Podział podstawowy'!$F$26,IF(OR(D290="starszy ekspert",D290="główny specjalista"),'Podział podstawowy'!$F$27,IF(OR(D290="ekspert",D290="specjalista"),'Podział podstawowy'!$F$28,'Podział podstawowy'!$F$29)))))))</f>
        <v>870.67396312778124</v>
      </c>
      <c r="G290" s="105" t="str">
        <f t="shared" si="8"/>
        <v>S1</v>
      </c>
      <c r="H290" s="106">
        <f t="shared" si="9"/>
        <v>1</v>
      </c>
      <c r="I290" s="104">
        <f>IFERROR(VLOOKUP(Tabela2[[#This Row],[Nazwisko i imię pracownika]],Tabela3[],9,FALSE),0)</f>
        <v>0</v>
      </c>
      <c r="J29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91" spans="1:10">
      <c r="A291" s="104" t="s">
        <v>340</v>
      </c>
      <c r="B291" s="104">
        <v>101</v>
      </c>
      <c r="C291" s="104" t="s">
        <v>1664</v>
      </c>
      <c r="D291" s="104" t="s">
        <v>1669</v>
      </c>
      <c r="E291" s="104">
        <v>1</v>
      </c>
      <c r="F291" s="113">
        <f>IF(D291="dyrektor ",'Podział podstawowy'!$F$19,IF(OR(D291="zastępca dyrektora ",D291="główny księgowy"),'Podział podstawowy'!$F$20,IF(D291="kierownik",'Podział podstawowy'!$F$24,IF(D291="zastępca kierownika",'Podział podstawowy'!$F$25,IF(D291="główny ekspert",'Podział podstawowy'!$F$26,IF(OR(D291="starszy ekspert",D291="główny specjalista"),'Podział podstawowy'!$F$27,IF(OR(D291="ekspert",D291="specjalista"),'Podział podstawowy'!$F$28,'Podział podstawowy'!$F$29)))))))</f>
        <v>870.67396312778124</v>
      </c>
      <c r="G291" s="105" t="str">
        <f t="shared" si="8"/>
        <v>S1</v>
      </c>
      <c r="H291" s="106">
        <f t="shared" si="9"/>
        <v>1</v>
      </c>
      <c r="I291" s="104">
        <f>IFERROR(VLOOKUP(Tabela2[[#This Row],[Nazwisko i imię pracownika]],Tabela3[],9,FALSE),0)</f>
        <v>0</v>
      </c>
      <c r="J29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92" spans="1:10">
      <c r="A292" s="104" t="s">
        <v>341</v>
      </c>
      <c r="B292" s="104">
        <v>101</v>
      </c>
      <c r="C292" s="104" t="s">
        <v>1663</v>
      </c>
      <c r="D292" s="104" t="s">
        <v>1669</v>
      </c>
      <c r="E292" s="104">
        <v>1</v>
      </c>
      <c r="F292" s="113">
        <f>IF(D292="dyrektor ",'Podział podstawowy'!$F$19,IF(OR(D292="zastępca dyrektora ",D292="główny księgowy"),'Podział podstawowy'!$F$20,IF(D292="kierownik",'Podział podstawowy'!$F$24,IF(D292="zastępca kierownika",'Podział podstawowy'!$F$25,IF(D292="główny ekspert",'Podział podstawowy'!$F$26,IF(OR(D292="starszy ekspert",D292="główny specjalista"),'Podział podstawowy'!$F$27,IF(OR(D292="ekspert",D292="specjalista"),'Podział podstawowy'!$F$28,'Podział podstawowy'!$F$29)))))))</f>
        <v>870.67396312778124</v>
      </c>
      <c r="G292" s="105" t="str">
        <f t="shared" si="8"/>
        <v>S1</v>
      </c>
      <c r="H292" s="106">
        <f t="shared" si="9"/>
        <v>1</v>
      </c>
      <c r="I292" s="104">
        <f>IFERROR(VLOOKUP(Tabela2[[#This Row],[Nazwisko i imię pracownika]],Tabela3[],9,FALSE),0)</f>
        <v>0</v>
      </c>
      <c r="J29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93" spans="1:10">
      <c r="A293" s="104" t="s">
        <v>342</v>
      </c>
      <c r="B293" s="104">
        <v>101</v>
      </c>
      <c r="C293" s="104" t="s">
        <v>1663</v>
      </c>
      <c r="D293" s="104" t="s">
        <v>1669</v>
      </c>
      <c r="E293" s="104">
        <v>1</v>
      </c>
      <c r="F293" s="113">
        <f>IF(D293="dyrektor ",'Podział podstawowy'!$F$19,IF(OR(D293="zastępca dyrektora ",D293="główny księgowy"),'Podział podstawowy'!$F$20,IF(D293="kierownik",'Podział podstawowy'!$F$24,IF(D293="zastępca kierownika",'Podział podstawowy'!$F$25,IF(D293="główny ekspert",'Podział podstawowy'!$F$26,IF(OR(D293="starszy ekspert",D293="główny specjalista"),'Podział podstawowy'!$F$27,IF(OR(D293="ekspert",D293="specjalista"),'Podział podstawowy'!$F$28,'Podział podstawowy'!$F$29)))))))</f>
        <v>870.67396312778124</v>
      </c>
      <c r="G293" s="105" t="str">
        <f t="shared" si="8"/>
        <v>S1</v>
      </c>
      <c r="H293" s="106">
        <f t="shared" si="9"/>
        <v>1</v>
      </c>
      <c r="I293" s="104">
        <f>IFERROR(VLOOKUP(Tabela2[[#This Row],[Nazwisko i imię pracownika]],Tabela3[],9,FALSE),0)</f>
        <v>0</v>
      </c>
      <c r="J29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94" spans="1:10">
      <c r="A294" s="104" t="s">
        <v>343</v>
      </c>
      <c r="B294" s="104">
        <v>101</v>
      </c>
      <c r="C294" s="104" t="s">
        <v>1663</v>
      </c>
      <c r="D294" s="104" t="s">
        <v>1669</v>
      </c>
      <c r="E294" s="104">
        <v>1</v>
      </c>
      <c r="F294" s="113">
        <f>IF(D294="dyrektor ",'Podział podstawowy'!$F$19,IF(OR(D294="zastępca dyrektora ",D294="główny księgowy"),'Podział podstawowy'!$F$20,IF(D294="kierownik",'Podział podstawowy'!$F$24,IF(D294="zastępca kierownika",'Podział podstawowy'!$F$25,IF(D294="główny ekspert",'Podział podstawowy'!$F$26,IF(OR(D294="starszy ekspert",D294="główny specjalista"),'Podział podstawowy'!$F$27,IF(OR(D294="ekspert",D294="specjalista"),'Podział podstawowy'!$F$28,'Podział podstawowy'!$F$29)))))))</f>
        <v>870.67396312778124</v>
      </c>
      <c r="G294" s="105" t="str">
        <f t="shared" si="8"/>
        <v>S1</v>
      </c>
      <c r="H294" s="106">
        <f t="shared" si="9"/>
        <v>1</v>
      </c>
      <c r="I294" s="104">
        <f>IFERROR(VLOOKUP(Tabela2[[#This Row],[Nazwisko i imię pracownika]],Tabela3[],9,FALSE),0)</f>
        <v>0</v>
      </c>
      <c r="J29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95" spans="1:10">
      <c r="A295" s="104" t="s">
        <v>344</v>
      </c>
      <c r="B295" s="104">
        <v>101</v>
      </c>
      <c r="C295" s="104" t="s">
        <v>1663</v>
      </c>
      <c r="D295" s="104" t="s">
        <v>1669</v>
      </c>
      <c r="E295" s="104">
        <v>1</v>
      </c>
      <c r="F295" s="113">
        <f>IF(D295="dyrektor ",'Podział podstawowy'!$F$19,IF(OR(D295="zastępca dyrektora ",D295="główny księgowy"),'Podział podstawowy'!$F$20,IF(D295="kierownik",'Podział podstawowy'!$F$24,IF(D295="zastępca kierownika",'Podział podstawowy'!$F$25,IF(D295="główny ekspert",'Podział podstawowy'!$F$26,IF(OR(D295="starszy ekspert",D295="główny specjalista"),'Podział podstawowy'!$F$27,IF(OR(D295="ekspert",D295="specjalista"),'Podział podstawowy'!$F$28,'Podział podstawowy'!$F$29)))))))</f>
        <v>870.67396312778124</v>
      </c>
      <c r="G295" s="105" t="str">
        <f t="shared" si="8"/>
        <v>S1</v>
      </c>
      <c r="H295" s="106">
        <f t="shared" si="9"/>
        <v>1</v>
      </c>
      <c r="I295" s="104">
        <f>IFERROR(VLOOKUP(Tabela2[[#This Row],[Nazwisko i imię pracownika]],Tabela3[],9,FALSE),0)</f>
        <v>0</v>
      </c>
      <c r="J29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96" spans="1:10">
      <c r="A296" s="104" t="s">
        <v>345</v>
      </c>
      <c r="B296" s="104">
        <v>101</v>
      </c>
      <c r="C296" s="104" t="s">
        <v>1663</v>
      </c>
      <c r="D296" s="104" t="s">
        <v>1669</v>
      </c>
      <c r="E296" s="104">
        <v>1</v>
      </c>
      <c r="F296" s="113">
        <f>IF(D296="dyrektor ",'Podział podstawowy'!$F$19,IF(OR(D296="zastępca dyrektora ",D296="główny księgowy"),'Podział podstawowy'!$F$20,IF(D296="kierownik",'Podział podstawowy'!$F$24,IF(D296="zastępca kierownika",'Podział podstawowy'!$F$25,IF(D296="główny ekspert",'Podział podstawowy'!$F$26,IF(OR(D296="starszy ekspert",D296="główny specjalista"),'Podział podstawowy'!$F$27,IF(OR(D296="ekspert",D296="specjalista"),'Podział podstawowy'!$F$28,'Podział podstawowy'!$F$29)))))))</f>
        <v>870.67396312778124</v>
      </c>
      <c r="G296" s="105" t="str">
        <f t="shared" si="8"/>
        <v>S1</v>
      </c>
      <c r="H296" s="106">
        <f t="shared" si="9"/>
        <v>1</v>
      </c>
      <c r="I296" s="104">
        <f>IFERROR(VLOOKUP(Tabela2[[#This Row],[Nazwisko i imię pracownika]],Tabela3[],9,FALSE),0)</f>
        <v>0</v>
      </c>
      <c r="J29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97" spans="1:10">
      <c r="A297" s="104" t="s">
        <v>346</v>
      </c>
      <c r="B297" s="104">
        <v>101</v>
      </c>
      <c r="C297" s="104" t="s">
        <v>1663</v>
      </c>
      <c r="D297" s="104" t="s">
        <v>1669</v>
      </c>
      <c r="E297" s="104">
        <v>1</v>
      </c>
      <c r="F297" s="113">
        <f>IF(D297="dyrektor ",'Podział podstawowy'!$F$19,IF(OR(D297="zastępca dyrektora ",D297="główny księgowy"),'Podział podstawowy'!$F$20,IF(D297="kierownik",'Podział podstawowy'!$F$24,IF(D297="zastępca kierownika",'Podział podstawowy'!$F$25,IF(D297="główny ekspert",'Podział podstawowy'!$F$26,IF(OR(D297="starszy ekspert",D297="główny specjalista"),'Podział podstawowy'!$F$27,IF(OR(D297="ekspert",D297="specjalista"),'Podział podstawowy'!$F$28,'Podział podstawowy'!$F$29)))))))</f>
        <v>870.67396312778124</v>
      </c>
      <c r="G297" s="105" t="str">
        <f t="shared" si="8"/>
        <v>S1</v>
      </c>
      <c r="H297" s="106">
        <f t="shared" si="9"/>
        <v>1</v>
      </c>
      <c r="I297" s="104">
        <f>IFERROR(VLOOKUP(Tabela2[[#This Row],[Nazwisko i imię pracownika]],Tabela3[],9,FALSE),0)</f>
        <v>0</v>
      </c>
      <c r="J29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98" spans="1:10">
      <c r="A298" s="104" t="s">
        <v>347</v>
      </c>
      <c r="B298" s="104">
        <v>101</v>
      </c>
      <c r="C298" s="104" t="s">
        <v>1663</v>
      </c>
      <c r="D298" s="104" t="s">
        <v>1669</v>
      </c>
      <c r="E298" s="104">
        <v>1</v>
      </c>
      <c r="F298" s="113">
        <f>IF(D298="dyrektor ",'Podział podstawowy'!$F$19,IF(OR(D298="zastępca dyrektora ",D298="główny księgowy"),'Podział podstawowy'!$F$20,IF(D298="kierownik",'Podział podstawowy'!$F$24,IF(D298="zastępca kierownika",'Podział podstawowy'!$F$25,IF(D298="główny ekspert",'Podział podstawowy'!$F$26,IF(OR(D298="starszy ekspert",D298="główny specjalista"),'Podział podstawowy'!$F$27,IF(OR(D298="ekspert",D298="specjalista"),'Podział podstawowy'!$F$28,'Podział podstawowy'!$F$29)))))))</f>
        <v>870.67396312778124</v>
      </c>
      <c r="G298" s="105" t="str">
        <f t="shared" si="8"/>
        <v>S1</v>
      </c>
      <c r="H298" s="106">
        <f t="shared" si="9"/>
        <v>1</v>
      </c>
      <c r="I298" s="104">
        <f>IFERROR(VLOOKUP(Tabela2[[#This Row],[Nazwisko i imię pracownika]],Tabela3[],9,FALSE),0)</f>
        <v>0</v>
      </c>
      <c r="J29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299" spans="1:10">
      <c r="A299" s="104" t="s">
        <v>348</v>
      </c>
      <c r="B299" s="104">
        <v>101</v>
      </c>
      <c r="C299" s="104" t="s">
        <v>1663</v>
      </c>
      <c r="D299" s="104" t="s">
        <v>8</v>
      </c>
      <c r="E299" s="104">
        <v>1</v>
      </c>
      <c r="F299" s="113">
        <f>IF(D299="dyrektor ",'Podział podstawowy'!$F$19,IF(OR(D299="zastępca dyrektora ",D299="główny księgowy"),'Podział podstawowy'!$F$20,IF(D299="kierownik",'Podział podstawowy'!$F$24,IF(D299="zastępca kierownika",'Podział podstawowy'!$F$25,IF(D299="główny ekspert",'Podział podstawowy'!$F$26,IF(OR(D299="starszy ekspert",D299="główny specjalista"),'Podział podstawowy'!$F$27,IF(OR(D299="ekspert",D299="specjalista"),'Podział podstawowy'!$F$28,'Podział podstawowy'!$F$29)))))))</f>
        <v>1088.3424539097266</v>
      </c>
      <c r="G299" s="105" t="str">
        <f t="shared" si="8"/>
        <v>S2</v>
      </c>
      <c r="H299" s="106">
        <f t="shared" si="9"/>
        <v>1.25</v>
      </c>
      <c r="I299" s="104">
        <f>IFERROR(VLOOKUP(Tabela2[[#This Row],[Nazwisko i imię pracownika]],Tabela3[],9,FALSE),0)</f>
        <v>0</v>
      </c>
      <c r="J29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00" spans="1:10">
      <c r="A300" s="104" t="s">
        <v>349</v>
      </c>
      <c r="B300" s="104">
        <v>101</v>
      </c>
      <c r="C300" s="104" t="s">
        <v>1663</v>
      </c>
      <c r="D300" s="104" t="s">
        <v>8</v>
      </c>
      <c r="E300" s="104">
        <v>1</v>
      </c>
      <c r="F300" s="113">
        <f>IF(D300="dyrektor ",'Podział podstawowy'!$F$19,IF(OR(D300="zastępca dyrektora ",D300="główny księgowy"),'Podział podstawowy'!$F$20,IF(D300="kierownik",'Podział podstawowy'!$F$24,IF(D300="zastępca kierownika",'Podział podstawowy'!$F$25,IF(D300="główny ekspert",'Podział podstawowy'!$F$26,IF(OR(D300="starszy ekspert",D300="główny specjalista"),'Podział podstawowy'!$F$27,IF(OR(D300="ekspert",D300="specjalista"),'Podział podstawowy'!$F$28,'Podział podstawowy'!$F$29)))))))</f>
        <v>1088.3424539097266</v>
      </c>
      <c r="G300" s="105" t="str">
        <f t="shared" si="8"/>
        <v>S2</v>
      </c>
      <c r="H300" s="106">
        <f t="shared" si="9"/>
        <v>1.25</v>
      </c>
      <c r="I300" s="104">
        <f>IFERROR(VLOOKUP(Tabela2[[#This Row],[Nazwisko i imię pracownika]],Tabela3[],9,FALSE),0)</f>
        <v>0</v>
      </c>
      <c r="J30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01" spans="1:10">
      <c r="A301" s="104" t="s">
        <v>350</v>
      </c>
      <c r="B301" s="104">
        <v>101</v>
      </c>
      <c r="C301" s="104" t="s">
        <v>1663</v>
      </c>
      <c r="D301" s="104" t="s">
        <v>1669</v>
      </c>
      <c r="E301" s="104">
        <v>1</v>
      </c>
      <c r="F301" s="113">
        <f>IF(D301="dyrektor ",'Podział podstawowy'!$F$19,IF(OR(D301="zastępca dyrektora ",D301="główny księgowy"),'Podział podstawowy'!$F$20,IF(D301="kierownik",'Podział podstawowy'!$F$24,IF(D301="zastępca kierownika",'Podział podstawowy'!$F$25,IF(D301="główny ekspert",'Podział podstawowy'!$F$26,IF(OR(D301="starszy ekspert",D301="główny specjalista"),'Podział podstawowy'!$F$27,IF(OR(D301="ekspert",D301="specjalista"),'Podział podstawowy'!$F$28,'Podział podstawowy'!$F$29)))))))</f>
        <v>870.67396312778124</v>
      </c>
      <c r="G301" s="105" t="str">
        <f t="shared" si="8"/>
        <v>S1</v>
      </c>
      <c r="H301" s="106">
        <f t="shared" si="9"/>
        <v>1</v>
      </c>
      <c r="I301" s="104">
        <f>IFERROR(VLOOKUP(Tabela2[[#This Row],[Nazwisko i imię pracownika]],Tabela3[],9,FALSE),0)</f>
        <v>0</v>
      </c>
      <c r="J30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02" spans="1:10">
      <c r="A302" s="104" t="s">
        <v>351</v>
      </c>
      <c r="B302" s="104">
        <v>101</v>
      </c>
      <c r="C302" s="104" t="s">
        <v>1663</v>
      </c>
      <c r="D302" s="104" t="s">
        <v>1669</v>
      </c>
      <c r="E302" s="104">
        <v>1</v>
      </c>
      <c r="F302" s="113">
        <f>IF(D302="dyrektor ",'Podział podstawowy'!$F$19,IF(OR(D302="zastępca dyrektora ",D302="główny księgowy"),'Podział podstawowy'!$F$20,IF(D302="kierownik",'Podział podstawowy'!$F$24,IF(D302="zastępca kierownika",'Podział podstawowy'!$F$25,IF(D302="główny ekspert",'Podział podstawowy'!$F$26,IF(OR(D302="starszy ekspert",D302="główny specjalista"),'Podział podstawowy'!$F$27,IF(OR(D302="ekspert",D302="specjalista"),'Podział podstawowy'!$F$28,'Podział podstawowy'!$F$29)))))))</f>
        <v>870.67396312778124</v>
      </c>
      <c r="G302" s="105" t="str">
        <f t="shared" si="8"/>
        <v>S1</v>
      </c>
      <c r="H302" s="106">
        <f t="shared" si="9"/>
        <v>1</v>
      </c>
      <c r="I302" s="104">
        <f>IFERROR(VLOOKUP(Tabela2[[#This Row],[Nazwisko i imię pracownika]],Tabela3[],9,FALSE),0)</f>
        <v>0</v>
      </c>
      <c r="J30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03" spans="1:10">
      <c r="A303" s="104" t="s">
        <v>352</v>
      </c>
      <c r="B303" s="104">
        <v>101</v>
      </c>
      <c r="C303" s="104" t="s">
        <v>1663</v>
      </c>
      <c r="D303" s="104" t="s">
        <v>1669</v>
      </c>
      <c r="E303" s="104">
        <v>1</v>
      </c>
      <c r="F303" s="113">
        <f>IF(D303="dyrektor ",'Podział podstawowy'!$F$19,IF(OR(D303="zastępca dyrektora ",D303="główny księgowy"),'Podział podstawowy'!$F$20,IF(D303="kierownik",'Podział podstawowy'!$F$24,IF(D303="zastępca kierownika",'Podział podstawowy'!$F$25,IF(D303="główny ekspert",'Podział podstawowy'!$F$26,IF(OR(D303="starszy ekspert",D303="główny specjalista"),'Podział podstawowy'!$F$27,IF(OR(D303="ekspert",D303="specjalista"),'Podział podstawowy'!$F$28,'Podział podstawowy'!$F$29)))))))</f>
        <v>870.67396312778124</v>
      </c>
      <c r="G303" s="105" t="str">
        <f t="shared" si="8"/>
        <v>S1</v>
      </c>
      <c r="H303" s="106">
        <f t="shared" si="9"/>
        <v>1</v>
      </c>
      <c r="I303" s="104">
        <f>IFERROR(VLOOKUP(Tabela2[[#This Row],[Nazwisko i imię pracownika]],Tabela3[],9,FALSE),0)</f>
        <v>0</v>
      </c>
      <c r="J30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04" spans="1:10">
      <c r="A304" s="104" t="s">
        <v>353</v>
      </c>
      <c r="B304" s="104">
        <v>101</v>
      </c>
      <c r="C304" s="104" t="s">
        <v>1663</v>
      </c>
      <c r="D304" s="104" t="s">
        <v>1669</v>
      </c>
      <c r="E304" s="104">
        <v>1</v>
      </c>
      <c r="F304" s="113">
        <f>IF(D304="dyrektor ",'Podział podstawowy'!$F$19,IF(OR(D304="zastępca dyrektora ",D304="główny księgowy"),'Podział podstawowy'!$F$20,IF(D304="kierownik",'Podział podstawowy'!$F$24,IF(D304="zastępca kierownika",'Podział podstawowy'!$F$25,IF(D304="główny ekspert",'Podział podstawowy'!$F$26,IF(OR(D304="starszy ekspert",D304="główny specjalista"),'Podział podstawowy'!$F$27,IF(OR(D304="ekspert",D304="specjalista"),'Podział podstawowy'!$F$28,'Podział podstawowy'!$F$29)))))))</f>
        <v>870.67396312778124</v>
      </c>
      <c r="G304" s="105" t="str">
        <f t="shared" si="8"/>
        <v>S1</v>
      </c>
      <c r="H304" s="106">
        <f t="shared" si="9"/>
        <v>1</v>
      </c>
      <c r="I304" s="104">
        <f>IFERROR(VLOOKUP(Tabela2[[#This Row],[Nazwisko i imię pracownika]],Tabela3[],9,FALSE),0)</f>
        <v>0</v>
      </c>
      <c r="J30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05" spans="1:10">
      <c r="A305" s="104" t="s">
        <v>354</v>
      </c>
      <c r="B305" s="104">
        <v>101</v>
      </c>
      <c r="C305" s="104" t="s">
        <v>1663</v>
      </c>
      <c r="D305" s="104" t="s">
        <v>1669</v>
      </c>
      <c r="E305" s="104">
        <v>1</v>
      </c>
      <c r="F305" s="113">
        <f>IF(D305="dyrektor ",'Podział podstawowy'!$F$19,IF(OR(D305="zastępca dyrektora ",D305="główny księgowy"),'Podział podstawowy'!$F$20,IF(D305="kierownik",'Podział podstawowy'!$F$24,IF(D305="zastępca kierownika",'Podział podstawowy'!$F$25,IF(D305="główny ekspert",'Podział podstawowy'!$F$26,IF(OR(D305="starszy ekspert",D305="główny specjalista"),'Podział podstawowy'!$F$27,IF(OR(D305="ekspert",D305="specjalista"),'Podział podstawowy'!$F$28,'Podział podstawowy'!$F$29)))))))</f>
        <v>870.67396312778124</v>
      </c>
      <c r="G305" s="105" t="str">
        <f t="shared" si="8"/>
        <v>S1</v>
      </c>
      <c r="H305" s="106">
        <f t="shared" si="9"/>
        <v>1</v>
      </c>
      <c r="I305" s="104">
        <f>IFERROR(VLOOKUP(Tabela2[[#This Row],[Nazwisko i imię pracownika]],Tabela3[],9,FALSE),0)</f>
        <v>0</v>
      </c>
      <c r="J30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06" spans="1:10">
      <c r="A306" s="104" t="s">
        <v>355</v>
      </c>
      <c r="B306" s="104">
        <v>101</v>
      </c>
      <c r="C306" s="104" t="s">
        <v>1663</v>
      </c>
      <c r="D306" s="104" t="s">
        <v>1669</v>
      </c>
      <c r="E306" s="104">
        <v>1</v>
      </c>
      <c r="F306" s="113">
        <f>IF(D306="dyrektor ",'Podział podstawowy'!$F$19,IF(OR(D306="zastępca dyrektora ",D306="główny księgowy"),'Podział podstawowy'!$F$20,IF(D306="kierownik",'Podział podstawowy'!$F$24,IF(D306="zastępca kierownika",'Podział podstawowy'!$F$25,IF(D306="główny ekspert",'Podział podstawowy'!$F$26,IF(OR(D306="starszy ekspert",D306="główny specjalista"),'Podział podstawowy'!$F$27,IF(OR(D306="ekspert",D306="specjalista"),'Podział podstawowy'!$F$28,'Podział podstawowy'!$F$29)))))))</f>
        <v>870.67396312778124</v>
      </c>
      <c r="G306" s="105" t="str">
        <f t="shared" si="8"/>
        <v>S1</v>
      </c>
      <c r="H306" s="106">
        <f t="shared" si="9"/>
        <v>1</v>
      </c>
      <c r="I306" s="104">
        <f>IFERROR(VLOOKUP(Tabela2[[#This Row],[Nazwisko i imię pracownika]],Tabela3[],9,FALSE),0)</f>
        <v>0</v>
      </c>
      <c r="J30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07" spans="1:10">
      <c r="A307" s="104" t="s">
        <v>356</v>
      </c>
      <c r="B307" s="104">
        <v>101</v>
      </c>
      <c r="C307" s="104" t="s">
        <v>1663</v>
      </c>
      <c r="D307" s="104" t="s">
        <v>8</v>
      </c>
      <c r="E307" s="104">
        <v>1</v>
      </c>
      <c r="F307" s="113">
        <f>IF(D307="dyrektor ",'Podział podstawowy'!$F$19,IF(OR(D307="zastępca dyrektora ",D307="główny księgowy"),'Podział podstawowy'!$F$20,IF(D307="kierownik",'Podział podstawowy'!$F$24,IF(D307="zastępca kierownika",'Podział podstawowy'!$F$25,IF(D307="główny ekspert",'Podział podstawowy'!$F$26,IF(OR(D307="starszy ekspert",D307="główny specjalista"),'Podział podstawowy'!$F$27,IF(OR(D307="ekspert",D307="specjalista"),'Podział podstawowy'!$F$28,'Podział podstawowy'!$F$29)))))))</f>
        <v>1088.3424539097266</v>
      </c>
      <c r="G307" s="105" t="str">
        <f t="shared" si="8"/>
        <v>S2</v>
      </c>
      <c r="H307" s="106">
        <f t="shared" si="9"/>
        <v>1.25</v>
      </c>
      <c r="I307" s="104">
        <f>IFERROR(VLOOKUP(Tabela2[[#This Row],[Nazwisko i imię pracownika]],Tabela3[],9,FALSE),0)</f>
        <v>0</v>
      </c>
      <c r="J30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08" spans="1:10">
      <c r="A308" s="104" t="s">
        <v>357</v>
      </c>
      <c r="B308" s="104">
        <v>101</v>
      </c>
      <c r="C308" s="104" t="s">
        <v>1663</v>
      </c>
      <c r="D308" s="104" t="s">
        <v>1669</v>
      </c>
      <c r="E308" s="104">
        <v>1</v>
      </c>
      <c r="F308" s="113">
        <f>IF(D308="dyrektor ",'Podział podstawowy'!$F$19,IF(OR(D308="zastępca dyrektora ",D308="główny księgowy"),'Podział podstawowy'!$F$20,IF(D308="kierownik",'Podział podstawowy'!$F$24,IF(D308="zastępca kierownika",'Podział podstawowy'!$F$25,IF(D308="główny ekspert",'Podział podstawowy'!$F$26,IF(OR(D308="starszy ekspert",D308="główny specjalista"),'Podział podstawowy'!$F$27,IF(OR(D308="ekspert",D308="specjalista"),'Podział podstawowy'!$F$28,'Podział podstawowy'!$F$29)))))))</f>
        <v>870.67396312778124</v>
      </c>
      <c r="G308" s="105" t="str">
        <f t="shared" si="8"/>
        <v>S1</v>
      </c>
      <c r="H308" s="106">
        <f t="shared" si="9"/>
        <v>1</v>
      </c>
      <c r="I308" s="104">
        <f>IFERROR(VLOOKUP(Tabela2[[#This Row],[Nazwisko i imię pracownika]],Tabela3[],9,FALSE),0)</f>
        <v>0</v>
      </c>
      <c r="J30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09" spans="1:10">
      <c r="A309" s="104" t="s">
        <v>358</v>
      </c>
      <c r="B309" s="104">
        <v>101</v>
      </c>
      <c r="C309" s="104" t="s">
        <v>1663</v>
      </c>
      <c r="D309" s="104" t="s">
        <v>1669</v>
      </c>
      <c r="E309" s="104">
        <v>1</v>
      </c>
      <c r="F309" s="113">
        <f>IF(D309="dyrektor ",'Podział podstawowy'!$F$19,IF(OR(D309="zastępca dyrektora ",D309="główny księgowy"),'Podział podstawowy'!$F$20,IF(D309="kierownik",'Podział podstawowy'!$F$24,IF(D309="zastępca kierownika",'Podział podstawowy'!$F$25,IF(D309="główny ekspert",'Podział podstawowy'!$F$26,IF(OR(D309="starszy ekspert",D309="główny specjalista"),'Podział podstawowy'!$F$27,IF(OR(D309="ekspert",D309="specjalista"),'Podział podstawowy'!$F$28,'Podział podstawowy'!$F$29)))))))</f>
        <v>870.67396312778124</v>
      </c>
      <c r="G309" s="105" t="str">
        <f t="shared" si="8"/>
        <v>S1</v>
      </c>
      <c r="H309" s="106">
        <f t="shared" si="9"/>
        <v>1</v>
      </c>
      <c r="I309" s="104">
        <f>IFERROR(VLOOKUP(Tabela2[[#This Row],[Nazwisko i imię pracownika]],Tabela3[],9,FALSE),0)</f>
        <v>0</v>
      </c>
      <c r="J30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10" spans="1:10">
      <c r="A310" s="104" t="s">
        <v>359</v>
      </c>
      <c r="B310" s="104">
        <v>101</v>
      </c>
      <c r="C310" s="104" t="s">
        <v>1663</v>
      </c>
      <c r="D310" s="104" t="s">
        <v>1669</v>
      </c>
      <c r="E310" s="104">
        <v>1</v>
      </c>
      <c r="F310" s="113">
        <f>IF(D310="dyrektor ",'Podział podstawowy'!$F$19,IF(OR(D310="zastępca dyrektora ",D310="główny księgowy"),'Podział podstawowy'!$F$20,IF(D310="kierownik",'Podział podstawowy'!$F$24,IF(D310="zastępca kierownika",'Podział podstawowy'!$F$25,IF(D310="główny ekspert",'Podział podstawowy'!$F$26,IF(OR(D310="starszy ekspert",D310="główny specjalista"),'Podział podstawowy'!$F$27,IF(OR(D310="ekspert",D310="specjalista"),'Podział podstawowy'!$F$28,'Podział podstawowy'!$F$29)))))))</f>
        <v>870.67396312778124</v>
      </c>
      <c r="G310" s="105" t="str">
        <f t="shared" si="8"/>
        <v>S1</v>
      </c>
      <c r="H310" s="106">
        <f t="shared" si="9"/>
        <v>1</v>
      </c>
      <c r="I310" s="104">
        <f>IFERROR(VLOOKUP(Tabela2[[#This Row],[Nazwisko i imię pracownika]],Tabela3[],9,FALSE),0)</f>
        <v>0</v>
      </c>
      <c r="J31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11" spans="1:10">
      <c r="A311" s="104" t="s">
        <v>360</v>
      </c>
      <c r="B311" s="104">
        <v>101</v>
      </c>
      <c r="C311" s="104" t="s">
        <v>1663</v>
      </c>
      <c r="D311" s="104" t="s">
        <v>1669</v>
      </c>
      <c r="E311" s="104">
        <v>1</v>
      </c>
      <c r="F311" s="113">
        <f>IF(D311="dyrektor ",'Podział podstawowy'!$F$19,IF(OR(D311="zastępca dyrektora ",D311="główny księgowy"),'Podział podstawowy'!$F$20,IF(D311="kierownik",'Podział podstawowy'!$F$24,IF(D311="zastępca kierownika",'Podział podstawowy'!$F$25,IF(D311="główny ekspert",'Podział podstawowy'!$F$26,IF(OR(D311="starszy ekspert",D311="główny specjalista"),'Podział podstawowy'!$F$27,IF(OR(D311="ekspert",D311="specjalista"),'Podział podstawowy'!$F$28,'Podział podstawowy'!$F$29)))))))</f>
        <v>870.67396312778124</v>
      </c>
      <c r="G311" s="105" t="str">
        <f t="shared" si="8"/>
        <v>S1</v>
      </c>
      <c r="H311" s="106">
        <f t="shared" si="9"/>
        <v>1</v>
      </c>
      <c r="I311" s="104">
        <f>IFERROR(VLOOKUP(Tabela2[[#This Row],[Nazwisko i imię pracownika]],Tabela3[],9,FALSE),0)</f>
        <v>0</v>
      </c>
      <c r="J31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12" spans="1:10">
      <c r="A312" s="104" t="s">
        <v>361</v>
      </c>
      <c r="B312" s="104">
        <v>101</v>
      </c>
      <c r="C312" s="104" t="s">
        <v>1663</v>
      </c>
      <c r="D312" s="104" t="s">
        <v>1669</v>
      </c>
      <c r="E312" s="104">
        <v>0.5</v>
      </c>
      <c r="F312" s="113">
        <f>IF(D312="dyrektor ",'Podział podstawowy'!$F$19,IF(OR(D312="zastępca dyrektora ",D312="główny księgowy"),'Podział podstawowy'!$F$20,IF(D312="kierownik",'Podział podstawowy'!$F$24,IF(D312="zastępca kierownika",'Podział podstawowy'!$F$25,IF(D312="główny ekspert",'Podział podstawowy'!$F$26,IF(OR(D312="starszy ekspert",D312="główny specjalista"),'Podział podstawowy'!$F$27,IF(OR(D312="ekspert",D312="specjalista"),'Podział podstawowy'!$F$28,'Podział podstawowy'!$F$29)))))))</f>
        <v>870.67396312778124</v>
      </c>
      <c r="G312" s="105" t="str">
        <f t="shared" si="8"/>
        <v>S1</v>
      </c>
      <c r="H312" s="106">
        <f t="shared" si="9"/>
        <v>1</v>
      </c>
      <c r="I312" s="104">
        <f>IFERROR(VLOOKUP(Tabela2[[#This Row],[Nazwisko i imię pracownika]],Tabela3[],9,FALSE),0)</f>
        <v>0</v>
      </c>
      <c r="J31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13" spans="1:10">
      <c r="A313" s="104" t="s">
        <v>362</v>
      </c>
      <c r="B313" s="104">
        <v>101</v>
      </c>
      <c r="C313" s="104" t="s">
        <v>1665</v>
      </c>
      <c r="D313" s="104" t="s">
        <v>47</v>
      </c>
      <c r="E313" s="104">
        <v>1</v>
      </c>
      <c r="F313" s="113">
        <f>IF(D313="dyrektor ",'Podział podstawowy'!$F$19,IF(OR(D313="zastępca dyrektora ",D313="główny księgowy"),'Podział podstawowy'!$F$20,IF(D313="kierownik",'Podział podstawowy'!$F$24,IF(D313="zastępca kierownika",'Podział podstawowy'!$F$25,IF(D313="główny ekspert",'Podział podstawowy'!$F$26,IF(OR(D313="starszy ekspert",D313="główny specjalista"),'Podział podstawowy'!$F$27,IF(OR(D313="ekspert",D313="specjalista"),'Podział podstawowy'!$F$28,'Podział podstawowy'!$F$29)))))))</f>
        <v>1306.0109446916717</v>
      </c>
      <c r="G313" s="105" t="str">
        <f t="shared" si="8"/>
        <v>S3</v>
      </c>
      <c r="H313" s="106">
        <f t="shared" si="9"/>
        <v>1.5</v>
      </c>
      <c r="I313" s="104">
        <f>IFERROR(VLOOKUP(Tabela2[[#This Row],[Nazwisko i imię pracownika]],Tabela3[],9,FALSE),0)</f>
        <v>0</v>
      </c>
      <c r="J31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14" spans="1:10">
      <c r="A314" s="104" t="s">
        <v>363</v>
      </c>
      <c r="B314" s="104">
        <v>101</v>
      </c>
      <c r="C314" s="104" t="s">
        <v>1665</v>
      </c>
      <c r="D314" s="104" t="s">
        <v>1669</v>
      </c>
      <c r="E314" s="104">
        <v>1</v>
      </c>
      <c r="F314" s="113">
        <f>IF(D314="dyrektor ",'Podział podstawowy'!$F$19,IF(OR(D314="zastępca dyrektora ",D314="główny księgowy"),'Podział podstawowy'!$F$20,IF(D314="kierownik",'Podział podstawowy'!$F$24,IF(D314="zastępca kierownika",'Podział podstawowy'!$F$25,IF(D314="główny ekspert",'Podział podstawowy'!$F$26,IF(OR(D314="starszy ekspert",D314="główny specjalista"),'Podział podstawowy'!$F$27,IF(OR(D314="ekspert",D314="specjalista"),'Podział podstawowy'!$F$28,'Podział podstawowy'!$F$29)))))))</f>
        <v>870.67396312778124</v>
      </c>
      <c r="G314" s="105" t="str">
        <f t="shared" si="8"/>
        <v>S1</v>
      </c>
      <c r="H314" s="106">
        <f t="shared" si="9"/>
        <v>1</v>
      </c>
      <c r="I314" s="104">
        <f>IFERROR(VLOOKUP(Tabela2[[#This Row],[Nazwisko i imię pracownika]],Tabela3[],9,FALSE),0)</f>
        <v>0</v>
      </c>
      <c r="J31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15" spans="1:10">
      <c r="A315" s="104" t="s">
        <v>364</v>
      </c>
      <c r="B315" s="104">
        <v>101</v>
      </c>
      <c r="C315" s="104" t="s">
        <v>1665</v>
      </c>
      <c r="D315" s="104" t="s">
        <v>47</v>
      </c>
      <c r="E315" s="104">
        <v>1</v>
      </c>
      <c r="F315" s="113">
        <f>IF(D315="dyrektor ",'Podział podstawowy'!$F$19,IF(OR(D315="zastępca dyrektora ",D315="główny księgowy"),'Podział podstawowy'!$F$20,IF(D315="kierownik",'Podział podstawowy'!$F$24,IF(D315="zastępca kierownika",'Podział podstawowy'!$F$25,IF(D315="główny ekspert",'Podział podstawowy'!$F$26,IF(OR(D315="starszy ekspert",D315="główny specjalista"),'Podział podstawowy'!$F$27,IF(OR(D315="ekspert",D315="specjalista"),'Podział podstawowy'!$F$28,'Podział podstawowy'!$F$29)))))))</f>
        <v>1306.0109446916717</v>
      </c>
      <c r="G315" s="105" t="str">
        <f t="shared" si="8"/>
        <v>S3</v>
      </c>
      <c r="H315" s="106">
        <f t="shared" si="9"/>
        <v>1.5</v>
      </c>
      <c r="I315" s="104">
        <f>IFERROR(VLOOKUP(Tabela2[[#This Row],[Nazwisko i imię pracownika]],Tabela3[],9,FALSE),0)</f>
        <v>0</v>
      </c>
      <c r="J31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16" spans="1:10">
      <c r="A316" s="104" t="s">
        <v>365</v>
      </c>
      <c r="B316" s="104">
        <v>101</v>
      </c>
      <c r="C316" s="104" t="s">
        <v>1665</v>
      </c>
      <c r="D316" s="104" t="s">
        <v>47</v>
      </c>
      <c r="E316" s="104">
        <v>1</v>
      </c>
      <c r="F316" s="113">
        <f>IF(D316="dyrektor ",'Podział podstawowy'!$F$19,IF(OR(D316="zastępca dyrektora ",D316="główny księgowy"),'Podział podstawowy'!$F$20,IF(D316="kierownik",'Podział podstawowy'!$F$24,IF(D316="zastępca kierownika",'Podział podstawowy'!$F$25,IF(D316="główny ekspert",'Podział podstawowy'!$F$26,IF(OR(D316="starszy ekspert",D316="główny specjalista"),'Podział podstawowy'!$F$27,IF(OR(D316="ekspert",D316="specjalista"),'Podział podstawowy'!$F$28,'Podział podstawowy'!$F$29)))))))</f>
        <v>1306.0109446916717</v>
      </c>
      <c r="G316" s="105" t="str">
        <f t="shared" si="8"/>
        <v>S3</v>
      </c>
      <c r="H316" s="106">
        <f t="shared" si="9"/>
        <v>1.5</v>
      </c>
      <c r="I316" s="104">
        <f>IFERROR(VLOOKUP(Tabela2[[#This Row],[Nazwisko i imię pracownika]],Tabela3[],9,FALSE),0)</f>
        <v>0</v>
      </c>
      <c r="J31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17" spans="1:10">
      <c r="A317" s="104" t="s">
        <v>366</v>
      </c>
      <c r="B317" s="104">
        <v>101</v>
      </c>
      <c r="C317" s="104" t="s">
        <v>1665</v>
      </c>
      <c r="D317" s="104" t="s">
        <v>47</v>
      </c>
      <c r="E317" s="104">
        <v>1</v>
      </c>
      <c r="F317" s="113">
        <f>IF(D317="dyrektor ",'Podział podstawowy'!$F$19,IF(OR(D317="zastępca dyrektora ",D317="główny księgowy"),'Podział podstawowy'!$F$20,IF(D317="kierownik",'Podział podstawowy'!$F$24,IF(D317="zastępca kierownika",'Podział podstawowy'!$F$25,IF(D317="główny ekspert",'Podział podstawowy'!$F$26,IF(OR(D317="starszy ekspert",D317="główny specjalista"),'Podział podstawowy'!$F$27,IF(OR(D317="ekspert",D317="specjalista"),'Podział podstawowy'!$F$28,'Podział podstawowy'!$F$29)))))))</f>
        <v>1306.0109446916717</v>
      </c>
      <c r="G317" s="105" t="str">
        <f t="shared" si="8"/>
        <v>S3</v>
      </c>
      <c r="H317" s="106">
        <f t="shared" si="9"/>
        <v>1.5</v>
      </c>
      <c r="I317" s="104">
        <f>IFERROR(VLOOKUP(Tabela2[[#This Row],[Nazwisko i imię pracownika]],Tabela3[],9,FALSE),0)</f>
        <v>0</v>
      </c>
      <c r="J31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18" spans="1:10">
      <c r="A318" s="104" t="s">
        <v>367</v>
      </c>
      <c r="B318" s="104">
        <v>101</v>
      </c>
      <c r="C318" s="104" t="s">
        <v>1665</v>
      </c>
      <c r="D318" s="104" t="s">
        <v>1669</v>
      </c>
      <c r="E318" s="104">
        <v>1</v>
      </c>
      <c r="F318" s="113">
        <f>IF(D318="dyrektor ",'Podział podstawowy'!$F$19,IF(OR(D318="zastępca dyrektora ",D318="główny księgowy"),'Podział podstawowy'!$F$20,IF(D318="kierownik",'Podział podstawowy'!$F$24,IF(D318="zastępca kierownika",'Podział podstawowy'!$F$25,IF(D318="główny ekspert",'Podział podstawowy'!$F$26,IF(OR(D318="starszy ekspert",D318="główny specjalista"),'Podział podstawowy'!$F$27,IF(OR(D318="ekspert",D318="specjalista"),'Podział podstawowy'!$F$28,'Podział podstawowy'!$F$29)))))))</f>
        <v>870.67396312778124</v>
      </c>
      <c r="G318" s="105" t="str">
        <f t="shared" si="8"/>
        <v>S1</v>
      </c>
      <c r="H318" s="106">
        <f t="shared" si="9"/>
        <v>1</v>
      </c>
      <c r="I318" s="104">
        <f>IFERROR(VLOOKUP(Tabela2[[#This Row],[Nazwisko i imię pracownika]],Tabela3[],9,FALSE),0)</f>
        <v>0</v>
      </c>
      <c r="J31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19" spans="1:10">
      <c r="A319" s="104" t="s">
        <v>368</v>
      </c>
      <c r="B319" s="104">
        <v>101</v>
      </c>
      <c r="C319" s="104" t="s">
        <v>1665</v>
      </c>
      <c r="D319" s="104" t="s">
        <v>1669</v>
      </c>
      <c r="E319" s="104">
        <v>1</v>
      </c>
      <c r="F319" s="113">
        <f>IF(D319="dyrektor ",'Podział podstawowy'!$F$19,IF(OR(D319="zastępca dyrektora ",D319="główny księgowy"),'Podział podstawowy'!$F$20,IF(D319="kierownik",'Podział podstawowy'!$F$24,IF(D319="zastępca kierownika",'Podział podstawowy'!$F$25,IF(D319="główny ekspert",'Podział podstawowy'!$F$26,IF(OR(D319="starszy ekspert",D319="główny specjalista"),'Podział podstawowy'!$F$27,IF(OR(D319="ekspert",D319="specjalista"),'Podział podstawowy'!$F$28,'Podział podstawowy'!$F$29)))))))</f>
        <v>870.67396312778124</v>
      </c>
      <c r="G319" s="105" t="str">
        <f t="shared" si="8"/>
        <v>S1</v>
      </c>
      <c r="H319" s="106">
        <f t="shared" si="9"/>
        <v>1</v>
      </c>
      <c r="I319" s="104">
        <f>IFERROR(VLOOKUP(Tabela2[[#This Row],[Nazwisko i imię pracownika]],Tabela3[],9,FALSE),0)</f>
        <v>0</v>
      </c>
      <c r="J31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20" spans="1:10">
      <c r="A320" s="104" t="s">
        <v>369</v>
      </c>
      <c r="B320" s="104">
        <v>101</v>
      </c>
      <c r="C320" s="104" t="s">
        <v>1665</v>
      </c>
      <c r="D320" s="104" t="s">
        <v>8</v>
      </c>
      <c r="E320" s="104">
        <v>1</v>
      </c>
      <c r="F320" s="113">
        <f>IF(D320="dyrektor ",'Podział podstawowy'!$F$19,IF(OR(D320="zastępca dyrektora ",D320="główny księgowy"),'Podział podstawowy'!$F$20,IF(D320="kierownik",'Podział podstawowy'!$F$24,IF(D320="zastępca kierownika",'Podział podstawowy'!$F$25,IF(D320="główny ekspert",'Podział podstawowy'!$F$26,IF(OR(D320="starszy ekspert",D320="główny specjalista"),'Podział podstawowy'!$F$27,IF(OR(D320="ekspert",D320="specjalista"),'Podział podstawowy'!$F$28,'Podział podstawowy'!$F$29)))))))</f>
        <v>1088.3424539097266</v>
      </c>
      <c r="G320" s="105" t="str">
        <f t="shared" si="8"/>
        <v>S2</v>
      </c>
      <c r="H320" s="106">
        <f t="shared" si="9"/>
        <v>1.25</v>
      </c>
      <c r="I320" s="104">
        <f>IFERROR(VLOOKUP(Tabela2[[#This Row],[Nazwisko i imię pracownika]],Tabela3[],9,FALSE),0)</f>
        <v>0</v>
      </c>
      <c r="J32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21" spans="1:10">
      <c r="A321" s="104" t="s">
        <v>370</v>
      </c>
      <c r="B321" s="104">
        <v>101</v>
      </c>
      <c r="C321" s="104" t="s">
        <v>1665</v>
      </c>
      <c r="D321" s="104" t="s">
        <v>8</v>
      </c>
      <c r="E321" s="104">
        <v>1</v>
      </c>
      <c r="F321" s="113">
        <f>IF(D321="dyrektor ",'Podział podstawowy'!$F$19,IF(OR(D321="zastępca dyrektora ",D321="główny księgowy"),'Podział podstawowy'!$F$20,IF(D321="kierownik",'Podział podstawowy'!$F$24,IF(D321="zastępca kierownika",'Podział podstawowy'!$F$25,IF(D321="główny ekspert",'Podział podstawowy'!$F$26,IF(OR(D321="starszy ekspert",D321="główny specjalista"),'Podział podstawowy'!$F$27,IF(OR(D321="ekspert",D321="specjalista"),'Podział podstawowy'!$F$28,'Podział podstawowy'!$F$29)))))))</f>
        <v>1088.3424539097266</v>
      </c>
      <c r="G321" s="105" t="str">
        <f t="shared" si="8"/>
        <v>S2</v>
      </c>
      <c r="H321" s="106">
        <f t="shared" si="9"/>
        <v>1.25</v>
      </c>
      <c r="I321" s="104">
        <f>IFERROR(VLOOKUP(Tabela2[[#This Row],[Nazwisko i imię pracownika]],Tabela3[],9,FALSE),0)</f>
        <v>0</v>
      </c>
      <c r="J32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22" spans="1:10">
      <c r="A322" s="104" t="s">
        <v>371</v>
      </c>
      <c r="B322" s="104">
        <v>101</v>
      </c>
      <c r="C322" s="104" t="s">
        <v>1665</v>
      </c>
      <c r="D322" s="104" t="s">
        <v>8</v>
      </c>
      <c r="E322" s="104">
        <v>1</v>
      </c>
      <c r="F322" s="113">
        <f>IF(D322="dyrektor ",'Podział podstawowy'!$F$19,IF(OR(D322="zastępca dyrektora ",D322="główny księgowy"),'Podział podstawowy'!$F$20,IF(D322="kierownik",'Podział podstawowy'!$F$24,IF(D322="zastępca kierownika",'Podział podstawowy'!$F$25,IF(D322="główny ekspert",'Podział podstawowy'!$F$26,IF(OR(D322="starszy ekspert",D322="główny specjalista"),'Podział podstawowy'!$F$27,IF(OR(D322="ekspert",D322="specjalista"),'Podział podstawowy'!$F$28,'Podział podstawowy'!$F$29)))))))</f>
        <v>1088.3424539097266</v>
      </c>
      <c r="G322" s="105" t="str">
        <f t="shared" si="8"/>
        <v>S2</v>
      </c>
      <c r="H322" s="106">
        <f t="shared" si="9"/>
        <v>1.25</v>
      </c>
      <c r="I322" s="104">
        <f>IFERROR(VLOOKUP(Tabela2[[#This Row],[Nazwisko i imię pracownika]],Tabela3[],9,FALSE),0)</f>
        <v>0</v>
      </c>
      <c r="J32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23" spans="1:10">
      <c r="A323" s="104" t="s">
        <v>372</v>
      </c>
      <c r="B323" s="104">
        <v>101</v>
      </c>
      <c r="C323" s="104" t="s">
        <v>1665</v>
      </c>
      <c r="D323" s="104" t="s">
        <v>1669</v>
      </c>
      <c r="E323" s="104">
        <v>0.5</v>
      </c>
      <c r="F323" s="113">
        <f>IF(D323="dyrektor ",'Podział podstawowy'!$F$19,IF(OR(D323="zastępca dyrektora ",D323="główny księgowy"),'Podział podstawowy'!$F$20,IF(D323="kierownik",'Podział podstawowy'!$F$24,IF(D323="zastępca kierownika",'Podział podstawowy'!$F$25,IF(D323="główny ekspert",'Podział podstawowy'!$F$26,IF(OR(D323="starszy ekspert",D323="główny specjalista"),'Podział podstawowy'!$F$27,IF(OR(D323="ekspert",D323="specjalista"),'Podział podstawowy'!$F$28,'Podział podstawowy'!$F$29)))))))</f>
        <v>870.67396312778124</v>
      </c>
      <c r="G323" s="105" t="str">
        <f t="shared" si="8"/>
        <v>S1</v>
      </c>
      <c r="H323" s="106">
        <f t="shared" si="9"/>
        <v>1</v>
      </c>
      <c r="I323" s="104">
        <f>IFERROR(VLOOKUP(Tabela2[[#This Row],[Nazwisko i imię pracownika]],Tabela3[],9,FALSE),0)</f>
        <v>0</v>
      </c>
      <c r="J32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24" spans="1:10">
      <c r="A324" s="104" t="s">
        <v>373</v>
      </c>
      <c r="B324" s="104">
        <v>101</v>
      </c>
      <c r="C324" s="104" t="s">
        <v>1665</v>
      </c>
      <c r="D324" s="104" t="s">
        <v>10</v>
      </c>
      <c r="E324" s="104">
        <v>1</v>
      </c>
      <c r="F324" s="113">
        <f>IF(D324="dyrektor ",'Podział podstawowy'!$F$19,IF(OR(D324="zastępca dyrektora ",D324="główny księgowy"),'Podział podstawowy'!$F$20,IF(D324="kierownik",'Podział podstawowy'!$F$24,IF(D324="zastępca kierownika",'Podział podstawowy'!$F$25,IF(D324="główny ekspert",'Podział podstawowy'!$F$26,IF(OR(D324="starszy ekspert",D324="główny specjalista"),'Podział podstawowy'!$F$27,IF(OR(D324="ekspert",D324="specjalista"),'Podział podstawowy'!$F$28,'Podział podstawowy'!$F$29)))))))</f>
        <v>1088.3424539097266</v>
      </c>
      <c r="G324" s="105" t="str">
        <f t="shared" si="8"/>
        <v>S2</v>
      </c>
      <c r="H324" s="106">
        <f t="shared" si="9"/>
        <v>1.25</v>
      </c>
      <c r="I324" s="104">
        <f>IFERROR(VLOOKUP(Tabela2[[#This Row],[Nazwisko i imię pracownika]],Tabela3[],9,FALSE),0)</f>
        <v>0</v>
      </c>
      <c r="J32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25" spans="1:10">
      <c r="A325" s="104" t="s">
        <v>374</v>
      </c>
      <c r="B325" s="104">
        <v>101</v>
      </c>
      <c r="C325" s="104" t="s">
        <v>1665</v>
      </c>
      <c r="D325" s="104" t="s">
        <v>8</v>
      </c>
      <c r="E325" s="104">
        <v>1</v>
      </c>
      <c r="F325" s="113">
        <f>IF(D325="dyrektor ",'Podział podstawowy'!$F$19,IF(OR(D325="zastępca dyrektora ",D325="główny księgowy"),'Podział podstawowy'!$F$20,IF(D325="kierownik",'Podział podstawowy'!$F$24,IF(D325="zastępca kierownika",'Podział podstawowy'!$F$25,IF(D325="główny ekspert",'Podział podstawowy'!$F$26,IF(OR(D325="starszy ekspert",D325="główny specjalista"),'Podział podstawowy'!$F$27,IF(OR(D325="ekspert",D325="specjalista"),'Podział podstawowy'!$F$28,'Podział podstawowy'!$F$29)))))))</f>
        <v>1088.3424539097266</v>
      </c>
      <c r="G325" s="105" t="str">
        <f t="shared" si="8"/>
        <v>S2</v>
      </c>
      <c r="H325" s="106">
        <f t="shared" si="9"/>
        <v>1.25</v>
      </c>
      <c r="I325" s="104">
        <f>IFERROR(VLOOKUP(Tabela2[[#This Row],[Nazwisko i imię pracownika]],Tabela3[],9,FALSE),0)</f>
        <v>0</v>
      </c>
      <c r="J32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26" spans="1:10">
      <c r="A326" s="104" t="s">
        <v>375</v>
      </c>
      <c r="B326" s="104">
        <v>101</v>
      </c>
      <c r="C326" s="104" t="s">
        <v>1665</v>
      </c>
      <c r="D326" s="104" t="s">
        <v>1669</v>
      </c>
      <c r="E326" s="104">
        <v>1</v>
      </c>
      <c r="F326" s="113">
        <f>IF(D326="dyrektor ",'Podział podstawowy'!$F$19,IF(OR(D326="zastępca dyrektora ",D326="główny księgowy"),'Podział podstawowy'!$F$20,IF(D326="kierownik",'Podział podstawowy'!$F$24,IF(D326="zastępca kierownika",'Podział podstawowy'!$F$25,IF(D326="główny ekspert",'Podział podstawowy'!$F$26,IF(OR(D326="starszy ekspert",D326="główny specjalista"),'Podział podstawowy'!$F$27,IF(OR(D326="ekspert",D326="specjalista"),'Podział podstawowy'!$F$28,'Podział podstawowy'!$F$29)))))))</f>
        <v>870.67396312778124</v>
      </c>
      <c r="G326" s="105" t="str">
        <f t="shared" si="8"/>
        <v>S1</v>
      </c>
      <c r="H326" s="106">
        <f t="shared" si="9"/>
        <v>1</v>
      </c>
      <c r="I326" s="104">
        <f>IFERROR(VLOOKUP(Tabela2[[#This Row],[Nazwisko i imię pracownika]],Tabela3[],9,FALSE),0)</f>
        <v>0</v>
      </c>
      <c r="J32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27" spans="1:10">
      <c r="A327" s="104" t="s">
        <v>376</v>
      </c>
      <c r="B327" s="104">
        <v>101</v>
      </c>
      <c r="C327" s="104" t="s">
        <v>1665</v>
      </c>
      <c r="D327" s="104" t="s">
        <v>1669</v>
      </c>
      <c r="E327" s="104">
        <v>1</v>
      </c>
      <c r="F327" s="113">
        <f>IF(D327="dyrektor ",'Podział podstawowy'!$F$19,IF(OR(D327="zastępca dyrektora ",D327="główny księgowy"),'Podział podstawowy'!$F$20,IF(D327="kierownik",'Podział podstawowy'!$F$24,IF(D327="zastępca kierownika",'Podział podstawowy'!$F$25,IF(D327="główny ekspert",'Podział podstawowy'!$F$26,IF(OR(D327="starszy ekspert",D327="główny specjalista"),'Podział podstawowy'!$F$27,IF(OR(D327="ekspert",D327="specjalista"),'Podział podstawowy'!$F$28,'Podział podstawowy'!$F$29)))))))</f>
        <v>870.67396312778124</v>
      </c>
      <c r="G327" s="105" t="str">
        <f t="shared" ref="G327:G390" si="10">IF(D327="dyrektor ","S8",IF(OR(D327="zastępca dyrektora ",D327="główny księgowy"),"S7",IF(D327="kierownik","S6",IF(D327="zastępca kierownika","S5",IF(D327="główny ekspert","S4",IF(OR(D327="starszy ekspert",D327="główny specjalista"),"S3",IF(OR(D327="ekspert",D327="specjalista"),"S2","S1")))))))</f>
        <v>S1</v>
      </c>
      <c r="H327" s="106">
        <f t="shared" ref="H327:H390" si="11">IF(G327="S1",1,IF(G327="S2",1.25,IF(G327="S3",1.5,IF(G327="S4",1.75,IF(G327="S5",2,IF(G327="S6",2.5,IF(G327="S7",3,IF(G327="S8",3.5))))))))</f>
        <v>1</v>
      </c>
      <c r="I327" s="104">
        <f>IFERROR(VLOOKUP(Tabela2[[#This Row],[Nazwisko i imię pracownika]],Tabela3[],9,FALSE),0)</f>
        <v>0</v>
      </c>
      <c r="J32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28" spans="1:10">
      <c r="A328" s="104" t="s">
        <v>377</v>
      </c>
      <c r="B328" s="104">
        <v>101</v>
      </c>
      <c r="C328" s="104" t="s">
        <v>1665</v>
      </c>
      <c r="D328" s="104" t="s">
        <v>1669</v>
      </c>
      <c r="E328" s="104">
        <v>1</v>
      </c>
      <c r="F328" s="113">
        <f>IF(D328="dyrektor ",'Podział podstawowy'!$F$19,IF(OR(D328="zastępca dyrektora ",D328="główny księgowy"),'Podział podstawowy'!$F$20,IF(D328="kierownik",'Podział podstawowy'!$F$24,IF(D328="zastępca kierownika",'Podział podstawowy'!$F$25,IF(D328="główny ekspert",'Podział podstawowy'!$F$26,IF(OR(D328="starszy ekspert",D328="główny specjalista"),'Podział podstawowy'!$F$27,IF(OR(D328="ekspert",D328="specjalista"),'Podział podstawowy'!$F$28,'Podział podstawowy'!$F$29)))))))</f>
        <v>870.67396312778124</v>
      </c>
      <c r="G328" s="105" t="str">
        <f t="shared" si="10"/>
        <v>S1</v>
      </c>
      <c r="H328" s="106">
        <f t="shared" si="11"/>
        <v>1</v>
      </c>
      <c r="I328" s="104">
        <f>IFERROR(VLOOKUP(Tabela2[[#This Row],[Nazwisko i imię pracownika]],Tabela3[],9,FALSE),0)</f>
        <v>0</v>
      </c>
      <c r="J32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29" spans="1:10">
      <c r="A329" s="104" t="s">
        <v>378</v>
      </c>
      <c r="B329" s="104">
        <v>101</v>
      </c>
      <c r="C329" s="104" t="s">
        <v>1665</v>
      </c>
      <c r="D329" s="104" t="s">
        <v>1669</v>
      </c>
      <c r="E329" s="104">
        <v>1</v>
      </c>
      <c r="F329" s="113">
        <f>IF(D329="dyrektor ",'Podział podstawowy'!$F$19,IF(OR(D329="zastępca dyrektora ",D329="główny księgowy"),'Podział podstawowy'!$F$20,IF(D329="kierownik",'Podział podstawowy'!$F$24,IF(D329="zastępca kierownika",'Podział podstawowy'!$F$25,IF(D329="główny ekspert",'Podział podstawowy'!$F$26,IF(OR(D329="starszy ekspert",D329="główny specjalista"),'Podział podstawowy'!$F$27,IF(OR(D329="ekspert",D329="specjalista"),'Podział podstawowy'!$F$28,'Podział podstawowy'!$F$29)))))))</f>
        <v>870.67396312778124</v>
      </c>
      <c r="G329" s="105" t="str">
        <f t="shared" si="10"/>
        <v>S1</v>
      </c>
      <c r="H329" s="106">
        <f t="shared" si="11"/>
        <v>1</v>
      </c>
      <c r="I329" s="104">
        <f>IFERROR(VLOOKUP(Tabela2[[#This Row],[Nazwisko i imię pracownika]],Tabela3[],9,FALSE),0)</f>
        <v>0</v>
      </c>
      <c r="J32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30" spans="1:10">
      <c r="A330" s="104" t="s">
        <v>379</v>
      </c>
      <c r="B330" s="104">
        <v>101</v>
      </c>
      <c r="C330" s="104" t="s">
        <v>1665</v>
      </c>
      <c r="D330" s="104" t="s">
        <v>1669</v>
      </c>
      <c r="E330" s="104">
        <v>1</v>
      </c>
      <c r="F330" s="113">
        <f>IF(D330="dyrektor ",'Podział podstawowy'!$F$19,IF(OR(D330="zastępca dyrektora ",D330="główny księgowy"),'Podział podstawowy'!$F$20,IF(D330="kierownik",'Podział podstawowy'!$F$24,IF(D330="zastępca kierownika",'Podział podstawowy'!$F$25,IF(D330="główny ekspert",'Podział podstawowy'!$F$26,IF(OR(D330="starszy ekspert",D330="główny specjalista"),'Podział podstawowy'!$F$27,IF(OR(D330="ekspert",D330="specjalista"),'Podział podstawowy'!$F$28,'Podział podstawowy'!$F$29)))))))</f>
        <v>870.67396312778124</v>
      </c>
      <c r="G330" s="105" t="str">
        <f t="shared" si="10"/>
        <v>S1</v>
      </c>
      <c r="H330" s="106">
        <f t="shared" si="11"/>
        <v>1</v>
      </c>
      <c r="I330" s="104">
        <f>IFERROR(VLOOKUP(Tabela2[[#This Row],[Nazwisko i imię pracownika]],Tabela3[],9,FALSE),0)</f>
        <v>0</v>
      </c>
      <c r="J33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31" spans="1:10">
      <c r="A331" s="104" t="s">
        <v>380</v>
      </c>
      <c r="B331" s="104">
        <v>101</v>
      </c>
      <c r="C331" s="104" t="s">
        <v>1665</v>
      </c>
      <c r="D331" s="104" t="s">
        <v>1669</v>
      </c>
      <c r="E331" s="104">
        <v>1</v>
      </c>
      <c r="F331" s="113">
        <f>IF(D331="dyrektor ",'Podział podstawowy'!$F$19,IF(OR(D331="zastępca dyrektora ",D331="główny księgowy"),'Podział podstawowy'!$F$20,IF(D331="kierownik",'Podział podstawowy'!$F$24,IF(D331="zastępca kierownika",'Podział podstawowy'!$F$25,IF(D331="główny ekspert",'Podział podstawowy'!$F$26,IF(OR(D331="starszy ekspert",D331="główny specjalista"),'Podział podstawowy'!$F$27,IF(OR(D331="ekspert",D331="specjalista"),'Podział podstawowy'!$F$28,'Podział podstawowy'!$F$29)))))))</f>
        <v>870.67396312778124</v>
      </c>
      <c r="G331" s="105" t="str">
        <f t="shared" si="10"/>
        <v>S1</v>
      </c>
      <c r="H331" s="106">
        <f t="shared" si="11"/>
        <v>1</v>
      </c>
      <c r="I331" s="104">
        <f>IFERROR(VLOOKUP(Tabela2[[#This Row],[Nazwisko i imię pracownika]],Tabela3[],9,FALSE),0)</f>
        <v>0</v>
      </c>
      <c r="J33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32" spans="1:10">
      <c r="A332" s="104" t="s">
        <v>381</v>
      </c>
      <c r="B332" s="104">
        <v>101</v>
      </c>
      <c r="C332" s="104" t="s">
        <v>1665</v>
      </c>
      <c r="D332" s="104" t="s">
        <v>55</v>
      </c>
      <c r="E332" s="104">
        <v>1</v>
      </c>
      <c r="F332" s="113">
        <f>IF(D332="dyrektor ",'Podział podstawowy'!$F$19,IF(OR(D332="zastępca dyrektora ",D332="główny księgowy"),'Podział podstawowy'!$F$20,IF(D332="kierownik",'Podział podstawowy'!$F$24,IF(D332="zastępca kierownika",'Podział podstawowy'!$F$25,IF(D332="główny ekspert",'Podział podstawowy'!$F$26,IF(OR(D332="starszy ekspert",D332="główny specjalista"),'Podział podstawowy'!$F$27,IF(OR(D332="ekspert",D332="specjalista"),'Podział podstawowy'!$F$28,'Podział podstawowy'!$F$29)))))))</f>
        <v>1523.6794354736171</v>
      </c>
      <c r="G332" s="105" t="str">
        <f t="shared" si="10"/>
        <v>S4</v>
      </c>
      <c r="H332" s="106">
        <f t="shared" si="11"/>
        <v>1.75</v>
      </c>
      <c r="I332" s="104">
        <f>IFERROR(VLOOKUP(Tabela2[[#This Row],[Nazwisko i imię pracownika]],Tabela3[],9,FALSE),0)</f>
        <v>0</v>
      </c>
      <c r="J33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33" spans="1:10">
      <c r="A333" s="104" t="s">
        <v>382</v>
      </c>
      <c r="B333" s="104">
        <v>101</v>
      </c>
      <c r="C333" s="104" t="s">
        <v>1665</v>
      </c>
      <c r="D333" s="104" t="s">
        <v>55</v>
      </c>
      <c r="E333" s="104">
        <v>1</v>
      </c>
      <c r="F333" s="113">
        <f>IF(D333="dyrektor ",'Podział podstawowy'!$F$19,IF(OR(D333="zastępca dyrektora ",D333="główny księgowy"),'Podział podstawowy'!$F$20,IF(D333="kierownik",'Podział podstawowy'!$F$24,IF(D333="zastępca kierownika",'Podział podstawowy'!$F$25,IF(D333="główny ekspert",'Podział podstawowy'!$F$26,IF(OR(D333="starszy ekspert",D333="główny specjalista"),'Podział podstawowy'!$F$27,IF(OR(D333="ekspert",D333="specjalista"),'Podział podstawowy'!$F$28,'Podział podstawowy'!$F$29)))))))</f>
        <v>1523.6794354736171</v>
      </c>
      <c r="G333" s="105" t="str">
        <f t="shared" si="10"/>
        <v>S4</v>
      </c>
      <c r="H333" s="106">
        <f t="shared" si="11"/>
        <v>1.75</v>
      </c>
      <c r="I333" s="104">
        <f>IFERROR(VLOOKUP(Tabela2[[#This Row],[Nazwisko i imię pracownika]],Tabela3[],9,FALSE),0)</f>
        <v>0</v>
      </c>
      <c r="J33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34" spans="1:10">
      <c r="A334" s="104" t="s">
        <v>383</v>
      </c>
      <c r="B334" s="104">
        <v>101</v>
      </c>
      <c r="C334" s="104" t="s">
        <v>1665</v>
      </c>
      <c r="D334" s="104" t="s">
        <v>1669</v>
      </c>
      <c r="E334" s="104">
        <v>1</v>
      </c>
      <c r="F334" s="113">
        <f>IF(D334="dyrektor ",'Podział podstawowy'!$F$19,IF(OR(D334="zastępca dyrektora ",D334="główny księgowy"),'Podział podstawowy'!$F$20,IF(D334="kierownik",'Podział podstawowy'!$F$24,IF(D334="zastępca kierownika",'Podział podstawowy'!$F$25,IF(D334="główny ekspert",'Podział podstawowy'!$F$26,IF(OR(D334="starszy ekspert",D334="główny specjalista"),'Podział podstawowy'!$F$27,IF(OR(D334="ekspert",D334="specjalista"),'Podział podstawowy'!$F$28,'Podział podstawowy'!$F$29)))))))</f>
        <v>870.67396312778124</v>
      </c>
      <c r="G334" s="105" t="str">
        <f t="shared" si="10"/>
        <v>S1</v>
      </c>
      <c r="H334" s="106">
        <f t="shared" si="11"/>
        <v>1</v>
      </c>
      <c r="I334" s="104">
        <f>IFERROR(VLOOKUP(Tabela2[[#This Row],[Nazwisko i imię pracownika]],Tabela3[],9,FALSE),0)</f>
        <v>0</v>
      </c>
      <c r="J33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35" spans="1:10">
      <c r="A335" s="104" t="s">
        <v>384</v>
      </c>
      <c r="B335" s="104">
        <v>101</v>
      </c>
      <c r="C335" s="104" t="s">
        <v>1665</v>
      </c>
      <c r="D335" s="104" t="s">
        <v>1669</v>
      </c>
      <c r="E335" s="104">
        <v>1</v>
      </c>
      <c r="F335" s="113">
        <f>IF(D335="dyrektor ",'Podział podstawowy'!$F$19,IF(OR(D335="zastępca dyrektora ",D335="główny księgowy"),'Podział podstawowy'!$F$20,IF(D335="kierownik",'Podział podstawowy'!$F$24,IF(D335="zastępca kierownika",'Podział podstawowy'!$F$25,IF(D335="główny ekspert",'Podział podstawowy'!$F$26,IF(OR(D335="starszy ekspert",D335="główny specjalista"),'Podział podstawowy'!$F$27,IF(OR(D335="ekspert",D335="specjalista"),'Podział podstawowy'!$F$28,'Podział podstawowy'!$F$29)))))))</f>
        <v>870.67396312778124</v>
      </c>
      <c r="G335" s="105" t="str">
        <f t="shared" si="10"/>
        <v>S1</v>
      </c>
      <c r="H335" s="106">
        <f t="shared" si="11"/>
        <v>1</v>
      </c>
      <c r="I335" s="104">
        <f>IFERROR(VLOOKUP(Tabela2[[#This Row],[Nazwisko i imię pracownika]],Tabela3[],9,FALSE),0)</f>
        <v>0</v>
      </c>
      <c r="J33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36" spans="1:10">
      <c r="A336" s="104" t="s">
        <v>385</v>
      </c>
      <c r="B336" s="104">
        <v>101</v>
      </c>
      <c r="C336" s="104" t="s">
        <v>1665</v>
      </c>
      <c r="D336" s="104" t="s">
        <v>10</v>
      </c>
      <c r="E336" s="104">
        <v>1</v>
      </c>
      <c r="F336" s="113">
        <f>IF(D336="dyrektor ",'Podział podstawowy'!$F$19,IF(OR(D336="zastępca dyrektora ",D336="główny księgowy"),'Podział podstawowy'!$F$20,IF(D336="kierownik",'Podział podstawowy'!$F$24,IF(D336="zastępca kierownika",'Podział podstawowy'!$F$25,IF(D336="główny ekspert",'Podział podstawowy'!$F$26,IF(OR(D336="starszy ekspert",D336="główny specjalista"),'Podział podstawowy'!$F$27,IF(OR(D336="ekspert",D336="specjalista"),'Podział podstawowy'!$F$28,'Podział podstawowy'!$F$29)))))))</f>
        <v>1088.3424539097266</v>
      </c>
      <c r="G336" s="105" t="str">
        <f t="shared" si="10"/>
        <v>S2</v>
      </c>
      <c r="H336" s="106">
        <f t="shared" si="11"/>
        <v>1.25</v>
      </c>
      <c r="I336" s="104">
        <f>IFERROR(VLOOKUP(Tabela2[[#This Row],[Nazwisko i imię pracownika]],Tabela3[],9,FALSE),0)</f>
        <v>0</v>
      </c>
      <c r="J33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37" spans="1:10">
      <c r="A337" s="104" t="s">
        <v>386</v>
      </c>
      <c r="B337" s="104">
        <v>101</v>
      </c>
      <c r="C337" s="104" t="s">
        <v>1667</v>
      </c>
      <c r="D337" s="104" t="s">
        <v>1669</v>
      </c>
      <c r="E337" s="104">
        <v>1</v>
      </c>
      <c r="F337" s="113">
        <f>IF(D337="dyrektor ",'Podział podstawowy'!$F$19,IF(OR(D337="zastępca dyrektora ",D337="główny księgowy"),'Podział podstawowy'!$F$20,IF(D337="kierownik",'Podział podstawowy'!$F$24,IF(D337="zastępca kierownika",'Podział podstawowy'!$F$25,IF(D337="główny ekspert",'Podział podstawowy'!$F$26,IF(OR(D337="starszy ekspert",D337="główny specjalista"),'Podział podstawowy'!$F$27,IF(OR(D337="ekspert",D337="specjalista"),'Podział podstawowy'!$F$28,'Podział podstawowy'!$F$29)))))))</f>
        <v>870.67396312778124</v>
      </c>
      <c r="G337" s="105" t="str">
        <f t="shared" si="10"/>
        <v>S1</v>
      </c>
      <c r="H337" s="106">
        <f t="shared" si="11"/>
        <v>1</v>
      </c>
      <c r="I337" s="104">
        <f>IFERROR(VLOOKUP(Tabela2[[#This Row],[Nazwisko i imię pracownika]],Tabela3[],9,FALSE),0)</f>
        <v>0</v>
      </c>
      <c r="J33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38" spans="1:10">
      <c r="A338" s="104" t="s">
        <v>387</v>
      </c>
      <c r="B338" s="104">
        <v>101</v>
      </c>
      <c r="C338" s="104" t="s">
        <v>1667</v>
      </c>
      <c r="D338" s="104" t="s">
        <v>1669</v>
      </c>
      <c r="E338" s="104">
        <v>1</v>
      </c>
      <c r="F338" s="113">
        <f>IF(D338="dyrektor ",'Podział podstawowy'!$F$19,IF(OR(D338="zastępca dyrektora ",D338="główny księgowy"),'Podział podstawowy'!$F$20,IF(D338="kierownik",'Podział podstawowy'!$F$24,IF(D338="zastępca kierownika",'Podział podstawowy'!$F$25,IF(D338="główny ekspert",'Podział podstawowy'!$F$26,IF(OR(D338="starszy ekspert",D338="główny specjalista"),'Podział podstawowy'!$F$27,IF(OR(D338="ekspert",D338="specjalista"),'Podział podstawowy'!$F$28,'Podział podstawowy'!$F$29)))))))</f>
        <v>870.67396312778124</v>
      </c>
      <c r="G338" s="105" t="str">
        <f t="shared" si="10"/>
        <v>S1</v>
      </c>
      <c r="H338" s="106">
        <f t="shared" si="11"/>
        <v>1</v>
      </c>
      <c r="I338" s="104">
        <f>IFERROR(VLOOKUP(Tabela2[[#This Row],[Nazwisko i imię pracownika]],Tabela3[],9,FALSE),0)</f>
        <v>0</v>
      </c>
      <c r="J33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39" spans="1:10">
      <c r="A339" s="104" t="s">
        <v>388</v>
      </c>
      <c r="B339" s="104">
        <v>101</v>
      </c>
      <c r="C339" s="104" t="s">
        <v>1667</v>
      </c>
      <c r="D339" s="104" t="s">
        <v>1669</v>
      </c>
      <c r="E339" s="104">
        <v>1</v>
      </c>
      <c r="F339" s="113">
        <f>IF(D339="dyrektor ",'Podział podstawowy'!$F$19,IF(OR(D339="zastępca dyrektora ",D339="główny księgowy"),'Podział podstawowy'!$F$20,IF(D339="kierownik",'Podział podstawowy'!$F$24,IF(D339="zastępca kierownika",'Podział podstawowy'!$F$25,IF(D339="główny ekspert",'Podział podstawowy'!$F$26,IF(OR(D339="starszy ekspert",D339="główny specjalista"),'Podział podstawowy'!$F$27,IF(OR(D339="ekspert",D339="specjalista"),'Podział podstawowy'!$F$28,'Podział podstawowy'!$F$29)))))))</f>
        <v>870.67396312778124</v>
      </c>
      <c r="G339" s="105" t="str">
        <f t="shared" si="10"/>
        <v>S1</v>
      </c>
      <c r="H339" s="106">
        <f t="shared" si="11"/>
        <v>1</v>
      </c>
      <c r="I339" s="104">
        <f>IFERROR(VLOOKUP(Tabela2[[#This Row],[Nazwisko i imię pracownika]],Tabela3[],9,FALSE),0)</f>
        <v>0</v>
      </c>
      <c r="J33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40" spans="1:10">
      <c r="A340" s="104" t="s">
        <v>389</v>
      </c>
      <c r="B340" s="104">
        <v>101</v>
      </c>
      <c r="C340" s="104" t="s">
        <v>1667</v>
      </c>
      <c r="D340" s="104" t="s">
        <v>1669</v>
      </c>
      <c r="E340" s="104">
        <v>1</v>
      </c>
      <c r="F340" s="113">
        <f>IF(D340="dyrektor ",'Podział podstawowy'!$F$19,IF(OR(D340="zastępca dyrektora ",D340="główny księgowy"),'Podział podstawowy'!$F$20,IF(D340="kierownik",'Podział podstawowy'!$F$24,IF(D340="zastępca kierownika",'Podział podstawowy'!$F$25,IF(D340="główny ekspert",'Podział podstawowy'!$F$26,IF(OR(D340="starszy ekspert",D340="główny specjalista"),'Podział podstawowy'!$F$27,IF(OR(D340="ekspert",D340="specjalista"),'Podział podstawowy'!$F$28,'Podział podstawowy'!$F$29)))))))</f>
        <v>870.67396312778124</v>
      </c>
      <c r="G340" s="105" t="str">
        <f t="shared" si="10"/>
        <v>S1</v>
      </c>
      <c r="H340" s="106">
        <f t="shared" si="11"/>
        <v>1</v>
      </c>
      <c r="I340" s="104">
        <f>IFERROR(VLOOKUP(Tabela2[[#This Row],[Nazwisko i imię pracownika]],Tabela3[],9,FALSE),0)</f>
        <v>0</v>
      </c>
      <c r="J34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41" spans="1:10">
      <c r="A341" s="104" t="s">
        <v>390</v>
      </c>
      <c r="B341" s="104">
        <v>101</v>
      </c>
      <c r="C341" s="104" t="s">
        <v>1667</v>
      </c>
      <c r="D341" s="104" t="s">
        <v>1669</v>
      </c>
      <c r="E341" s="104">
        <v>1</v>
      </c>
      <c r="F341" s="113">
        <f>IF(D341="dyrektor ",'Podział podstawowy'!$F$19,IF(OR(D341="zastępca dyrektora ",D341="główny księgowy"),'Podział podstawowy'!$F$20,IF(D341="kierownik",'Podział podstawowy'!$F$24,IF(D341="zastępca kierownika",'Podział podstawowy'!$F$25,IF(D341="główny ekspert",'Podział podstawowy'!$F$26,IF(OR(D341="starszy ekspert",D341="główny specjalista"),'Podział podstawowy'!$F$27,IF(OR(D341="ekspert",D341="specjalista"),'Podział podstawowy'!$F$28,'Podział podstawowy'!$F$29)))))))</f>
        <v>870.67396312778124</v>
      </c>
      <c r="G341" s="105" t="str">
        <f t="shared" si="10"/>
        <v>S1</v>
      </c>
      <c r="H341" s="106">
        <f t="shared" si="11"/>
        <v>1</v>
      </c>
      <c r="I341" s="104">
        <f>IFERROR(VLOOKUP(Tabela2[[#This Row],[Nazwisko i imię pracownika]],Tabela3[],9,FALSE),0)</f>
        <v>0</v>
      </c>
      <c r="J34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42" spans="1:10">
      <c r="A342" s="104" t="s">
        <v>391</v>
      </c>
      <c r="B342" s="104">
        <v>101</v>
      </c>
      <c r="C342" s="104" t="s">
        <v>1667</v>
      </c>
      <c r="D342" s="104" t="s">
        <v>1669</v>
      </c>
      <c r="E342" s="104">
        <v>1</v>
      </c>
      <c r="F342" s="113">
        <f>IF(D342="dyrektor ",'Podział podstawowy'!$F$19,IF(OR(D342="zastępca dyrektora ",D342="główny księgowy"),'Podział podstawowy'!$F$20,IF(D342="kierownik",'Podział podstawowy'!$F$24,IF(D342="zastępca kierownika",'Podział podstawowy'!$F$25,IF(D342="główny ekspert",'Podział podstawowy'!$F$26,IF(OR(D342="starszy ekspert",D342="główny specjalista"),'Podział podstawowy'!$F$27,IF(OR(D342="ekspert",D342="specjalista"),'Podział podstawowy'!$F$28,'Podział podstawowy'!$F$29)))))))</f>
        <v>870.67396312778124</v>
      </c>
      <c r="G342" s="105" t="str">
        <f t="shared" si="10"/>
        <v>S1</v>
      </c>
      <c r="H342" s="106">
        <f t="shared" si="11"/>
        <v>1</v>
      </c>
      <c r="I342" s="104">
        <f>IFERROR(VLOOKUP(Tabela2[[#This Row],[Nazwisko i imię pracownika]],Tabela3[],9,FALSE),0)</f>
        <v>0</v>
      </c>
      <c r="J34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43" spans="1:10">
      <c r="A343" s="104" t="s">
        <v>392</v>
      </c>
      <c r="B343" s="104">
        <v>101</v>
      </c>
      <c r="C343" s="104" t="s">
        <v>1667</v>
      </c>
      <c r="D343" s="104" t="s">
        <v>10</v>
      </c>
      <c r="E343" s="104">
        <v>1</v>
      </c>
      <c r="F343" s="113">
        <f>IF(D343="dyrektor ",'Podział podstawowy'!$F$19,IF(OR(D343="zastępca dyrektora ",D343="główny księgowy"),'Podział podstawowy'!$F$20,IF(D343="kierownik",'Podział podstawowy'!$F$24,IF(D343="zastępca kierownika",'Podział podstawowy'!$F$25,IF(D343="główny ekspert",'Podział podstawowy'!$F$26,IF(OR(D343="starszy ekspert",D343="główny specjalista"),'Podział podstawowy'!$F$27,IF(OR(D343="ekspert",D343="specjalista"),'Podział podstawowy'!$F$28,'Podział podstawowy'!$F$29)))))))</f>
        <v>1088.3424539097266</v>
      </c>
      <c r="G343" s="105" t="str">
        <f t="shared" si="10"/>
        <v>S2</v>
      </c>
      <c r="H343" s="106">
        <f t="shared" si="11"/>
        <v>1.25</v>
      </c>
      <c r="I343" s="104">
        <f>IFERROR(VLOOKUP(Tabela2[[#This Row],[Nazwisko i imię pracownika]],Tabela3[],9,FALSE),0)</f>
        <v>0</v>
      </c>
      <c r="J34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44" spans="1:10">
      <c r="A344" s="104" t="s">
        <v>393</v>
      </c>
      <c r="B344" s="104">
        <v>101</v>
      </c>
      <c r="C344" s="104" t="s">
        <v>1665</v>
      </c>
      <c r="D344" s="104" t="s">
        <v>1669</v>
      </c>
      <c r="E344" s="104">
        <v>1</v>
      </c>
      <c r="F344" s="113">
        <f>IF(D344="dyrektor ",'Podział podstawowy'!$F$19,IF(OR(D344="zastępca dyrektora ",D344="główny księgowy"),'Podział podstawowy'!$F$20,IF(D344="kierownik",'Podział podstawowy'!$F$24,IF(D344="zastępca kierownika",'Podział podstawowy'!$F$25,IF(D344="główny ekspert",'Podział podstawowy'!$F$26,IF(OR(D344="starszy ekspert",D344="główny specjalista"),'Podział podstawowy'!$F$27,IF(OR(D344="ekspert",D344="specjalista"),'Podział podstawowy'!$F$28,'Podział podstawowy'!$F$29)))))))</f>
        <v>870.67396312778124</v>
      </c>
      <c r="G344" s="105" t="str">
        <f t="shared" si="10"/>
        <v>S1</v>
      </c>
      <c r="H344" s="106">
        <f t="shared" si="11"/>
        <v>1</v>
      </c>
      <c r="I344" s="104">
        <f>IFERROR(VLOOKUP(Tabela2[[#This Row],[Nazwisko i imię pracownika]],Tabela3[],9,FALSE),0)</f>
        <v>11</v>
      </c>
      <c r="J34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45" spans="1:10">
      <c r="A345" s="104" t="s">
        <v>394</v>
      </c>
      <c r="B345" s="104">
        <v>101</v>
      </c>
      <c r="C345" s="104" t="s">
        <v>1665</v>
      </c>
      <c r="D345" s="104" t="s">
        <v>47</v>
      </c>
      <c r="E345" s="104">
        <v>1</v>
      </c>
      <c r="F345" s="113">
        <f>IF(D345="dyrektor ",'Podział podstawowy'!$F$19,IF(OR(D345="zastępca dyrektora ",D345="główny księgowy"),'Podział podstawowy'!$F$20,IF(D345="kierownik",'Podział podstawowy'!$F$24,IF(D345="zastępca kierownika",'Podział podstawowy'!$F$25,IF(D345="główny ekspert",'Podział podstawowy'!$F$26,IF(OR(D345="starszy ekspert",D345="główny specjalista"),'Podział podstawowy'!$F$27,IF(OR(D345="ekspert",D345="specjalista"),'Podział podstawowy'!$F$28,'Podział podstawowy'!$F$29)))))))</f>
        <v>1306.0109446916717</v>
      </c>
      <c r="G345" s="105" t="str">
        <f t="shared" si="10"/>
        <v>S3</v>
      </c>
      <c r="H345" s="106">
        <f t="shared" si="11"/>
        <v>1.5</v>
      </c>
      <c r="I345" s="104">
        <f>IFERROR(VLOOKUP(Tabela2[[#This Row],[Nazwisko i imię pracownika]],Tabela3[],9,FALSE),0)</f>
        <v>0</v>
      </c>
      <c r="J34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46" spans="1:10">
      <c r="A346" s="104" t="s">
        <v>395</v>
      </c>
      <c r="B346" s="104">
        <v>101</v>
      </c>
      <c r="C346" s="104" t="s">
        <v>1665</v>
      </c>
      <c r="D346" s="104" t="s">
        <v>47</v>
      </c>
      <c r="E346" s="104">
        <v>1</v>
      </c>
      <c r="F346" s="113">
        <f>IF(D346="dyrektor ",'Podział podstawowy'!$F$19,IF(OR(D346="zastępca dyrektora ",D346="główny księgowy"),'Podział podstawowy'!$F$20,IF(D346="kierownik",'Podział podstawowy'!$F$24,IF(D346="zastępca kierownika",'Podział podstawowy'!$F$25,IF(D346="główny ekspert",'Podział podstawowy'!$F$26,IF(OR(D346="starszy ekspert",D346="główny specjalista"),'Podział podstawowy'!$F$27,IF(OR(D346="ekspert",D346="specjalista"),'Podział podstawowy'!$F$28,'Podział podstawowy'!$F$29)))))))</f>
        <v>1306.0109446916717</v>
      </c>
      <c r="G346" s="105" t="str">
        <f t="shared" si="10"/>
        <v>S3</v>
      </c>
      <c r="H346" s="106">
        <f t="shared" si="11"/>
        <v>1.5</v>
      </c>
      <c r="I346" s="104">
        <f>IFERROR(VLOOKUP(Tabela2[[#This Row],[Nazwisko i imię pracownika]],Tabela3[],9,FALSE),0)</f>
        <v>0</v>
      </c>
      <c r="J34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47" spans="1:10">
      <c r="A347" s="104" t="s">
        <v>396</v>
      </c>
      <c r="B347" s="104">
        <v>101</v>
      </c>
      <c r="C347" s="104" t="s">
        <v>1665</v>
      </c>
      <c r="D347" s="104" t="s">
        <v>47</v>
      </c>
      <c r="E347" s="104">
        <v>1</v>
      </c>
      <c r="F347" s="113">
        <f>IF(D347="dyrektor ",'Podział podstawowy'!$F$19,IF(OR(D347="zastępca dyrektora ",D347="główny księgowy"),'Podział podstawowy'!$F$20,IF(D347="kierownik",'Podział podstawowy'!$F$24,IF(D347="zastępca kierownika",'Podział podstawowy'!$F$25,IF(D347="główny ekspert",'Podział podstawowy'!$F$26,IF(OR(D347="starszy ekspert",D347="główny specjalista"),'Podział podstawowy'!$F$27,IF(OR(D347="ekspert",D347="specjalista"),'Podział podstawowy'!$F$28,'Podział podstawowy'!$F$29)))))))</f>
        <v>1306.0109446916717</v>
      </c>
      <c r="G347" s="105" t="str">
        <f t="shared" si="10"/>
        <v>S3</v>
      </c>
      <c r="H347" s="106">
        <f t="shared" si="11"/>
        <v>1.5</v>
      </c>
      <c r="I347" s="104">
        <f>IFERROR(VLOOKUP(Tabela2[[#This Row],[Nazwisko i imię pracownika]],Tabela3[],9,FALSE),0)</f>
        <v>0</v>
      </c>
      <c r="J34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48" spans="1:10">
      <c r="A348" s="104" t="s">
        <v>397</v>
      </c>
      <c r="B348" s="104">
        <v>101</v>
      </c>
      <c r="C348" s="104" t="s">
        <v>1665</v>
      </c>
      <c r="D348" s="104" t="s">
        <v>1669</v>
      </c>
      <c r="E348" s="104">
        <v>1</v>
      </c>
      <c r="F348" s="113">
        <f>IF(D348="dyrektor ",'Podział podstawowy'!$F$19,IF(OR(D348="zastępca dyrektora ",D348="główny księgowy"),'Podział podstawowy'!$F$20,IF(D348="kierownik",'Podział podstawowy'!$F$24,IF(D348="zastępca kierownika",'Podział podstawowy'!$F$25,IF(D348="główny ekspert",'Podział podstawowy'!$F$26,IF(OR(D348="starszy ekspert",D348="główny specjalista"),'Podział podstawowy'!$F$27,IF(OR(D348="ekspert",D348="specjalista"),'Podział podstawowy'!$F$28,'Podział podstawowy'!$F$29)))))))</f>
        <v>870.67396312778124</v>
      </c>
      <c r="G348" s="105" t="str">
        <f t="shared" si="10"/>
        <v>S1</v>
      </c>
      <c r="H348" s="106">
        <f t="shared" si="11"/>
        <v>1</v>
      </c>
      <c r="I348" s="104">
        <f>IFERROR(VLOOKUP(Tabela2[[#This Row],[Nazwisko i imię pracownika]],Tabela3[],9,FALSE),0)</f>
        <v>0</v>
      </c>
      <c r="J34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49" spans="1:10">
      <c r="A349" s="104" t="s">
        <v>398</v>
      </c>
      <c r="B349" s="104">
        <v>101</v>
      </c>
      <c r="C349" s="104" t="s">
        <v>1664</v>
      </c>
      <c r="D349" s="104" t="s">
        <v>1669</v>
      </c>
      <c r="E349" s="104">
        <v>1</v>
      </c>
      <c r="F349" s="113">
        <f>IF(D349="dyrektor ",'Podział podstawowy'!$F$19,IF(OR(D349="zastępca dyrektora ",D349="główny księgowy"),'Podział podstawowy'!$F$20,IF(D349="kierownik",'Podział podstawowy'!$F$24,IF(D349="zastępca kierownika",'Podział podstawowy'!$F$25,IF(D349="główny ekspert",'Podział podstawowy'!$F$26,IF(OR(D349="starszy ekspert",D349="główny specjalista"),'Podział podstawowy'!$F$27,IF(OR(D349="ekspert",D349="specjalista"),'Podział podstawowy'!$F$28,'Podział podstawowy'!$F$29)))))))</f>
        <v>870.67396312778124</v>
      </c>
      <c r="G349" s="105" t="str">
        <f t="shared" si="10"/>
        <v>S1</v>
      </c>
      <c r="H349" s="106">
        <f t="shared" si="11"/>
        <v>1</v>
      </c>
      <c r="I349" s="104">
        <f>IFERROR(VLOOKUP(Tabela2[[#This Row],[Nazwisko i imię pracownika]],Tabela3[],9,FALSE),0)</f>
        <v>0</v>
      </c>
      <c r="J34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50" spans="1:10">
      <c r="A350" s="104" t="s">
        <v>399</v>
      </c>
      <c r="B350" s="104">
        <v>101</v>
      </c>
      <c r="C350" s="104" t="s">
        <v>1664</v>
      </c>
      <c r="D350" s="104" t="s">
        <v>1669</v>
      </c>
      <c r="E350" s="104">
        <v>1</v>
      </c>
      <c r="F350" s="113">
        <f>IF(D350="dyrektor ",'Podział podstawowy'!$F$19,IF(OR(D350="zastępca dyrektora ",D350="główny księgowy"),'Podział podstawowy'!$F$20,IF(D350="kierownik",'Podział podstawowy'!$F$24,IF(D350="zastępca kierownika",'Podział podstawowy'!$F$25,IF(D350="główny ekspert",'Podział podstawowy'!$F$26,IF(OR(D350="starszy ekspert",D350="główny specjalista"),'Podział podstawowy'!$F$27,IF(OR(D350="ekspert",D350="specjalista"),'Podział podstawowy'!$F$28,'Podział podstawowy'!$F$29)))))))</f>
        <v>870.67396312778124</v>
      </c>
      <c r="G350" s="105" t="str">
        <f t="shared" si="10"/>
        <v>S1</v>
      </c>
      <c r="H350" s="106">
        <f t="shared" si="11"/>
        <v>1</v>
      </c>
      <c r="I350" s="104">
        <f>IFERROR(VLOOKUP(Tabela2[[#This Row],[Nazwisko i imię pracownika]],Tabela3[],9,FALSE),0)</f>
        <v>0</v>
      </c>
      <c r="J35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51" spans="1:10">
      <c r="A351" s="104" t="s">
        <v>400</v>
      </c>
      <c r="B351" s="104">
        <v>101</v>
      </c>
      <c r="C351" s="104" t="s">
        <v>1664</v>
      </c>
      <c r="D351" s="104" t="s">
        <v>10</v>
      </c>
      <c r="E351" s="104">
        <v>1</v>
      </c>
      <c r="F351" s="113">
        <f>IF(D351="dyrektor ",'Podział podstawowy'!$F$19,IF(OR(D351="zastępca dyrektora ",D351="główny księgowy"),'Podział podstawowy'!$F$20,IF(D351="kierownik",'Podział podstawowy'!$F$24,IF(D351="zastępca kierownika",'Podział podstawowy'!$F$25,IF(D351="główny ekspert",'Podział podstawowy'!$F$26,IF(OR(D351="starszy ekspert",D351="główny specjalista"),'Podział podstawowy'!$F$27,IF(OR(D351="ekspert",D351="specjalista"),'Podział podstawowy'!$F$28,'Podział podstawowy'!$F$29)))))))</f>
        <v>1088.3424539097266</v>
      </c>
      <c r="G351" s="105" t="str">
        <f t="shared" si="10"/>
        <v>S2</v>
      </c>
      <c r="H351" s="106">
        <f t="shared" si="11"/>
        <v>1.25</v>
      </c>
      <c r="I351" s="104">
        <f>IFERROR(VLOOKUP(Tabela2[[#This Row],[Nazwisko i imię pracownika]],Tabela3[],9,FALSE),0)</f>
        <v>0</v>
      </c>
      <c r="J35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52" spans="1:10">
      <c r="A352" s="104" t="s">
        <v>401</v>
      </c>
      <c r="B352" s="104">
        <v>101</v>
      </c>
      <c r="C352" s="104" t="s">
        <v>1664</v>
      </c>
      <c r="D352" s="104" t="s">
        <v>1669</v>
      </c>
      <c r="E352" s="104">
        <v>1</v>
      </c>
      <c r="F352" s="113">
        <f>IF(D352="dyrektor ",'Podział podstawowy'!$F$19,IF(OR(D352="zastępca dyrektora ",D352="główny księgowy"),'Podział podstawowy'!$F$20,IF(D352="kierownik",'Podział podstawowy'!$F$24,IF(D352="zastępca kierownika",'Podział podstawowy'!$F$25,IF(D352="główny ekspert",'Podział podstawowy'!$F$26,IF(OR(D352="starszy ekspert",D352="główny specjalista"),'Podział podstawowy'!$F$27,IF(OR(D352="ekspert",D352="specjalista"),'Podział podstawowy'!$F$28,'Podział podstawowy'!$F$29)))))))</f>
        <v>870.67396312778124</v>
      </c>
      <c r="G352" s="105" t="str">
        <f t="shared" si="10"/>
        <v>S1</v>
      </c>
      <c r="H352" s="106">
        <f t="shared" si="11"/>
        <v>1</v>
      </c>
      <c r="I352" s="104">
        <f>IFERROR(VLOOKUP(Tabela2[[#This Row],[Nazwisko i imię pracownika]],Tabela3[],9,FALSE),0)</f>
        <v>0</v>
      </c>
      <c r="J35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53" spans="1:10">
      <c r="A353" s="104" t="s">
        <v>402</v>
      </c>
      <c r="B353" s="104">
        <v>101</v>
      </c>
      <c r="C353" s="104" t="s">
        <v>1664</v>
      </c>
      <c r="D353" s="104" t="s">
        <v>1669</v>
      </c>
      <c r="E353" s="104">
        <v>1</v>
      </c>
      <c r="F353" s="113">
        <f>IF(D353="dyrektor ",'Podział podstawowy'!$F$19,IF(OR(D353="zastępca dyrektora ",D353="główny księgowy"),'Podział podstawowy'!$F$20,IF(D353="kierownik",'Podział podstawowy'!$F$24,IF(D353="zastępca kierownika",'Podział podstawowy'!$F$25,IF(D353="główny ekspert",'Podział podstawowy'!$F$26,IF(OR(D353="starszy ekspert",D353="główny specjalista"),'Podział podstawowy'!$F$27,IF(OR(D353="ekspert",D353="specjalista"),'Podział podstawowy'!$F$28,'Podział podstawowy'!$F$29)))))))</f>
        <v>870.67396312778124</v>
      </c>
      <c r="G353" s="105" t="str">
        <f t="shared" si="10"/>
        <v>S1</v>
      </c>
      <c r="H353" s="106">
        <f t="shared" si="11"/>
        <v>1</v>
      </c>
      <c r="I353" s="104">
        <f>IFERROR(VLOOKUP(Tabela2[[#This Row],[Nazwisko i imię pracownika]],Tabela3[],9,FALSE),0)</f>
        <v>0</v>
      </c>
      <c r="J35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54" spans="1:10">
      <c r="A354" s="104" t="s">
        <v>403</v>
      </c>
      <c r="B354" s="104">
        <v>101</v>
      </c>
      <c r="C354" s="104" t="s">
        <v>1664</v>
      </c>
      <c r="D354" s="104" t="s">
        <v>1669</v>
      </c>
      <c r="E354" s="104">
        <v>1</v>
      </c>
      <c r="F354" s="113">
        <f>IF(D354="dyrektor ",'Podział podstawowy'!$F$19,IF(OR(D354="zastępca dyrektora ",D354="główny księgowy"),'Podział podstawowy'!$F$20,IF(D354="kierownik",'Podział podstawowy'!$F$24,IF(D354="zastępca kierownika",'Podział podstawowy'!$F$25,IF(D354="główny ekspert",'Podział podstawowy'!$F$26,IF(OR(D354="starszy ekspert",D354="główny specjalista"),'Podział podstawowy'!$F$27,IF(OR(D354="ekspert",D354="specjalista"),'Podział podstawowy'!$F$28,'Podział podstawowy'!$F$29)))))))</f>
        <v>870.67396312778124</v>
      </c>
      <c r="G354" s="105" t="str">
        <f t="shared" si="10"/>
        <v>S1</v>
      </c>
      <c r="H354" s="106">
        <f t="shared" si="11"/>
        <v>1</v>
      </c>
      <c r="I354" s="104">
        <f>IFERROR(VLOOKUP(Tabela2[[#This Row],[Nazwisko i imię pracownika]],Tabela3[],9,FALSE),0)</f>
        <v>0</v>
      </c>
      <c r="J35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55" spans="1:10">
      <c r="A355" s="104" t="s">
        <v>404</v>
      </c>
      <c r="B355" s="104">
        <v>101</v>
      </c>
      <c r="C355" s="104" t="s">
        <v>1664</v>
      </c>
      <c r="D355" s="104" t="s">
        <v>1669</v>
      </c>
      <c r="E355" s="104">
        <v>1</v>
      </c>
      <c r="F355" s="113">
        <f>IF(D355="dyrektor ",'Podział podstawowy'!$F$19,IF(OR(D355="zastępca dyrektora ",D355="główny księgowy"),'Podział podstawowy'!$F$20,IF(D355="kierownik",'Podział podstawowy'!$F$24,IF(D355="zastępca kierownika",'Podział podstawowy'!$F$25,IF(D355="główny ekspert",'Podział podstawowy'!$F$26,IF(OR(D355="starszy ekspert",D355="główny specjalista"),'Podział podstawowy'!$F$27,IF(OR(D355="ekspert",D355="specjalista"),'Podział podstawowy'!$F$28,'Podział podstawowy'!$F$29)))))))</f>
        <v>870.67396312778124</v>
      </c>
      <c r="G355" s="105" t="str">
        <f t="shared" si="10"/>
        <v>S1</v>
      </c>
      <c r="H355" s="106">
        <f t="shared" si="11"/>
        <v>1</v>
      </c>
      <c r="I355" s="104">
        <f>IFERROR(VLOOKUP(Tabela2[[#This Row],[Nazwisko i imię pracownika]],Tabela3[],9,FALSE),0)</f>
        <v>0</v>
      </c>
      <c r="J35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56" spans="1:10">
      <c r="A356" s="104" t="s">
        <v>405</v>
      </c>
      <c r="B356" s="104">
        <v>101</v>
      </c>
      <c r="C356" s="104" t="s">
        <v>1664</v>
      </c>
      <c r="D356" s="104" t="s">
        <v>8</v>
      </c>
      <c r="E356" s="104">
        <v>1</v>
      </c>
      <c r="F356" s="113">
        <f>IF(D356="dyrektor ",'Podział podstawowy'!$F$19,IF(OR(D356="zastępca dyrektora ",D356="główny księgowy"),'Podział podstawowy'!$F$20,IF(D356="kierownik",'Podział podstawowy'!$F$24,IF(D356="zastępca kierownika",'Podział podstawowy'!$F$25,IF(D356="główny ekspert",'Podział podstawowy'!$F$26,IF(OR(D356="starszy ekspert",D356="główny specjalista"),'Podział podstawowy'!$F$27,IF(OR(D356="ekspert",D356="specjalista"),'Podział podstawowy'!$F$28,'Podział podstawowy'!$F$29)))))))</f>
        <v>1088.3424539097266</v>
      </c>
      <c r="G356" s="105" t="str">
        <f t="shared" si="10"/>
        <v>S2</v>
      </c>
      <c r="H356" s="106">
        <f t="shared" si="11"/>
        <v>1.25</v>
      </c>
      <c r="I356" s="104">
        <f>IFERROR(VLOOKUP(Tabela2[[#This Row],[Nazwisko i imię pracownika]],Tabela3[],9,FALSE),0)</f>
        <v>0</v>
      </c>
      <c r="J35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57" spans="1:10">
      <c r="A357" s="104" t="s">
        <v>406</v>
      </c>
      <c r="B357" s="104">
        <v>101</v>
      </c>
      <c r="C357" s="104" t="s">
        <v>1664</v>
      </c>
      <c r="D357" s="104" t="s">
        <v>47</v>
      </c>
      <c r="E357" s="104">
        <v>1</v>
      </c>
      <c r="F357" s="113">
        <f>IF(D357="dyrektor ",'Podział podstawowy'!$F$19,IF(OR(D357="zastępca dyrektora ",D357="główny księgowy"),'Podział podstawowy'!$F$20,IF(D357="kierownik",'Podział podstawowy'!$F$24,IF(D357="zastępca kierownika",'Podział podstawowy'!$F$25,IF(D357="główny ekspert",'Podział podstawowy'!$F$26,IF(OR(D357="starszy ekspert",D357="główny specjalista"),'Podział podstawowy'!$F$27,IF(OR(D357="ekspert",D357="specjalista"),'Podział podstawowy'!$F$28,'Podział podstawowy'!$F$29)))))))</f>
        <v>1306.0109446916717</v>
      </c>
      <c r="G357" s="105" t="str">
        <f t="shared" si="10"/>
        <v>S3</v>
      </c>
      <c r="H357" s="106">
        <f t="shared" si="11"/>
        <v>1.5</v>
      </c>
      <c r="I357" s="104">
        <f>IFERROR(VLOOKUP(Tabela2[[#This Row],[Nazwisko i imię pracownika]],Tabela3[],9,FALSE),0)</f>
        <v>0</v>
      </c>
      <c r="J35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58" spans="1:10">
      <c r="A358" s="104" t="s">
        <v>407</v>
      </c>
      <c r="B358" s="104">
        <v>101</v>
      </c>
      <c r="C358" s="104" t="s">
        <v>1664</v>
      </c>
      <c r="D358" s="104" t="s">
        <v>1669</v>
      </c>
      <c r="E358" s="104">
        <v>1</v>
      </c>
      <c r="F358" s="113">
        <f>IF(D358="dyrektor ",'Podział podstawowy'!$F$19,IF(OR(D358="zastępca dyrektora ",D358="główny księgowy"),'Podział podstawowy'!$F$20,IF(D358="kierownik",'Podział podstawowy'!$F$24,IF(D358="zastępca kierownika",'Podział podstawowy'!$F$25,IF(D358="główny ekspert",'Podział podstawowy'!$F$26,IF(OR(D358="starszy ekspert",D358="główny specjalista"),'Podział podstawowy'!$F$27,IF(OR(D358="ekspert",D358="specjalista"),'Podział podstawowy'!$F$28,'Podział podstawowy'!$F$29)))))))</f>
        <v>870.67396312778124</v>
      </c>
      <c r="G358" s="105" t="str">
        <f t="shared" si="10"/>
        <v>S1</v>
      </c>
      <c r="H358" s="106">
        <f t="shared" si="11"/>
        <v>1</v>
      </c>
      <c r="I358" s="104">
        <f>IFERROR(VLOOKUP(Tabela2[[#This Row],[Nazwisko i imię pracownika]],Tabela3[],9,FALSE),0)</f>
        <v>0</v>
      </c>
      <c r="J35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59" spans="1:10">
      <c r="A359" s="104" t="s">
        <v>408</v>
      </c>
      <c r="B359" s="104">
        <v>101</v>
      </c>
      <c r="C359" s="104" t="s">
        <v>1664</v>
      </c>
      <c r="D359" s="104" t="s">
        <v>10</v>
      </c>
      <c r="E359" s="104">
        <v>1</v>
      </c>
      <c r="F359" s="113">
        <f>IF(D359="dyrektor ",'Podział podstawowy'!$F$19,IF(OR(D359="zastępca dyrektora ",D359="główny księgowy"),'Podział podstawowy'!$F$20,IF(D359="kierownik",'Podział podstawowy'!$F$24,IF(D359="zastępca kierownika",'Podział podstawowy'!$F$25,IF(D359="główny ekspert",'Podział podstawowy'!$F$26,IF(OR(D359="starszy ekspert",D359="główny specjalista"),'Podział podstawowy'!$F$27,IF(OR(D359="ekspert",D359="specjalista"),'Podział podstawowy'!$F$28,'Podział podstawowy'!$F$29)))))))</f>
        <v>1088.3424539097266</v>
      </c>
      <c r="G359" s="105" t="str">
        <f t="shared" si="10"/>
        <v>S2</v>
      </c>
      <c r="H359" s="106">
        <f t="shared" si="11"/>
        <v>1.25</v>
      </c>
      <c r="I359" s="104">
        <f>IFERROR(VLOOKUP(Tabela2[[#This Row],[Nazwisko i imię pracownika]],Tabela3[],9,FALSE),0)</f>
        <v>0</v>
      </c>
      <c r="J35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60" spans="1:10">
      <c r="A360" s="104" t="s">
        <v>409</v>
      </c>
      <c r="B360" s="104">
        <v>101</v>
      </c>
      <c r="C360" s="104" t="s">
        <v>1664</v>
      </c>
      <c r="D360" s="104" t="s">
        <v>10</v>
      </c>
      <c r="E360" s="104">
        <v>1</v>
      </c>
      <c r="F360" s="113">
        <f>IF(D360="dyrektor ",'Podział podstawowy'!$F$19,IF(OR(D360="zastępca dyrektora ",D360="główny księgowy"),'Podział podstawowy'!$F$20,IF(D360="kierownik",'Podział podstawowy'!$F$24,IF(D360="zastępca kierownika",'Podział podstawowy'!$F$25,IF(D360="główny ekspert",'Podział podstawowy'!$F$26,IF(OR(D360="starszy ekspert",D360="główny specjalista"),'Podział podstawowy'!$F$27,IF(OR(D360="ekspert",D360="specjalista"),'Podział podstawowy'!$F$28,'Podział podstawowy'!$F$29)))))))</f>
        <v>1088.3424539097266</v>
      </c>
      <c r="G360" s="105" t="str">
        <f t="shared" si="10"/>
        <v>S2</v>
      </c>
      <c r="H360" s="106">
        <f t="shared" si="11"/>
        <v>1.25</v>
      </c>
      <c r="I360" s="104">
        <f>IFERROR(VLOOKUP(Tabela2[[#This Row],[Nazwisko i imię pracownika]],Tabela3[],9,FALSE),0)</f>
        <v>0</v>
      </c>
      <c r="J36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61" spans="1:10">
      <c r="A361" s="104" t="s">
        <v>410</v>
      </c>
      <c r="B361" s="104">
        <v>101</v>
      </c>
      <c r="C361" s="104" t="s">
        <v>1664</v>
      </c>
      <c r="D361" s="104" t="s">
        <v>1669</v>
      </c>
      <c r="E361" s="104">
        <v>1</v>
      </c>
      <c r="F361" s="113">
        <f>IF(D361="dyrektor ",'Podział podstawowy'!$F$19,IF(OR(D361="zastępca dyrektora ",D361="główny księgowy"),'Podział podstawowy'!$F$20,IF(D361="kierownik",'Podział podstawowy'!$F$24,IF(D361="zastępca kierownika",'Podział podstawowy'!$F$25,IF(D361="główny ekspert",'Podział podstawowy'!$F$26,IF(OR(D361="starszy ekspert",D361="główny specjalista"),'Podział podstawowy'!$F$27,IF(OR(D361="ekspert",D361="specjalista"),'Podział podstawowy'!$F$28,'Podział podstawowy'!$F$29)))))))</f>
        <v>870.67396312778124</v>
      </c>
      <c r="G361" s="105" t="str">
        <f t="shared" si="10"/>
        <v>S1</v>
      </c>
      <c r="H361" s="106">
        <f t="shared" si="11"/>
        <v>1</v>
      </c>
      <c r="I361" s="104">
        <f>IFERROR(VLOOKUP(Tabela2[[#This Row],[Nazwisko i imię pracownika]],Tabela3[],9,FALSE),0)</f>
        <v>0</v>
      </c>
      <c r="J36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62" spans="1:10">
      <c r="A362" s="104" t="s">
        <v>411</v>
      </c>
      <c r="B362" s="104">
        <v>101</v>
      </c>
      <c r="C362" s="104" t="s">
        <v>1664</v>
      </c>
      <c r="D362" s="104" t="s">
        <v>47</v>
      </c>
      <c r="E362" s="104">
        <v>1</v>
      </c>
      <c r="F362" s="113">
        <f>IF(D362="dyrektor ",'Podział podstawowy'!$F$19,IF(OR(D362="zastępca dyrektora ",D362="główny księgowy"),'Podział podstawowy'!$F$20,IF(D362="kierownik",'Podział podstawowy'!$F$24,IF(D362="zastępca kierownika",'Podział podstawowy'!$F$25,IF(D362="główny ekspert",'Podział podstawowy'!$F$26,IF(OR(D362="starszy ekspert",D362="główny specjalista"),'Podział podstawowy'!$F$27,IF(OR(D362="ekspert",D362="specjalista"),'Podział podstawowy'!$F$28,'Podział podstawowy'!$F$29)))))))</f>
        <v>1306.0109446916717</v>
      </c>
      <c r="G362" s="105" t="str">
        <f t="shared" si="10"/>
        <v>S3</v>
      </c>
      <c r="H362" s="106">
        <f t="shared" si="11"/>
        <v>1.5</v>
      </c>
      <c r="I362" s="104">
        <f>IFERROR(VLOOKUP(Tabela2[[#This Row],[Nazwisko i imię pracownika]],Tabela3[],9,FALSE),0)</f>
        <v>0</v>
      </c>
      <c r="J36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63" spans="1:10">
      <c r="A363" s="104" t="s">
        <v>194</v>
      </c>
      <c r="B363" s="104">
        <v>101</v>
      </c>
      <c r="C363" s="104" t="s">
        <v>1664</v>
      </c>
      <c r="D363" s="104" t="s">
        <v>47</v>
      </c>
      <c r="E363" s="104">
        <v>1</v>
      </c>
      <c r="F363" s="113">
        <f>IF(D363="dyrektor ",'Podział podstawowy'!$F$19,IF(OR(D363="zastępca dyrektora ",D363="główny księgowy"),'Podział podstawowy'!$F$20,IF(D363="kierownik",'Podział podstawowy'!$F$24,IF(D363="zastępca kierownika",'Podział podstawowy'!$F$25,IF(D363="główny ekspert",'Podział podstawowy'!$F$26,IF(OR(D363="starszy ekspert",D363="główny specjalista"),'Podział podstawowy'!$F$27,IF(OR(D363="ekspert",D363="specjalista"),'Podział podstawowy'!$F$28,'Podział podstawowy'!$F$29)))))))</f>
        <v>1306.0109446916717</v>
      </c>
      <c r="G363" s="105" t="str">
        <f t="shared" si="10"/>
        <v>S3</v>
      </c>
      <c r="H363" s="106">
        <f t="shared" si="11"/>
        <v>1.5</v>
      </c>
      <c r="I363" s="104">
        <f>IFERROR(VLOOKUP(Tabela2[[#This Row],[Nazwisko i imię pracownika]],Tabela3[],9,FALSE),0)</f>
        <v>0</v>
      </c>
      <c r="J36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64" spans="1:10">
      <c r="A364" s="104" t="s">
        <v>412</v>
      </c>
      <c r="B364" s="104">
        <v>101</v>
      </c>
      <c r="C364" s="104" t="s">
        <v>1664</v>
      </c>
      <c r="D364" s="104" t="s">
        <v>1669</v>
      </c>
      <c r="E364" s="104">
        <v>1</v>
      </c>
      <c r="F364" s="113">
        <f>IF(D364="dyrektor ",'Podział podstawowy'!$F$19,IF(OR(D364="zastępca dyrektora ",D364="główny księgowy"),'Podział podstawowy'!$F$20,IF(D364="kierownik",'Podział podstawowy'!$F$24,IF(D364="zastępca kierownika",'Podział podstawowy'!$F$25,IF(D364="główny ekspert",'Podział podstawowy'!$F$26,IF(OR(D364="starszy ekspert",D364="główny specjalista"),'Podział podstawowy'!$F$27,IF(OR(D364="ekspert",D364="specjalista"),'Podział podstawowy'!$F$28,'Podział podstawowy'!$F$29)))))))</f>
        <v>870.67396312778124</v>
      </c>
      <c r="G364" s="105" t="str">
        <f t="shared" si="10"/>
        <v>S1</v>
      </c>
      <c r="H364" s="106">
        <f t="shared" si="11"/>
        <v>1</v>
      </c>
      <c r="I364" s="104">
        <f>IFERROR(VLOOKUP(Tabela2[[#This Row],[Nazwisko i imię pracownika]],Tabela3[],9,FALSE),0)</f>
        <v>0</v>
      </c>
      <c r="J36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65" spans="1:10">
      <c r="A365" s="104" t="s">
        <v>413</v>
      </c>
      <c r="B365" s="104">
        <v>101</v>
      </c>
      <c r="C365" s="104" t="s">
        <v>1664</v>
      </c>
      <c r="D365" s="104" t="s">
        <v>1669</v>
      </c>
      <c r="E365" s="104">
        <v>1</v>
      </c>
      <c r="F365" s="113">
        <f>IF(D365="dyrektor ",'Podział podstawowy'!$F$19,IF(OR(D365="zastępca dyrektora ",D365="główny księgowy"),'Podział podstawowy'!$F$20,IF(D365="kierownik",'Podział podstawowy'!$F$24,IF(D365="zastępca kierownika",'Podział podstawowy'!$F$25,IF(D365="główny ekspert",'Podział podstawowy'!$F$26,IF(OR(D365="starszy ekspert",D365="główny specjalista"),'Podział podstawowy'!$F$27,IF(OR(D365="ekspert",D365="specjalista"),'Podział podstawowy'!$F$28,'Podział podstawowy'!$F$29)))))))</f>
        <v>870.67396312778124</v>
      </c>
      <c r="G365" s="105" t="str">
        <f t="shared" si="10"/>
        <v>S1</v>
      </c>
      <c r="H365" s="106">
        <f t="shared" si="11"/>
        <v>1</v>
      </c>
      <c r="I365" s="104">
        <f>IFERROR(VLOOKUP(Tabela2[[#This Row],[Nazwisko i imię pracownika]],Tabela3[],9,FALSE),0)</f>
        <v>0</v>
      </c>
      <c r="J36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66" spans="1:10">
      <c r="A366" s="104" t="s">
        <v>414</v>
      </c>
      <c r="B366" s="104">
        <v>101</v>
      </c>
      <c r="C366" s="104" t="s">
        <v>1664</v>
      </c>
      <c r="D366" s="104" t="s">
        <v>1669</v>
      </c>
      <c r="E366" s="104">
        <v>1</v>
      </c>
      <c r="F366" s="113">
        <f>IF(D366="dyrektor ",'Podział podstawowy'!$F$19,IF(OR(D366="zastępca dyrektora ",D366="główny księgowy"),'Podział podstawowy'!$F$20,IF(D366="kierownik",'Podział podstawowy'!$F$24,IF(D366="zastępca kierownika",'Podział podstawowy'!$F$25,IF(D366="główny ekspert",'Podział podstawowy'!$F$26,IF(OR(D366="starszy ekspert",D366="główny specjalista"),'Podział podstawowy'!$F$27,IF(OR(D366="ekspert",D366="specjalista"),'Podział podstawowy'!$F$28,'Podział podstawowy'!$F$29)))))))</f>
        <v>870.67396312778124</v>
      </c>
      <c r="G366" s="105" t="str">
        <f t="shared" si="10"/>
        <v>S1</v>
      </c>
      <c r="H366" s="106">
        <f t="shared" si="11"/>
        <v>1</v>
      </c>
      <c r="I366" s="104">
        <f>IFERROR(VLOOKUP(Tabela2[[#This Row],[Nazwisko i imię pracownika]],Tabela3[],9,FALSE),0)</f>
        <v>0</v>
      </c>
      <c r="J36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67" spans="1:10">
      <c r="A367" s="104" t="s">
        <v>415</v>
      </c>
      <c r="B367" s="104">
        <v>101</v>
      </c>
      <c r="C367" s="104" t="s">
        <v>1664</v>
      </c>
      <c r="D367" s="104" t="s">
        <v>8</v>
      </c>
      <c r="E367" s="104">
        <v>1</v>
      </c>
      <c r="F367" s="113">
        <f>IF(D367="dyrektor ",'Podział podstawowy'!$F$19,IF(OR(D367="zastępca dyrektora ",D367="główny księgowy"),'Podział podstawowy'!$F$20,IF(D367="kierownik",'Podział podstawowy'!$F$24,IF(D367="zastępca kierownika",'Podział podstawowy'!$F$25,IF(D367="główny ekspert",'Podział podstawowy'!$F$26,IF(OR(D367="starszy ekspert",D367="główny specjalista"),'Podział podstawowy'!$F$27,IF(OR(D367="ekspert",D367="specjalista"),'Podział podstawowy'!$F$28,'Podział podstawowy'!$F$29)))))))</f>
        <v>1088.3424539097266</v>
      </c>
      <c r="G367" s="105" t="str">
        <f t="shared" si="10"/>
        <v>S2</v>
      </c>
      <c r="H367" s="106">
        <f t="shared" si="11"/>
        <v>1.25</v>
      </c>
      <c r="I367" s="104">
        <f>IFERROR(VLOOKUP(Tabela2[[#This Row],[Nazwisko i imię pracownika]],Tabela3[],9,FALSE),0)</f>
        <v>0</v>
      </c>
      <c r="J36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68" spans="1:10">
      <c r="A368" s="104" t="s">
        <v>416</v>
      </c>
      <c r="B368" s="104">
        <v>101</v>
      </c>
      <c r="C368" s="104" t="s">
        <v>1666</v>
      </c>
      <c r="D368" s="104" t="s">
        <v>55</v>
      </c>
      <c r="E368" s="104">
        <v>1</v>
      </c>
      <c r="F368" s="113">
        <f>IF(D368="dyrektor ",'Podział podstawowy'!$F$19,IF(OR(D368="zastępca dyrektora ",D368="główny księgowy"),'Podział podstawowy'!$F$20,IF(D368="kierownik",'Podział podstawowy'!$F$24,IF(D368="zastępca kierownika",'Podział podstawowy'!$F$25,IF(D368="główny ekspert",'Podział podstawowy'!$F$26,IF(OR(D368="starszy ekspert",D368="główny specjalista"),'Podział podstawowy'!$F$27,IF(OR(D368="ekspert",D368="specjalista"),'Podział podstawowy'!$F$28,'Podział podstawowy'!$F$29)))))))</f>
        <v>1523.6794354736171</v>
      </c>
      <c r="G368" s="105" t="str">
        <f t="shared" si="10"/>
        <v>S4</v>
      </c>
      <c r="H368" s="106">
        <f t="shared" si="11"/>
        <v>1.75</v>
      </c>
      <c r="I368" s="104">
        <f>IFERROR(VLOOKUP(Tabela2[[#This Row],[Nazwisko i imię pracownika]],Tabela3[],9,FALSE),0)</f>
        <v>0</v>
      </c>
      <c r="J36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69" spans="1:10">
      <c r="A369" s="104" t="s">
        <v>417</v>
      </c>
      <c r="B369" s="104">
        <v>101</v>
      </c>
      <c r="C369" s="104" t="s">
        <v>1666</v>
      </c>
      <c r="D369" s="104" t="s">
        <v>10</v>
      </c>
      <c r="E369" s="104">
        <v>1</v>
      </c>
      <c r="F369" s="113">
        <f>IF(D369="dyrektor ",'Podział podstawowy'!$F$19,IF(OR(D369="zastępca dyrektora ",D369="główny księgowy"),'Podział podstawowy'!$F$20,IF(D369="kierownik",'Podział podstawowy'!$F$24,IF(D369="zastępca kierownika",'Podział podstawowy'!$F$25,IF(D369="główny ekspert",'Podział podstawowy'!$F$26,IF(OR(D369="starszy ekspert",D369="główny specjalista"),'Podział podstawowy'!$F$27,IF(OR(D369="ekspert",D369="specjalista"),'Podział podstawowy'!$F$28,'Podział podstawowy'!$F$29)))))))</f>
        <v>1088.3424539097266</v>
      </c>
      <c r="G369" s="105" t="str">
        <f t="shared" si="10"/>
        <v>S2</v>
      </c>
      <c r="H369" s="106">
        <f t="shared" si="11"/>
        <v>1.25</v>
      </c>
      <c r="I369" s="104">
        <f>IFERROR(VLOOKUP(Tabela2[[#This Row],[Nazwisko i imię pracownika]],Tabela3[],9,FALSE),0)</f>
        <v>0</v>
      </c>
      <c r="J36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70" spans="1:10">
      <c r="A370" s="104" t="s">
        <v>418</v>
      </c>
      <c r="B370" s="104">
        <v>101</v>
      </c>
      <c r="C370" s="104" t="s">
        <v>1666</v>
      </c>
      <c r="D370" s="104" t="s">
        <v>1669</v>
      </c>
      <c r="E370" s="104">
        <v>1</v>
      </c>
      <c r="F370" s="113">
        <f>IF(D370="dyrektor ",'Podział podstawowy'!$F$19,IF(OR(D370="zastępca dyrektora ",D370="główny księgowy"),'Podział podstawowy'!$F$20,IF(D370="kierownik",'Podział podstawowy'!$F$24,IF(D370="zastępca kierownika",'Podział podstawowy'!$F$25,IF(D370="główny ekspert",'Podział podstawowy'!$F$26,IF(OR(D370="starszy ekspert",D370="główny specjalista"),'Podział podstawowy'!$F$27,IF(OR(D370="ekspert",D370="specjalista"),'Podział podstawowy'!$F$28,'Podział podstawowy'!$F$29)))))))</f>
        <v>870.67396312778124</v>
      </c>
      <c r="G370" s="105" t="str">
        <f t="shared" si="10"/>
        <v>S1</v>
      </c>
      <c r="H370" s="106">
        <f t="shared" si="11"/>
        <v>1</v>
      </c>
      <c r="I370" s="104">
        <f>IFERROR(VLOOKUP(Tabela2[[#This Row],[Nazwisko i imię pracownika]],Tabela3[],9,FALSE),0)</f>
        <v>0</v>
      </c>
      <c r="J37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71" spans="1:10">
      <c r="A371" s="104" t="s">
        <v>419</v>
      </c>
      <c r="B371" s="104">
        <v>101</v>
      </c>
      <c r="C371" s="104" t="s">
        <v>1666</v>
      </c>
      <c r="D371" s="104" t="s">
        <v>1669</v>
      </c>
      <c r="E371" s="104">
        <v>1</v>
      </c>
      <c r="F371" s="113">
        <f>IF(D371="dyrektor ",'Podział podstawowy'!$F$19,IF(OR(D371="zastępca dyrektora ",D371="główny księgowy"),'Podział podstawowy'!$F$20,IF(D371="kierownik",'Podział podstawowy'!$F$24,IF(D371="zastępca kierownika",'Podział podstawowy'!$F$25,IF(D371="główny ekspert",'Podział podstawowy'!$F$26,IF(OR(D371="starszy ekspert",D371="główny specjalista"),'Podział podstawowy'!$F$27,IF(OR(D371="ekspert",D371="specjalista"),'Podział podstawowy'!$F$28,'Podział podstawowy'!$F$29)))))))</f>
        <v>870.67396312778124</v>
      </c>
      <c r="G371" s="105" t="str">
        <f t="shared" si="10"/>
        <v>S1</v>
      </c>
      <c r="H371" s="106">
        <f t="shared" si="11"/>
        <v>1</v>
      </c>
      <c r="I371" s="104">
        <f>IFERROR(VLOOKUP(Tabela2[[#This Row],[Nazwisko i imię pracownika]],Tabela3[],9,FALSE),0)</f>
        <v>0</v>
      </c>
      <c r="J37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72" spans="1:10">
      <c r="A372" s="104" t="s">
        <v>420</v>
      </c>
      <c r="B372" s="104">
        <v>101</v>
      </c>
      <c r="C372" s="104" t="s">
        <v>1666</v>
      </c>
      <c r="D372" s="104" t="s">
        <v>8</v>
      </c>
      <c r="E372" s="104">
        <v>1</v>
      </c>
      <c r="F372" s="113">
        <f>IF(D372="dyrektor ",'Podział podstawowy'!$F$19,IF(OR(D372="zastępca dyrektora ",D372="główny księgowy"),'Podział podstawowy'!$F$20,IF(D372="kierownik",'Podział podstawowy'!$F$24,IF(D372="zastępca kierownika",'Podział podstawowy'!$F$25,IF(D372="główny ekspert",'Podział podstawowy'!$F$26,IF(OR(D372="starszy ekspert",D372="główny specjalista"),'Podział podstawowy'!$F$27,IF(OR(D372="ekspert",D372="specjalista"),'Podział podstawowy'!$F$28,'Podział podstawowy'!$F$29)))))))</f>
        <v>1088.3424539097266</v>
      </c>
      <c r="G372" s="105" t="str">
        <f t="shared" si="10"/>
        <v>S2</v>
      </c>
      <c r="H372" s="106">
        <f t="shared" si="11"/>
        <v>1.25</v>
      </c>
      <c r="I372" s="104">
        <f>IFERROR(VLOOKUP(Tabela2[[#This Row],[Nazwisko i imię pracownika]],Tabela3[],9,FALSE),0)</f>
        <v>0</v>
      </c>
      <c r="J37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73" spans="1:10">
      <c r="A373" s="104" t="s">
        <v>421</v>
      </c>
      <c r="B373" s="104">
        <v>101</v>
      </c>
      <c r="C373" s="104" t="s">
        <v>1666</v>
      </c>
      <c r="D373" s="104" t="s">
        <v>1669</v>
      </c>
      <c r="E373" s="104">
        <v>1</v>
      </c>
      <c r="F373" s="113">
        <f>IF(D373="dyrektor ",'Podział podstawowy'!$F$19,IF(OR(D373="zastępca dyrektora ",D373="główny księgowy"),'Podział podstawowy'!$F$20,IF(D373="kierownik",'Podział podstawowy'!$F$24,IF(D373="zastępca kierownika",'Podział podstawowy'!$F$25,IF(D373="główny ekspert",'Podział podstawowy'!$F$26,IF(OR(D373="starszy ekspert",D373="główny specjalista"),'Podział podstawowy'!$F$27,IF(OR(D373="ekspert",D373="specjalista"),'Podział podstawowy'!$F$28,'Podział podstawowy'!$F$29)))))))</f>
        <v>870.67396312778124</v>
      </c>
      <c r="G373" s="105" t="str">
        <f t="shared" si="10"/>
        <v>S1</v>
      </c>
      <c r="H373" s="106">
        <f t="shared" si="11"/>
        <v>1</v>
      </c>
      <c r="I373" s="104">
        <f>IFERROR(VLOOKUP(Tabela2[[#This Row],[Nazwisko i imię pracownika]],Tabela3[],9,FALSE),0)</f>
        <v>0</v>
      </c>
      <c r="J37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74" spans="1:10">
      <c r="A374" s="104" t="s">
        <v>311</v>
      </c>
      <c r="B374" s="104">
        <v>101</v>
      </c>
      <c r="C374" s="104" t="s">
        <v>1666</v>
      </c>
      <c r="D374" s="104" t="s">
        <v>47</v>
      </c>
      <c r="E374" s="104">
        <v>1</v>
      </c>
      <c r="F374" s="113">
        <f>IF(D374="dyrektor ",'Podział podstawowy'!$F$19,IF(OR(D374="zastępca dyrektora ",D374="główny księgowy"),'Podział podstawowy'!$F$20,IF(D374="kierownik",'Podział podstawowy'!$F$24,IF(D374="zastępca kierownika",'Podział podstawowy'!$F$25,IF(D374="główny ekspert",'Podział podstawowy'!$F$26,IF(OR(D374="starszy ekspert",D374="główny specjalista"),'Podział podstawowy'!$F$27,IF(OR(D374="ekspert",D374="specjalista"),'Podział podstawowy'!$F$28,'Podział podstawowy'!$F$29)))))))</f>
        <v>1306.0109446916717</v>
      </c>
      <c r="G374" s="105" t="str">
        <f t="shared" si="10"/>
        <v>S3</v>
      </c>
      <c r="H374" s="106">
        <f t="shared" si="11"/>
        <v>1.5</v>
      </c>
      <c r="I374" s="104">
        <f>IFERROR(VLOOKUP(Tabela2[[#This Row],[Nazwisko i imię pracownika]],Tabela3[],9,FALSE),0)</f>
        <v>0</v>
      </c>
      <c r="J37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75" spans="1:10">
      <c r="A375" s="104" t="s">
        <v>422</v>
      </c>
      <c r="B375" s="104">
        <v>101</v>
      </c>
      <c r="C375" s="104" t="s">
        <v>1666</v>
      </c>
      <c r="D375" s="104" t="s">
        <v>1669</v>
      </c>
      <c r="E375" s="104">
        <v>1</v>
      </c>
      <c r="F375" s="113">
        <f>IF(D375="dyrektor ",'Podział podstawowy'!$F$19,IF(OR(D375="zastępca dyrektora ",D375="główny księgowy"),'Podział podstawowy'!$F$20,IF(D375="kierownik",'Podział podstawowy'!$F$24,IF(D375="zastępca kierownika",'Podział podstawowy'!$F$25,IF(D375="główny ekspert",'Podział podstawowy'!$F$26,IF(OR(D375="starszy ekspert",D375="główny specjalista"),'Podział podstawowy'!$F$27,IF(OR(D375="ekspert",D375="specjalista"),'Podział podstawowy'!$F$28,'Podział podstawowy'!$F$29)))))))</f>
        <v>870.67396312778124</v>
      </c>
      <c r="G375" s="105" t="str">
        <f t="shared" si="10"/>
        <v>S1</v>
      </c>
      <c r="H375" s="106">
        <f t="shared" si="11"/>
        <v>1</v>
      </c>
      <c r="I375" s="104">
        <f>IFERROR(VLOOKUP(Tabela2[[#This Row],[Nazwisko i imię pracownika]],Tabela3[],9,FALSE),0)</f>
        <v>0</v>
      </c>
      <c r="J37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76" spans="1:10">
      <c r="A376" s="104" t="s">
        <v>423</v>
      </c>
      <c r="B376" s="104">
        <v>101</v>
      </c>
      <c r="C376" s="104" t="s">
        <v>1666</v>
      </c>
      <c r="D376" s="104" t="s">
        <v>1669</v>
      </c>
      <c r="E376" s="104">
        <v>1</v>
      </c>
      <c r="F376" s="113">
        <f>IF(D376="dyrektor ",'Podział podstawowy'!$F$19,IF(OR(D376="zastępca dyrektora ",D376="główny księgowy"),'Podział podstawowy'!$F$20,IF(D376="kierownik",'Podział podstawowy'!$F$24,IF(D376="zastępca kierownika",'Podział podstawowy'!$F$25,IF(D376="główny ekspert",'Podział podstawowy'!$F$26,IF(OR(D376="starszy ekspert",D376="główny specjalista"),'Podział podstawowy'!$F$27,IF(OR(D376="ekspert",D376="specjalista"),'Podział podstawowy'!$F$28,'Podział podstawowy'!$F$29)))))))</f>
        <v>870.67396312778124</v>
      </c>
      <c r="G376" s="105" t="str">
        <f t="shared" si="10"/>
        <v>S1</v>
      </c>
      <c r="H376" s="106">
        <f t="shared" si="11"/>
        <v>1</v>
      </c>
      <c r="I376" s="104">
        <f>IFERROR(VLOOKUP(Tabela2[[#This Row],[Nazwisko i imię pracownika]],Tabela3[],9,FALSE),0)</f>
        <v>0</v>
      </c>
      <c r="J37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77" spans="1:10">
      <c r="A377" s="104" t="s">
        <v>424</v>
      </c>
      <c r="B377" s="104">
        <v>101</v>
      </c>
      <c r="C377" s="104" t="s">
        <v>1666</v>
      </c>
      <c r="D377" s="104" t="s">
        <v>8</v>
      </c>
      <c r="E377" s="104">
        <v>1</v>
      </c>
      <c r="F377" s="113">
        <f>IF(D377="dyrektor ",'Podział podstawowy'!$F$19,IF(OR(D377="zastępca dyrektora ",D377="główny księgowy"),'Podział podstawowy'!$F$20,IF(D377="kierownik",'Podział podstawowy'!$F$24,IF(D377="zastępca kierownika",'Podział podstawowy'!$F$25,IF(D377="główny ekspert",'Podział podstawowy'!$F$26,IF(OR(D377="starszy ekspert",D377="główny specjalista"),'Podział podstawowy'!$F$27,IF(OR(D377="ekspert",D377="specjalista"),'Podział podstawowy'!$F$28,'Podział podstawowy'!$F$29)))))))</f>
        <v>1088.3424539097266</v>
      </c>
      <c r="G377" s="105" t="str">
        <f t="shared" si="10"/>
        <v>S2</v>
      </c>
      <c r="H377" s="106">
        <f t="shared" si="11"/>
        <v>1.25</v>
      </c>
      <c r="I377" s="104">
        <f>IFERROR(VLOOKUP(Tabela2[[#This Row],[Nazwisko i imię pracownika]],Tabela3[],9,FALSE),0)</f>
        <v>0</v>
      </c>
      <c r="J37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78" spans="1:10">
      <c r="A378" s="104" t="s">
        <v>425</v>
      </c>
      <c r="B378" s="104">
        <v>101</v>
      </c>
      <c r="C378" s="104" t="s">
        <v>1666</v>
      </c>
      <c r="D378" s="104" t="s">
        <v>1669</v>
      </c>
      <c r="E378" s="104">
        <v>1</v>
      </c>
      <c r="F378" s="113">
        <f>IF(D378="dyrektor ",'Podział podstawowy'!$F$19,IF(OR(D378="zastępca dyrektora ",D378="główny księgowy"),'Podział podstawowy'!$F$20,IF(D378="kierownik",'Podział podstawowy'!$F$24,IF(D378="zastępca kierownika",'Podział podstawowy'!$F$25,IF(D378="główny ekspert",'Podział podstawowy'!$F$26,IF(OR(D378="starszy ekspert",D378="główny specjalista"),'Podział podstawowy'!$F$27,IF(OR(D378="ekspert",D378="specjalista"),'Podział podstawowy'!$F$28,'Podział podstawowy'!$F$29)))))))</f>
        <v>870.67396312778124</v>
      </c>
      <c r="G378" s="105" t="str">
        <f t="shared" si="10"/>
        <v>S1</v>
      </c>
      <c r="H378" s="106">
        <f t="shared" si="11"/>
        <v>1</v>
      </c>
      <c r="I378" s="104">
        <f>IFERROR(VLOOKUP(Tabela2[[#This Row],[Nazwisko i imię pracownika]],Tabela3[],9,FALSE),0)</f>
        <v>0</v>
      </c>
      <c r="J37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79" spans="1:10">
      <c r="A379" s="104" t="s">
        <v>426</v>
      </c>
      <c r="B379" s="104">
        <v>101</v>
      </c>
      <c r="C379" s="104" t="s">
        <v>1666</v>
      </c>
      <c r="D379" s="104" t="s">
        <v>1669</v>
      </c>
      <c r="E379" s="104">
        <v>1</v>
      </c>
      <c r="F379" s="113">
        <f>IF(D379="dyrektor ",'Podział podstawowy'!$F$19,IF(OR(D379="zastępca dyrektora ",D379="główny księgowy"),'Podział podstawowy'!$F$20,IF(D379="kierownik",'Podział podstawowy'!$F$24,IF(D379="zastępca kierownika",'Podział podstawowy'!$F$25,IF(D379="główny ekspert",'Podział podstawowy'!$F$26,IF(OR(D379="starszy ekspert",D379="główny specjalista"),'Podział podstawowy'!$F$27,IF(OR(D379="ekspert",D379="specjalista"),'Podział podstawowy'!$F$28,'Podział podstawowy'!$F$29)))))))</f>
        <v>870.67396312778124</v>
      </c>
      <c r="G379" s="105" t="str">
        <f t="shared" si="10"/>
        <v>S1</v>
      </c>
      <c r="H379" s="106">
        <f t="shared" si="11"/>
        <v>1</v>
      </c>
      <c r="I379" s="104">
        <f>IFERROR(VLOOKUP(Tabela2[[#This Row],[Nazwisko i imię pracownika]],Tabela3[],9,FALSE),0)</f>
        <v>0</v>
      </c>
      <c r="J37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80" spans="1:10">
      <c r="A380" s="104" t="s">
        <v>427</v>
      </c>
      <c r="B380" s="104">
        <v>101</v>
      </c>
      <c r="C380" s="104" t="s">
        <v>1664</v>
      </c>
      <c r="D380" s="104" t="s">
        <v>1669</v>
      </c>
      <c r="E380" s="104">
        <v>1</v>
      </c>
      <c r="F380" s="113">
        <f>IF(D380="dyrektor ",'Podział podstawowy'!$F$19,IF(OR(D380="zastępca dyrektora ",D380="główny księgowy"),'Podział podstawowy'!$F$20,IF(D380="kierownik",'Podział podstawowy'!$F$24,IF(D380="zastępca kierownika",'Podział podstawowy'!$F$25,IF(D380="główny ekspert",'Podział podstawowy'!$F$26,IF(OR(D380="starszy ekspert",D380="główny specjalista"),'Podział podstawowy'!$F$27,IF(OR(D380="ekspert",D380="specjalista"),'Podział podstawowy'!$F$28,'Podział podstawowy'!$F$29)))))))</f>
        <v>870.67396312778124</v>
      </c>
      <c r="G380" s="105" t="str">
        <f t="shared" si="10"/>
        <v>S1</v>
      </c>
      <c r="H380" s="106">
        <f t="shared" si="11"/>
        <v>1</v>
      </c>
      <c r="I380" s="104">
        <f>IFERROR(VLOOKUP(Tabela2[[#This Row],[Nazwisko i imię pracownika]],Tabela3[],9,FALSE),0)</f>
        <v>0</v>
      </c>
      <c r="J38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81" spans="1:10">
      <c r="A381" s="104" t="s">
        <v>428</v>
      </c>
      <c r="B381" s="104">
        <v>101</v>
      </c>
      <c r="C381" s="104" t="s">
        <v>1664</v>
      </c>
      <c r="D381" s="104" t="s">
        <v>8</v>
      </c>
      <c r="E381" s="104">
        <v>1</v>
      </c>
      <c r="F381" s="113">
        <f>IF(D381="dyrektor ",'Podział podstawowy'!$F$19,IF(OR(D381="zastępca dyrektora ",D381="główny księgowy"),'Podział podstawowy'!$F$20,IF(D381="kierownik",'Podział podstawowy'!$F$24,IF(D381="zastępca kierownika",'Podział podstawowy'!$F$25,IF(D381="główny ekspert",'Podział podstawowy'!$F$26,IF(OR(D381="starszy ekspert",D381="główny specjalista"),'Podział podstawowy'!$F$27,IF(OR(D381="ekspert",D381="specjalista"),'Podział podstawowy'!$F$28,'Podział podstawowy'!$F$29)))))))</f>
        <v>1088.3424539097266</v>
      </c>
      <c r="G381" s="105" t="str">
        <f t="shared" si="10"/>
        <v>S2</v>
      </c>
      <c r="H381" s="106">
        <f t="shared" si="11"/>
        <v>1.25</v>
      </c>
      <c r="I381" s="104">
        <f>IFERROR(VLOOKUP(Tabela2[[#This Row],[Nazwisko i imię pracownika]],Tabela3[],9,FALSE),0)</f>
        <v>0</v>
      </c>
      <c r="J38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82" spans="1:10">
      <c r="A382" s="104" t="s">
        <v>429</v>
      </c>
      <c r="B382" s="104">
        <v>101</v>
      </c>
      <c r="C382" s="104" t="s">
        <v>1664</v>
      </c>
      <c r="D382" s="104" t="s">
        <v>1669</v>
      </c>
      <c r="E382" s="104">
        <v>1</v>
      </c>
      <c r="F382" s="113">
        <f>IF(D382="dyrektor ",'Podział podstawowy'!$F$19,IF(OR(D382="zastępca dyrektora ",D382="główny księgowy"),'Podział podstawowy'!$F$20,IF(D382="kierownik",'Podział podstawowy'!$F$24,IF(D382="zastępca kierownika",'Podział podstawowy'!$F$25,IF(D382="główny ekspert",'Podział podstawowy'!$F$26,IF(OR(D382="starszy ekspert",D382="główny specjalista"),'Podział podstawowy'!$F$27,IF(OR(D382="ekspert",D382="specjalista"),'Podział podstawowy'!$F$28,'Podział podstawowy'!$F$29)))))))</f>
        <v>870.67396312778124</v>
      </c>
      <c r="G382" s="105" t="str">
        <f t="shared" si="10"/>
        <v>S1</v>
      </c>
      <c r="H382" s="106">
        <f t="shared" si="11"/>
        <v>1</v>
      </c>
      <c r="I382" s="104">
        <f>IFERROR(VLOOKUP(Tabela2[[#This Row],[Nazwisko i imię pracownika]],Tabela3[],9,FALSE),0)</f>
        <v>0</v>
      </c>
      <c r="J38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83" spans="1:10">
      <c r="A383" s="104" t="s">
        <v>430</v>
      </c>
      <c r="B383" s="104">
        <v>101</v>
      </c>
      <c r="C383" s="104" t="s">
        <v>1664</v>
      </c>
      <c r="D383" s="104" t="s">
        <v>1669</v>
      </c>
      <c r="E383" s="104">
        <v>1</v>
      </c>
      <c r="F383" s="113">
        <f>IF(D383="dyrektor ",'Podział podstawowy'!$F$19,IF(OR(D383="zastępca dyrektora ",D383="główny księgowy"),'Podział podstawowy'!$F$20,IF(D383="kierownik",'Podział podstawowy'!$F$24,IF(D383="zastępca kierownika",'Podział podstawowy'!$F$25,IF(D383="główny ekspert",'Podział podstawowy'!$F$26,IF(OR(D383="starszy ekspert",D383="główny specjalista"),'Podział podstawowy'!$F$27,IF(OR(D383="ekspert",D383="specjalista"),'Podział podstawowy'!$F$28,'Podział podstawowy'!$F$29)))))))</f>
        <v>870.67396312778124</v>
      </c>
      <c r="G383" s="105" t="str">
        <f t="shared" si="10"/>
        <v>S1</v>
      </c>
      <c r="H383" s="106">
        <f t="shared" si="11"/>
        <v>1</v>
      </c>
      <c r="I383" s="104">
        <f>IFERROR(VLOOKUP(Tabela2[[#This Row],[Nazwisko i imię pracownika]],Tabela3[],9,FALSE),0)</f>
        <v>0</v>
      </c>
      <c r="J38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84" spans="1:10">
      <c r="A384" s="104" t="s">
        <v>431</v>
      </c>
      <c r="B384" s="104">
        <v>101</v>
      </c>
      <c r="C384" s="104" t="s">
        <v>1664</v>
      </c>
      <c r="D384" s="104" t="s">
        <v>1669</v>
      </c>
      <c r="E384" s="104">
        <v>1</v>
      </c>
      <c r="F384" s="113">
        <f>IF(D384="dyrektor ",'Podział podstawowy'!$F$19,IF(OR(D384="zastępca dyrektora ",D384="główny księgowy"),'Podział podstawowy'!$F$20,IF(D384="kierownik",'Podział podstawowy'!$F$24,IF(D384="zastępca kierownika",'Podział podstawowy'!$F$25,IF(D384="główny ekspert",'Podział podstawowy'!$F$26,IF(OR(D384="starszy ekspert",D384="główny specjalista"),'Podział podstawowy'!$F$27,IF(OR(D384="ekspert",D384="specjalista"),'Podział podstawowy'!$F$28,'Podział podstawowy'!$F$29)))))))</f>
        <v>870.67396312778124</v>
      </c>
      <c r="G384" s="105" t="str">
        <f t="shared" si="10"/>
        <v>S1</v>
      </c>
      <c r="H384" s="106">
        <f t="shared" si="11"/>
        <v>1</v>
      </c>
      <c r="I384" s="104">
        <f>IFERROR(VLOOKUP(Tabela2[[#This Row],[Nazwisko i imię pracownika]],Tabela3[],9,FALSE),0)</f>
        <v>0</v>
      </c>
      <c r="J38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85" spans="1:10">
      <c r="A385" s="104" t="s">
        <v>432</v>
      </c>
      <c r="B385" s="104">
        <v>101</v>
      </c>
      <c r="C385" s="104" t="s">
        <v>1664</v>
      </c>
      <c r="D385" s="104" t="s">
        <v>47</v>
      </c>
      <c r="E385" s="104">
        <v>1</v>
      </c>
      <c r="F385" s="113">
        <f>IF(D385="dyrektor ",'Podział podstawowy'!$F$19,IF(OR(D385="zastępca dyrektora ",D385="główny księgowy"),'Podział podstawowy'!$F$20,IF(D385="kierownik",'Podział podstawowy'!$F$24,IF(D385="zastępca kierownika",'Podział podstawowy'!$F$25,IF(D385="główny ekspert",'Podział podstawowy'!$F$26,IF(OR(D385="starszy ekspert",D385="główny specjalista"),'Podział podstawowy'!$F$27,IF(OR(D385="ekspert",D385="specjalista"),'Podział podstawowy'!$F$28,'Podział podstawowy'!$F$29)))))))</f>
        <v>1306.0109446916717</v>
      </c>
      <c r="G385" s="105" t="str">
        <f t="shared" si="10"/>
        <v>S3</v>
      </c>
      <c r="H385" s="106">
        <f t="shared" si="11"/>
        <v>1.5</v>
      </c>
      <c r="I385" s="104">
        <f>IFERROR(VLOOKUP(Tabela2[[#This Row],[Nazwisko i imię pracownika]],Tabela3[],9,FALSE),0)</f>
        <v>0</v>
      </c>
      <c r="J38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86" spans="1:10">
      <c r="A386" s="104" t="s">
        <v>433</v>
      </c>
      <c r="B386" s="104">
        <v>101</v>
      </c>
      <c r="C386" s="104" t="s">
        <v>1664</v>
      </c>
      <c r="D386" s="104" t="s">
        <v>1669</v>
      </c>
      <c r="E386" s="104">
        <v>1</v>
      </c>
      <c r="F386" s="113">
        <f>IF(D386="dyrektor ",'Podział podstawowy'!$F$19,IF(OR(D386="zastępca dyrektora ",D386="główny księgowy"),'Podział podstawowy'!$F$20,IF(D386="kierownik",'Podział podstawowy'!$F$24,IF(D386="zastępca kierownika",'Podział podstawowy'!$F$25,IF(D386="główny ekspert",'Podział podstawowy'!$F$26,IF(OR(D386="starszy ekspert",D386="główny specjalista"),'Podział podstawowy'!$F$27,IF(OR(D386="ekspert",D386="specjalista"),'Podział podstawowy'!$F$28,'Podział podstawowy'!$F$29)))))))</f>
        <v>870.67396312778124</v>
      </c>
      <c r="G386" s="105" t="str">
        <f t="shared" si="10"/>
        <v>S1</v>
      </c>
      <c r="H386" s="106">
        <f t="shared" si="11"/>
        <v>1</v>
      </c>
      <c r="I386" s="104">
        <f>IFERROR(VLOOKUP(Tabela2[[#This Row],[Nazwisko i imię pracownika]],Tabela3[],9,FALSE),0)</f>
        <v>0</v>
      </c>
      <c r="J38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87" spans="1:10">
      <c r="A387" s="104" t="s">
        <v>434</v>
      </c>
      <c r="B387" s="104">
        <v>101</v>
      </c>
      <c r="C387" s="104" t="s">
        <v>1664</v>
      </c>
      <c r="D387" s="104" t="s">
        <v>1669</v>
      </c>
      <c r="E387" s="104">
        <v>1</v>
      </c>
      <c r="F387" s="113">
        <f>IF(D387="dyrektor ",'Podział podstawowy'!$F$19,IF(OR(D387="zastępca dyrektora ",D387="główny księgowy"),'Podział podstawowy'!$F$20,IF(D387="kierownik",'Podział podstawowy'!$F$24,IF(D387="zastępca kierownika",'Podział podstawowy'!$F$25,IF(D387="główny ekspert",'Podział podstawowy'!$F$26,IF(OR(D387="starszy ekspert",D387="główny specjalista"),'Podział podstawowy'!$F$27,IF(OR(D387="ekspert",D387="specjalista"),'Podział podstawowy'!$F$28,'Podział podstawowy'!$F$29)))))))</f>
        <v>870.67396312778124</v>
      </c>
      <c r="G387" s="105" t="str">
        <f t="shared" si="10"/>
        <v>S1</v>
      </c>
      <c r="H387" s="106">
        <f t="shared" si="11"/>
        <v>1</v>
      </c>
      <c r="I387" s="104">
        <f>IFERROR(VLOOKUP(Tabela2[[#This Row],[Nazwisko i imię pracownika]],Tabela3[],9,FALSE),0)</f>
        <v>0</v>
      </c>
      <c r="J38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88" spans="1:10">
      <c r="A388" s="104" t="s">
        <v>435</v>
      </c>
      <c r="B388" s="104">
        <v>101</v>
      </c>
      <c r="C388" s="104" t="s">
        <v>1664</v>
      </c>
      <c r="D388" s="104" t="s">
        <v>1669</v>
      </c>
      <c r="E388" s="104">
        <v>1</v>
      </c>
      <c r="F388" s="113">
        <f>IF(D388="dyrektor ",'Podział podstawowy'!$F$19,IF(OR(D388="zastępca dyrektora ",D388="główny księgowy"),'Podział podstawowy'!$F$20,IF(D388="kierownik",'Podział podstawowy'!$F$24,IF(D388="zastępca kierownika",'Podział podstawowy'!$F$25,IF(D388="główny ekspert",'Podział podstawowy'!$F$26,IF(OR(D388="starszy ekspert",D388="główny specjalista"),'Podział podstawowy'!$F$27,IF(OR(D388="ekspert",D388="specjalista"),'Podział podstawowy'!$F$28,'Podział podstawowy'!$F$29)))))))</f>
        <v>870.67396312778124</v>
      </c>
      <c r="G388" s="105" t="str">
        <f t="shared" si="10"/>
        <v>S1</v>
      </c>
      <c r="H388" s="106">
        <f t="shared" si="11"/>
        <v>1</v>
      </c>
      <c r="I388" s="104">
        <f>IFERROR(VLOOKUP(Tabela2[[#This Row],[Nazwisko i imię pracownika]],Tabela3[],9,FALSE),0)</f>
        <v>0</v>
      </c>
      <c r="J38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89" spans="1:10">
      <c r="A389" s="104" t="s">
        <v>395</v>
      </c>
      <c r="B389" s="104">
        <v>101</v>
      </c>
      <c r="C389" s="104" t="s">
        <v>1664</v>
      </c>
      <c r="D389" s="104" t="s">
        <v>1669</v>
      </c>
      <c r="E389" s="104">
        <v>1</v>
      </c>
      <c r="F389" s="113">
        <f>IF(D389="dyrektor ",'Podział podstawowy'!$F$19,IF(OR(D389="zastępca dyrektora ",D389="główny księgowy"),'Podział podstawowy'!$F$20,IF(D389="kierownik",'Podział podstawowy'!$F$24,IF(D389="zastępca kierownika",'Podział podstawowy'!$F$25,IF(D389="główny ekspert",'Podział podstawowy'!$F$26,IF(OR(D389="starszy ekspert",D389="główny specjalista"),'Podział podstawowy'!$F$27,IF(OR(D389="ekspert",D389="specjalista"),'Podział podstawowy'!$F$28,'Podział podstawowy'!$F$29)))))))</f>
        <v>870.67396312778124</v>
      </c>
      <c r="G389" s="105" t="str">
        <f t="shared" si="10"/>
        <v>S1</v>
      </c>
      <c r="H389" s="106">
        <f t="shared" si="11"/>
        <v>1</v>
      </c>
      <c r="I389" s="104">
        <f>IFERROR(VLOOKUP(Tabela2[[#This Row],[Nazwisko i imię pracownika]],Tabela3[],9,FALSE),0)</f>
        <v>0</v>
      </c>
      <c r="J38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90" spans="1:10">
      <c r="A390" s="104" t="s">
        <v>436</v>
      </c>
      <c r="B390" s="104">
        <v>101</v>
      </c>
      <c r="C390" s="104" t="s">
        <v>1663</v>
      </c>
      <c r="D390" s="104" t="s">
        <v>47</v>
      </c>
      <c r="E390" s="104">
        <v>1</v>
      </c>
      <c r="F390" s="113">
        <f>IF(D390="dyrektor ",'Podział podstawowy'!$F$19,IF(OR(D390="zastępca dyrektora ",D390="główny księgowy"),'Podział podstawowy'!$F$20,IF(D390="kierownik",'Podział podstawowy'!$F$24,IF(D390="zastępca kierownika",'Podział podstawowy'!$F$25,IF(D390="główny ekspert",'Podział podstawowy'!$F$26,IF(OR(D390="starszy ekspert",D390="główny specjalista"),'Podział podstawowy'!$F$27,IF(OR(D390="ekspert",D390="specjalista"),'Podział podstawowy'!$F$28,'Podział podstawowy'!$F$29)))))))</f>
        <v>1306.0109446916717</v>
      </c>
      <c r="G390" s="105" t="str">
        <f t="shared" si="10"/>
        <v>S3</v>
      </c>
      <c r="H390" s="106">
        <f t="shared" si="11"/>
        <v>1.5</v>
      </c>
      <c r="I390" s="104">
        <f>IFERROR(VLOOKUP(Tabela2[[#This Row],[Nazwisko i imię pracownika]],Tabela3[],9,FALSE),0)</f>
        <v>0</v>
      </c>
      <c r="J39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91" spans="1:10">
      <c r="A391" s="104" t="s">
        <v>437</v>
      </c>
      <c r="B391" s="104">
        <v>101</v>
      </c>
      <c r="C391" s="104" t="s">
        <v>1663</v>
      </c>
      <c r="D391" s="104" t="s">
        <v>55</v>
      </c>
      <c r="E391" s="104">
        <v>1</v>
      </c>
      <c r="F391" s="113">
        <f>IF(D391="dyrektor ",'Podział podstawowy'!$F$19,IF(OR(D391="zastępca dyrektora ",D391="główny księgowy"),'Podział podstawowy'!$F$20,IF(D391="kierownik",'Podział podstawowy'!$F$24,IF(D391="zastępca kierownika",'Podział podstawowy'!$F$25,IF(D391="główny ekspert",'Podział podstawowy'!$F$26,IF(OR(D391="starszy ekspert",D391="główny specjalista"),'Podział podstawowy'!$F$27,IF(OR(D391="ekspert",D391="specjalista"),'Podział podstawowy'!$F$28,'Podział podstawowy'!$F$29)))))))</f>
        <v>1523.6794354736171</v>
      </c>
      <c r="G391" s="105" t="str">
        <f t="shared" ref="G391:G454" si="12">IF(D391="dyrektor ","S8",IF(OR(D391="zastępca dyrektora ",D391="główny księgowy"),"S7",IF(D391="kierownik","S6",IF(D391="zastępca kierownika","S5",IF(D391="główny ekspert","S4",IF(OR(D391="starszy ekspert",D391="główny specjalista"),"S3",IF(OR(D391="ekspert",D391="specjalista"),"S2","S1")))))))</f>
        <v>S4</v>
      </c>
      <c r="H391" s="106">
        <f t="shared" ref="H391:H454" si="13">IF(G391="S1",1,IF(G391="S2",1.25,IF(G391="S3",1.5,IF(G391="S4",1.75,IF(G391="S5",2,IF(G391="S6",2.5,IF(G391="S7",3,IF(G391="S8",3.5))))))))</f>
        <v>1.75</v>
      </c>
      <c r="I391" s="104">
        <f>IFERROR(VLOOKUP(Tabela2[[#This Row],[Nazwisko i imię pracownika]],Tabela3[],9,FALSE),0)</f>
        <v>0</v>
      </c>
      <c r="J39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92" spans="1:10">
      <c r="A392" s="104" t="s">
        <v>438</v>
      </c>
      <c r="B392" s="104">
        <v>101</v>
      </c>
      <c r="C392" s="104" t="s">
        <v>1663</v>
      </c>
      <c r="D392" s="104" t="s">
        <v>1669</v>
      </c>
      <c r="E392" s="104">
        <v>1</v>
      </c>
      <c r="F392" s="113">
        <f>IF(D392="dyrektor ",'Podział podstawowy'!$F$19,IF(OR(D392="zastępca dyrektora ",D392="główny księgowy"),'Podział podstawowy'!$F$20,IF(D392="kierownik",'Podział podstawowy'!$F$24,IF(D392="zastępca kierownika",'Podział podstawowy'!$F$25,IF(D392="główny ekspert",'Podział podstawowy'!$F$26,IF(OR(D392="starszy ekspert",D392="główny specjalista"),'Podział podstawowy'!$F$27,IF(OR(D392="ekspert",D392="specjalista"),'Podział podstawowy'!$F$28,'Podział podstawowy'!$F$29)))))))</f>
        <v>870.67396312778124</v>
      </c>
      <c r="G392" s="105" t="str">
        <f t="shared" si="12"/>
        <v>S1</v>
      </c>
      <c r="H392" s="106">
        <f t="shared" si="13"/>
        <v>1</v>
      </c>
      <c r="I392" s="104">
        <f>IFERROR(VLOOKUP(Tabela2[[#This Row],[Nazwisko i imię pracownika]],Tabela3[],9,FALSE),0)</f>
        <v>0</v>
      </c>
      <c r="J39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93" spans="1:10">
      <c r="A393" s="104" t="s">
        <v>439</v>
      </c>
      <c r="B393" s="104">
        <v>101</v>
      </c>
      <c r="C393" s="104" t="s">
        <v>1663</v>
      </c>
      <c r="D393" s="104" t="s">
        <v>47</v>
      </c>
      <c r="E393" s="104">
        <v>1</v>
      </c>
      <c r="F393" s="113">
        <f>IF(D393="dyrektor ",'Podział podstawowy'!$F$19,IF(OR(D393="zastępca dyrektora ",D393="główny księgowy"),'Podział podstawowy'!$F$20,IF(D393="kierownik",'Podział podstawowy'!$F$24,IF(D393="zastępca kierownika",'Podział podstawowy'!$F$25,IF(D393="główny ekspert",'Podział podstawowy'!$F$26,IF(OR(D393="starszy ekspert",D393="główny specjalista"),'Podział podstawowy'!$F$27,IF(OR(D393="ekspert",D393="specjalista"),'Podział podstawowy'!$F$28,'Podział podstawowy'!$F$29)))))))</f>
        <v>1306.0109446916717</v>
      </c>
      <c r="G393" s="105" t="str">
        <f t="shared" si="12"/>
        <v>S3</v>
      </c>
      <c r="H393" s="106">
        <f t="shared" si="13"/>
        <v>1.5</v>
      </c>
      <c r="I393" s="104">
        <f>IFERROR(VLOOKUP(Tabela2[[#This Row],[Nazwisko i imię pracownika]],Tabela3[],9,FALSE),0)</f>
        <v>0</v>
      </c>
      <c r="J39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94" spans="1:10">
      <c r="A394" s="104" t="s">
        <v>440</v>
      </c>
      <c r="B394" s="104">
        <v>101</v>
      </c>
      <c r="C394" s="104" t="s">
        <v>1663</v>
      </c>
      <c r="D394" s="104" t="s">
        <v>1669</v>
      </c>
      <c r="E394" s="104">
        <v>1</v>
      </c>
      <c r="F394" s="113">
        <f>IF(D394="dyrektor ",'Podział podstawowy'!$F$19,IF(OR(D394="zastępca dyrektora ",D394="główny księgowy"),'Podział podstawowy'!$F$20,IF(D394="kierownik",'Podział podstawowy'!$F$24,IF(D394="zastępca kierownika",'Podział podstawowy'!$F$25,IF(D394="główny ekspert",'Podział podstawowy'!$F$26,IF(OR(D394="starszy ekspert",D394="główny specjalista"),'Podział podstawowy'!$F$27,IF(OR(D394="ekspert",D394="specjalista"),'Podział podstawowy'!$F$28,'Podział podstawowy'!$F$29)))))))</f>
        <v>870.67396312778124</v>
      </c>
      <c r="G394" s="105" t="str">
        <f t="shared" si="12"/>
        <v>S1</v>
      </c>
      <c r="H394" s="106">
        <f t="shared" si="13"/>
        <v>1</v>
      </c>
      <c r="I394" s="104">
        <f>IFERROR(VLOOKUP(Tabela2[[#This Row],[Nazwisko i imię pracownika]],Tabela3[],9,FALSE),0)</f>
        <v>0</v>
      </c>
      <c r="J39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95" spans="1:10">
      <c r="A395" s="104" t="s">
        <v>441</v>
      </c>
      <c r="B395" s="104">
        <v>101</v>
      </c>
      <c r="C395" s="104" t="s">
        <v>1667</v>
      </c>
      <c r="D395" s="104" t="s">
        <v>47</v>
      </c>
      <c r="E395" s="104">
        <v>1</v>
      </c>
      <c r="F395" s="113">
        <f>IF(D395="dyrektor ",'Podział podstawowy'!$F$19,IF(OR(D395="zastępca dyrektora ",D395="główny księgowy"),'Podział podstawowy'!$F$20,IF(D395="kierownik",'Podział podstawowy'!$F$24,IF(D395="zastępca kierownika",'Podział podstawowy'!$F$25,IF(D395="główny ekspert",'Podział podstawowy'!$F$26,IF(OR(D395="starszy ekspert",D395="główny specjalista"),'Podział podstawowy'!$F$27,IF(OR(D395="ekspert",D395="specjalista"),'Podział podstawowy'!$F$28,'Podział podstawowy'!$F$29)))))))</f>
        <v>1306.0109446916717</v>
      </c>
      <c r="G395" s="105" t="str">
        <f t="shared" si="12"/>
        <v>S3</v>
      </c>
      <c r="H395" s="106">
        <f t="shared" si="13"/>
        <v>1.5</v>
      </c>
      <c r="I395" s="104">
        <f>IFERROR(VLOOKUP(Tabela2[[#This Row],[Nazwisko i imię pracownika]],Tabela3[],9,FALSE),0)</f>
        <v>0</v>
      </c>
      <c r="J39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96" spans="1:10">
      <c r="A396" s="104" t="s">
        <v>442</v>
      </c>
      <c r="B396" s="104">
        <v>101</v>
      </c>
      <c r="C396" s="104" t="s">
        <v>1667</v>
      </c>
      <c r="D396" s="104" t="s">
        <v>1669</v>
      </c>
      <c r="E396" s="104">
        <v>1</v>
      </c>
      <c r="F396" s="113">
        <f>IF(D396="dyrektor ",'Podział podstawowy'!$F$19,IF(OR(D396="zastępca dyrektora ",D396="główny księgowy"),'Podział podstawowy'!$F$20,IF(D396="kierownik",'Podział podstawowy'!$F$24,IF(D396="zastępca kierownika",'Podział podstawowy'!$F$25,IF(D396="główny ekspert",'Podział podstawowy'!$F$26,IF(OR(D396="starszy ekspert",D396="główny specjalista"),'Podział podstawowy'!$F$27,IF(OR(D396="ekspert",D396="specjalista"),'Podział podstawowy'!$F$28,'Podział podstawowy'!$F$29)))))))</f>
        <v>870.67396312778124</v>
      </c>
      <c r="G396" s="105" t="str">
        <f t="shared" si="12"/>
        <v>S1</v>
      </c>
      <c r="H396" s="106">
        <f t="shared" si="13"/>
        <v>1</v>
      </c>
      <c r="I396" s="104">
        <f>IFERROR(VLOOKUP(Tabela2[[#This Row],[Nazwisko i imię pracownika]],Tabela3[],9,FALSE),0)</f>
        <v>0</v>
      </c>
      <c r="J39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97" spans="1:10">
      <c r="A397" s="104" t="s">
        <v>443</v>
      </c>
      <c r="B397" s="104">
        <v>101</v>
      </c>
      <c r="C397" s="104" t="s">
        <v>1667</v>
      </c>
      <c r="D397" s="104" t="s">
        <v>1669</v>
      </c>
      <c r="E397" s="104">
        <v>1</v>
      </c>
      <c r="F397" s="113">
        <f>IF(D397="dyrektor ",'Podział podstawowy'!$F$19,IF(OR(D397="zastępca dyrektora ",D397="główny księgowy"),'Podział podstawowy'!$F$20,IF(D397="kierownik",'Podział podstawowy'!$F$24,IF(D397="zastępca kierownika",'Podział podstawowy'!$F$25,IF(D397="główny ekspert",'Podział podstawowy'!$F$26,IF(OR(D397="starszy ekspert",D397="główny specjalista"),'Podział podstawowy'!$F$27,IF(OR(D397="ekspert",D397="specjalista"),'Podział podstawowy'!$F$28,'Podział podstawowy'!$F$29)))))))</f>
        <v>870.67396312778124</v>
      </c>
      <c r="G397" s="105" t="str">
        <f t="shared" si="12"/>
        <v>S1</v>
      </c>
      <c r="H397" s="106">
        <f t="shared" si="13"/>
        <v>1</v>
      </c>
      <c r="I397" s="104">
        <f>IFERROR(VLOOKUP(Tabela2[[#This Row],[Nazwisko i imię pracownika]],Tabela3[],9,FALSE),0)</f>
        <v>0</v>
      </c>
      <c r="J39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98" spans="1:10">
      <c r="A398" s="104" t="s">
        <v>444</v>
      </c>
      <c r="B398" s="104">
        <v>101</v>
      </c>
      <c r="C398" s="104" t="s">
        <v>1667</v>
      </c>
      <c r="D398" s="104" t="s">
        <v>1669</v>
      </c>
      <c r="E398" s="104">
        <v>1</v>
      </c>
      <c r="F398" s="113">
        <f>IF(D398="dyrektor ",'Podział podstawowy'!$F$19,IF(OR(D398="zastępca dyrektora ",D398="główny księgowy"),'Podział podstawowy'!$F$20,IF(D398="kierownik",'Podział podstawowy'!$F$24,IF(D398="zastępca kierownika",'Podział podstawowy'!$F$25,IF(D398="główny ekspert",'Podział podstawowy'!$F$26,IF(OR(D398="starszy ekspert",D398="główny specjalista"),'Podział podstawowy'!$F$27,IF(OR(D398="ekspert",D398="specjalista"),'Podział podstawowy'!$F$28,'Podział podstawowy'!$F$29)))))))</f>
        <v>870.67396312778124</v>
      </c>
      <c r="G398" s="105" t="str">
        <f t="shared" si="12"/>
        <v>S1</v>
      </c>
      <c r="H398" s="106">
        <f t="shared" si="13"/>
        <v>1</v>
      </c>
      <c r="I398" s="104">
        <f>IFERROR(VLOOKUP(Tabela2[[#This Row],[Nazwisko i imię pracownika]],Tabela3[],9,FALSE),0)</f>
        <v>0</v>
      </c>
      <c r="J39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399" spans="1:10">
      <c r="A399" s="104" t="s">
        <v>445</v>
      </c>
      <c r="B399" s="104">
        <v>101</v>
      </c>
      <c r="C399" s="104" t="s">
        <v>1667</v>
      </c>
      <c r="D399" s="104" t="s">
        <v>1669</v>
      </c>
      <c r="E399" s="104">
        <v>1</v>
      </c>
      <c r="F399" s="113">
        <f>IF(D399="dyrektor ",'Podział podstawowy'!$F$19,IF(OR(D399="zastępca dyrektora ",D399="główny księgowy"),'Podział podstawowy'!$F$20,IF(D399="kierownik",'Podział podstawowy'!$F$24,IF(D399="zastępca kierownika",'Podział podstawowy'!$F$25,IF(D399="główny ekspert",'Podział podstawowy'!$F$26,IF(OR(D399="starszy ekspert",D399="główny specjalista"),'Podział podstawowy'!$F$27,IF(OR(D399="ekspert",D399="specjalista"),'Podział podstawowy'!$F$28,'Podział podstawowy'!$F$29)))))))</f>
        <v>870.67396312778124</v>
      </c>
      <c r="G399" s="105" t="str">
        <f t="shared" si="12"/>
        <v>S1</v>
      </c>
      <c r="H399" s="106">
        <f t="shared" si="13"/>
        <v>1</v>
      </c>
      <c r="I399" s="104">
        <f>IFERROR(VLOOKUP(Tabela2[[#This Row],[Nazwisko i imię pracownika]],Tabela3[],9,FALSE),0)</f>
        <v>0</v>
      </c>
      <c r="J39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00" spans="1:10">
      <c r="A400" s="104" t="s">
        <v>446</v>
      </c>
      <c r="B400" s="104">
        <v>101</v>
      </c>
      <c r="C400" s="104" t="s">
        <v>1667</v>
      </c>
      <c r="D400" s="104" t="s">
        <v>8</v>
      </c>
      <c r="E400" s="104">
        <v>1</v>
      </c>
      <c r="F400" s="113">
        <f>IF(D400="dyrektor ",'Podział podstawowy'!$F$19,IF(OR(D400="zastępca dyrektora ",D400="główny księgowy"),'Podział podstawowy'!$F$20,IF(D400="kierownik",'Podział podstawowy'!$F$24,IF(D400="zastępca kierownika",'Podział podstawowy'!$F$25,IF(D400="główny ekspert",'Podział podstawowy'!$F$26,IF(OR(D400="starszy ekspert",D400="główny specjalista"),'Podział podstawowy'!$F$27,IF(OR(D400="ekspert",D400="specjalista"),'Podział podstawowy'!$F$28,'Podział podstawowy'!$F$29)))))))</f>
        <v>1088.3424539097266</v>
      </c>
      <c r="G400" s="105" t="str">
        <f t="shared" si="12"/>
        <v>S2</v>
      </c>
      <c r="H400" s="106">
        <f t="shared" si="13"/>
        <v>1.25</v>
      </c>
      <c r="I400" s="104">
        <f>IFERROR(VLOOKUP(Tabela2[[#This Row],[Nazwisko i imię pracownika]],Tabela3[],9,FALSE),0)</f>
        <v>0</v>
      </c>
      <c r="J40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01" spans="1:10">
      <c r="A401" s="104" t="s">
        <v>447</v>
      </c>
      <c r="B401" s="104">
        <v>101</v>
      </c>
      <c r="C401" s="104" t="s">
        <v>1667</v>
      </c>
      <c r="D401" s="104" t="s">
        <v>7</v>
      </c>
      <c r="E401" s="104">
        <v>1</v>
      </c>
      <c r="F401" s="113">
        <f>IF(D401="dyrektor ",'Podział podstawowy'!$F$19,IF(OR(D401="zastępca dyrektora ",D401="główny księgowy"),'Podział podstawowy'!$F$20,IF(D401="kierownik",'Podział podstawowy'!$F$24,IF(D401="zastępca kierownika",'Podział podstawowy'!$F$25,IF(D401="główny ekspert",'Podział podstawowy'!$F$26,IF(OR(D401="starszy ekspert",D401="główny specjalista"),'Podział podstawowy'!$F$27,IF(OR(D401="ekspert",D401="specjalista"),'Podział podstawowy'!$F$28,'Podział podstawowy'!$F$29)))))))</f>
        <v>1306.0109446916717</v>
      </c>
      <c r="G401" s="105" t="str">
        <f t="shared" si="12"/>
        <v>S3</v>
      </c>
      <c r="H401" s="106">
        <f t="shared" si="13"/>
        <v>1.5</v>
      </c>
      <c r="I401" s="104">
        <f>IFERROR(VLOOKUP(Tabela2[[#This Row],[Nazwisko i imię pracownika]],Tabela3[],9,FALSE),0)</f>
        <v>0</v>
      </c>
      <c r="J40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02" spans="1:10">
      <c r="A402" s="104" t="s">
        <v>448</v>
      </c>
      <c r="B402" s="104">
        <v>101</v>
      </c>
      <c r="C402" s="104" t="s">
        <v>1667</v>
      </c>
      <c r="D402" s="104" t="s">
        <v>1669</v>
      </c>
      <c r="E402" s="104">
        <v>1</v>
      </c>
      <c r="F402" s="113">
        <f>IF(D402="dyrektor ",'Podział podstawowy'!$F$19,IF(OR(D402="zastępca dyrektora ",D402="główny księgowy"),'Podział podstawowy'!$F$20,IF(D402="kierownik",'Podział podstawowy'!$F$24,IF(D402="zastępca kierownika",'Podział podstawowy'!$F$25,IF(D402="główny ekspert",'Podział podstawowy'!$F$26,IF(OR(D402="starszy ekspert",D402="główny specjalista"),'Podział podstawowy'!$F$27,IF(OR(D402="ekspert",D402="specjalista"),'Podział podstawowy'!$F$28,'Podział podstawowy'!$F$29)))))))</f>
        <v>870.67396312778124</v>
      </c>
      <c r="G402" s="105" t="str">
        <f t="shared" si="12"/>
        <v>S1</v>
      </c>
      <c r="H402" s="106">
        <f t="shared" si="13"/>
        <v>1</v>
      </c>
      <c r="I402" s="104">
        <f>IFERROR(VLOOKUP(Tabela2[[#This Row],[Nazwisko i imię pracownika]],Tabela3[],9,FALSE),0)</f>
        <v>0</v>
      </c>
      <c r="J40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03" spans="1:10">
      <c r="A403" s="104" t="s">
        <v>449</v>
      </c>
      <c r="B403" s="104">
        <v>101</v>
      </c>
      <c r="C403" s="104" t="s">
        <v>1667</v>
      </c>
      <c r="D403" s="104" t="s">
        <v>1669</v>
      </c>
      <c r="E403" s="104">
        <v>1</v>
      </c>
      <c r="F403" s="113">
        <f>IF(D403="dyrektor ",'Podział podstawowy'!$F$19,IF(OR(D403="zastępca dyrektora ",D403="główny księgowy"),'Podział podstawowy'!$F$20,IF(D403="kierownik",'Podział podstawowy'!$F$24,IF(D403="zastępca kierownika",'Podział podstawowy'!$F$25,IF(D403="główny ekspert",'Podział podstawowy'!$F$26,IF(OR(D403="starszy ekspert",D403="główny specjalista"),'Podział podstawowy'!$F$27,IF(OR(D403="ekspert",D403="specjalista"),'Podział podstawowy'!$F$28,'Podział podstawowy'!$F$29)))))))</f>
        <v>870.67396312778124</v>
      </c>
      <c r="G403" s="105" t="str">
        <f t="shared" si="12"/>
        <v>S1</v>
      </c>
      <c r="H403" s="106">
        <f t="shared" si="13"/>
        <v>1</v>
      </c>
      <c r="I403" s="104">
        <f>IFERROR(VLOOKUP(Tabela2[[#This Row],[Nazwisko i imię pracownika]],Tabela3[],9,FALSE),0)</f>
        <v>0</v>
      </c>
      <c r="J40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04" spans="1:10">
      <c r="A404" s="104" t="s">
        <v>450</v>
      </c>
      <c r="B404" s="104">
        <v>101</v>
      </c>
      <c r="C404" s="104" t="s">
        <v>1667</v>
      </c>
      <c r="D404" s="104" t="s">
        <v>8</v>
      </c>
      <c r="E404" s="104">
        <v>1</v>
      </c>
      <c r="F404" s="113">
        <f>IF(D404="dyrektor ",'Podział podstawowy'!$F$19,IF(OR(D404="zastępca dyrektora ",D404="główny księgowy"),'Podział podstawowy'!$F$20,IF(D404="kierownik",'Podział podstawowy'!$F$24,IF(D404="zastępca kierownika",'Podział podstawowy'!$F$25,IF(D404="główny ekspert",'Podział podstawowy'!$F$26,IF(OR(D404="starszy ekspert",D404="główny specjalista"),'Podział podstawowy'!$F$27,IF(OR(D404="ekspert",D404="specjalista"),'Podział podstawowy'!$F$28,'Podział podstawowy'!$F$29)))))))</f>
        <v>1088.3424539097266</v>
      </c>
      <c r="G404" s="105" t="str">
        <f t="shared" si="12"/>
        <v>S2</v>
      </c>
      <c r="H404" s="106">
        <f t="shared" si="13"/>
        <v>1.25</v>
      </c>
      <c r="I404" s="104">
        <f>IFERROR(VLOOKUP(Tabela2[[#This Row],[Nazwisko i imię pracownika]],Tabela3[],9,FALSE),0)</f>
        <v>0</v>
      </c>
      <c r="J40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05" spans="1:10">
      <c r="A405" s="104" t="s">
        <v>451</v>
      </c>
      <c r="B405" s="104">
        <v>101</v>
      </c>
      <c r="C405" s="104" t="s">
        <v>1667</v>
      </c>
      <c r="D405" s="104" t="s">
        <v>8</v>
      </c>
      <c r="E405" s="104">
        <v>1</v>
      </c>
      <c r="F405" s="113">
        <f>IF(D405="dyrektor ",'Podział podstawowy'!$F$19,IF(OR(D405="zastępca dyrektora ",D405="główny księgowy"),'Podział podstawowy'!$F$20,IF(D405="kierownik",'Podział podstawowy'!$F$24,IF(D405="zastępca kierownika",'Podział podstawowy'!$F$25,IF(D405="główny ekspert",'Podział podstawowy'!$F$26,IF(OR(D405="starszy ekspert",D405="główny specjalista"),'Podział podstawowy'!$F$27,IF(OR(D405="ekspert",D405="specjalista"),'Podział podstawowy'!$F$28,'Podział podstawowy'!$F$29)))))))</f>
        <v>1088.3424539097266</v>
      </c>
      <c r="G405" s="105" t="str">
        <f t="shared" si="12"/>
        <v>S2</v>
      </c>
      <c r="H405" s="106">
        <f t="shared" si="13"/>
        <v>1.25</v>
      </c>
      <c r="I405" s="104">
        <f>IFERROR(VLOOKUP(Tabela2[[#This Row],[Nazwisko i imię pracownika]],Tabela3[],9,FALSE),0)</f>
        <v>0</v>
      </c>
      <c r="J40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06" spans="1:10">
      <c r="A406" s="104" t="s">
        <v>328</v>
      </c>
      <c r="B406" s="104">
        <v>101</v>
      </c>
      <c r="C406" s="104" t="s">
        <v>1667</v>
      </c>
      <c r="D406" s="104" t="s">
        <v>10</v>
      </c>
      <c r="E406" s="104">
        <v>1</v>
      </c>
      <c r="F406" s="113">
        <f>IF(D406="dyrektor ",'Podział podstawowy'!$F$19,IF(OR(D406="zastępca dyrektora ",D406="główny księgowy"),'Podział podstawowy'!$F$20,IF(D406="kierownik",'Podział podstawowy'!$F$24,IF(D406="zastępca kierownika",'Podział podstawowy'!$F$25,IF(D406="główny ekspert",'Podział podstawowy'!$F$26,IF(OR(D406="starszy ekspert",D406="główny specjalista"),'Podział podstawowy'!$F$27,IF(OR(D406="ekspert",D406="specjalista"),'Podział podstawowy'!$F$28,'Podział podstawowy'!$F$29)))))))</f>
        <v>1088.3424539097266</v>
      </c>
      <c r="G406" s="105" t="str">
        <f t="shared" si="12"/>
        <v>S2</v>
      </c>
      <c r="H406" s="106">
        <f t="shared" si="13"/>
        <v>1.25</v>
      </c>
      <c r="I406" s="104">
        <f>IFERROR(VLOOKUP(Tabela2[[#This Row],[Nazwisko i imię pracownika]],Tabela3[],9,FALSE),0)</f>
        <v>0</v>
      </c>
      <c r="J40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07" spans="1:10">
      <c r="A407" s="104" t="s">
        <v>452</v>
      </c>
      <c r="B407" s="104">
        <v>101</v>
      </c>
      <c r="C407" s="104" t="s">
        <v>1666</v>
      </c>
      <c r="D407" s="104" t="s">
        <v>1669</v>
      </c>
      <c r="E407" s="104">
        <v>1</v>
      </c>
      <c r="F407" s="113">
        <f>IF(D407="dyrektor ",'Podział podstawowy'!$F$19,IF(OR(D407="zastępca dyrektora ",D407="główny księgowy"),'Podział podstawowy'!$F$20,IF(D407="kierownik",'Podział podstawowy'!$F$24,IF(D407="zastępca kierownika",'Podział podstawowy'!$F$25,IF(D407="główny ekspert",'Podział podstawowy'!$F$26,IF(OR(D407="starszy ekspert",D407="główny specjalista"),'Podział podstawowy'!$F$27,IF(OR(D407="ekspert",D407="specjalista"),'Podział podstawowy'!$F$28,'Podział podstawowy'!$F$29)))))))</f>
        <v>870.67396312778124</v>
      </c>
      <c r="G407" s="105" t="str">
        <f t="shared" si="12"/>
        <v>S1</v>
      </c>
      <c r="H407" s="106">
        <f t="shared" si="13"/>
        <v>1</v>
      </c>
      <c r="I407" s="104">
        <f>IFERROR(VLOOKUP(Tabela2[[#This Row],[Nazwisko i imię pracownika]],Tabela3[],9,FALSE),0)</f>
        <v>0</v>
      </c>
      <c r="J40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08" spans="1:10">
      <c r="A408" s="104" t="s">
        <v>420</v>
      </c>
      <c r="B408" s="104">
        <v>101</v>
      </c>
      <c r="C408" s="104" t="s">
        <v>1666</v>
      </c>
      <c r="D408" s="104" t="s">
        <v>8</v>
      </c>
      <c r="E408" s="104">
        <v>1</v>
      </c>
      <c r="F408" s="113">
        <f>IF(D408="dyrektor ",'Podział podstawowy'!$F$19,IF(OR(D408="zastępca dyrektora ",D408="główny księgowy"),'Podział podstawowy'!$F$20,IF(D408="kierownik",'Podział podstawowy'!$F$24,IF(D408="zastępca kierownika",'Podział podstawowy'!$F$25,IF(D408="główny ekspert",'Podział podstawowy'!$F$26,IF(OR(D408="starszy ekspert",D408="główny specjalista"),'Podział podstawowy'!$F$27,IF(OR(D408="ekspert",D408="specjalista"),'Podział podstawowy'!$F$28,'Podział podstawowy'!$F$29)))))))</f>
        <v>1088.3424539097266</v>
      </c>
      <c r="G408" s="105" t="str">
        <f t="shared" si="12"/>
        <v>S2</v>
      </c>
      <c r="H408" s="106">
        <f t="shared" si="13"/>
        <v>1.25</v>
      </c>
      <c r="I408" s="104">
        <f>IFERROR(VLOOKUP(Tabela2[[#This Row],[Nazwisko i imię pracownika]],Tabela3[],9,FALSE),0)</f>
        <v>0</v>
      </c>
      <c r="J40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09" spans="1:10">
      <c r="A409" s="104" t="s">
        <v>453</v>
      </c>
      <c r="B409" s="104">
        <v>101</v>
      </c>
      <c r="C409" s="104" t="s">
        <v>1666</v>
      </c>
      <c r="D409" s="104" t="s">
        <v>47</v>
      </c>
      <c r="E409" s="104">
        <v>1</v>
      </c>
      <c r="F409" s="113">
        <f>IF(D409="dyrektor ",'Podział podstawowy'!$F$19,IF(OR(D409="zastępca dyrektora ",D409="główny księgowy"),'Podział podstawowy'!$F$20,IF(D409="kierownik",'Podział podstawowy'!$F$24,IF(D409="zastępca kierownika",'Podział podstawowy'!$F$25,IF(D409="główny ekspert",'Podział podstawowy'!$F$26,IF(OR(D409="starszy ekspert",D409="główny specjalista"),'Podział podstawowy'!$F$27,IF(OR(D409="ekspert",D409="specjalista"),'Podział podstawowy'!$F$28,'Podział podstawowy'!$F$29)))))))</f>
        <v>1306.0109446916717</v>
      </c>
      <c r="G409" s="105" t="str">
        <f t="shared" si="12"/>
        <v>S3</v>
      </c>
      <c r="H409" s="106">
        <f t="shared" si="13"/>
        <v>1.5</v>
      </c>
      <c r="I409" s="104">
        <f>IFERROR(VLOOKUP(Tabela2[[#This Row],[Nazwisko i imię pracownika]],Tabela3[],9,FALSE),0)</f>
        <v>0</v>
      </c>
      <c r="J40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10" spans="1:10">
      <c r="A410" s="104" t="s">
        <v>454</v>
      </c>
      <c r="B410" s="104">
        <v>101</v>
      </c>
      <c r="C410" s="104" t="s">
        <v>1666</v>
      </c>
      <c r="D410" s="104" t="s">
        <v>1669</v>
      </c>
      <c r="E410" s="104">
        <v>1</v>
      </c>
      <c r="F410" s="113">
        <f>IF(D410="dyrektor ",'Podział podstawowy'!$F$19,IF(OR(D410="zastępca dyrektora ",D410="główny księgowy"),'Podział podstawowy'!$F$20,IF(D410="kierownik",'Podział podstawowy'!$F$24,IF(D410="zastępca kierownika",'Podział podstawowy'!$F$25,IF(D410="główny ekspert",'Podział podstawowy'!$F$26,IF(OR(D410="starszy ekspert",D410="główny specjalista"),'Podział podstawowy'!$F$27,IF(OR(D410="ekspert",D410="specjalista"),'Podział podstawowy'!$F$28,'Podział podstawowy'!$F$29)))))))</f>
        <v>870.67396312778124</v>
      </c>
      <c r="G410" s="105" t="str">
        <f t="shared" si="12"/>
        <v>S1</v>
      </c>
      <c r="H410" s="106">
        <f t="shared" si="13"/>
        <v>1</v>
      </c>
      <c r="I410" s="104">
        <f>IFERROR(VLOOKUP(Tabela2[[#This Row],[Nazwisko i imię pracownika]],Tabela3[],9,FALSE),0)</f>
        <v>0</v>
      </c>
      <c r="J41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11" spans="1:10">
      <c r="A411" s="104" t="s">
        <v>455</v>
      </c>
      <c r="B411" s="104">
        <v>101</v>
      </c>
      <c r="C411" s="104" t="s">
        <v>1666</v>
      </c>
      <c r="D411" s="104" t="s">
        <v>8</v>
      </c>
      <c r="E411" s="104">
        <v>1</v>
      </c>
      <c r="F411" s="113">
        <f>IF(D411="dyrektor ",'Podział podstawowy'!$F$19,IF(OR(D411="zastępca dyrektora ",D411="główny księgowy"),'Podział podstawowy'!$F$20,IF(D411="kierownik",'Podział podstawowy'!$F$24,IF(D411="zastępca kierownika",'Podział podstawowy'!$F$25,IF(D411="główny ekspert",'Podział podstawowy'!$F$26,IF(OR(D411="starszy ekspert",D411="główny specjalista"),'Podział podstawowy'!$F$27,IF(OR(D411="ekspert",D411="specjalista"),'Podział podstawowy'!$F$28,'Podział podstawowy'!$F$29)))))))</f>
        <v>1088.3424539097266</v>
      </c>
      <c r="G411" s="105" t="str">
        <f t="shared" si="12"/>
        <v>S2</v>
      </c>
      <c r="H411" s="106">
        <f t="shared" si="13"/>
        <v>1.25</v>
      </c>
      <c r="I411" s="104">
        <f>IFERROR(VLOOKUP(Tabela2[[#This Row],[Nazwisko i imię pracownika]],Tabela3[],9,FALSE),0)</f>
        <v>0</v>
      </c>
      <c r="J41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12" spans="1:10">
      <c r="A412" s="104" t="s">
        <v>456</v>
      </c>
      <c r="B412" s="104">
        <v>101</v>
      </c>
      <c r="C412" s="104" t="s">
        <v>1666</v>
      </c>
      <c r="D412" s="104" t="s">
        <v>8</v>
      </c>
      <c r="E412" s="104">
        <v>1</v>
      </c>
      <c r="F412" s="113">
        <f>IF(D412="dyrektor ",'Podział podstawowy'!$F$19,IF(OR(D412="zastępca dyrektora ",D412="główny księgowy"),'Podział podstawowy'!$F$20,IF(D412="kierownik",'Podział podstawowy'!$F$24,IF(D412="zastępca kierownika",'Podział podstawowy'!$F$25,IF(D412="główny ekspert",'Podział podstawowy'!$F$26,IF(OR(D412="starszy ekspert",D412="główny specjalista"),'Podział podstawowy'!$F$27,IF(OR(D412="ekspert",D412="specjalista"),'Podział podstawowy'!$F$28,'Podział podstawowy'!$F$29)))))))</f>
        <v>1088.3424539097266</v>
      </c>
      <c r="G412" s="105" t="str">
        <f t="shared" si="12"/>
        <v>S2</v>
      </c>
      <c r="H412" s="106">
        <f t="shared" si="13"/>
        <v>1.25</v>
      </c>
      <c r="I412" s="104">
        <f>IFERROR(VLOOKUP(Tabela2[[#This Row],[Nazwisko i imię pracownika]],Tabela3[],9,FALSE),0)</f>
        <v>0</v>
      </c>
      <c r="J41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13" spans="1:10">
      <c r="A413" s="104" t="s">
        <v>457</v>
      </c>
      <c r="B413" s="104">
        <v>101</v>
      </c>
      <c r="C413" s="104" t="s">
        <v>1663</v>
      </c>
      <c r="D413" s="104" t="s">
        <v>1669</v>
      </c>
      <c r="E413" s="104">
        <v>1</v>
      </c>
      <c r="F413" s="113">
        <f>IF(D413="dyrektor ",'Podział podstawowy'!$F$19,IF(OR(D413="zastępca dyrektora ",D413="główny księgowy"),'Podział podstawowy'!$F$20,IF(D413="kierownik",'Podział podstawowy'!$F$24,IF(D413="zastępca kierownika",'Podział podstawowy'!$F$25,IF(D413="główny ekspert",'Podział podstawowy'!$F$26,IF(OR(D413="starszy ekspert",D413="główny specjalista"),'Podział podstawowy'!$F$27,IF(OR(D413="ekspert",D413="specjalista"),'Podział podstawowy'!$F$28,'Podział podstawowy'!$F$29)))))))</f>
        <v>870.67396312778124</v>
      </c>
      <c r="G413" s="105" t="str">
        <f t="shared" si="12"/>
        <v>S1</v>
      </c>
      <c r="H413" s="106">
        <f t="shared" si="13"/>
        <v>1</v>
      </c>
      <c r="I413" s="104">
        <f>IFERROR(VLOOKUP(Tabela2[[#This Row],[Nazwisko i imię pracownika]],Tabela3[],9,FALSE),0)</f>
        <v>0</v>
      </c>
      <c r="J41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14" spans="1:10">
      <c r="A414" s="104" t="s">
        <v>458</v>
      </c>
      <c r="B414" s="104">
        <v>101</v>
      </c>
      <c r="C414" s="104" t="s">
        <v>1663</v>
      </c>
      <c r="D414" s="104" t="s">
        <v>55</v>
      </c>
      <c r="E414" s="104">
        <v>1</v>
      </c>
      <c r="F414" s="113">
        <f>IF(D414="dyrektor ",'Podział podstawowy'!$F$19,IF(OR(D414="zastępca dyrektora ",D414="główny księgowy"),'Podział podstawowy'!$F$20,IF(D414="kierownik",'Podział podstawowy'!$F$24,IF(D414="zastępca kierownika",'Podział podstawowy'!$F$25,IF(D414="główny ekspert",'Podział podstawowy'!$F$26,IF(OR(D414="starszy ekspert",D414="główny specjalista"),'Podział podstawowy'!$F$27,IF(OR(D414="ekspert",D414="specjalista"),'Podział podstawowy'!$F$28,'Podział podstawowy'!$F$29)))))))</f>
        <v>1523.6794354736171</v>
      </c>
      <c r="G414" s="105" t="str">
        <f t="shared" si="12"/>
        <v>S4</v>
      </c>
      <c r="H414" s="106">
        <f t="shared" si="13"/>
        <v>1.75</v>
      </c>
      <c r="I414" s="104">
        <f>IFERROR(VLOOKUP(Tabela2[[#This Row],[Nazwisko i imię pracownika]],Tabela3[],9,FALSE),0)</f>
        <v>0</v>
      </c>
      <c r="J41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15" spans="1:10">
      <c r="A415" s="104" t="s">
        <v>459</v>
      </c>
      <c r="B415" s="104">
        <v>101</v>
      </c>
      <c r="C415" s="104" t="s">
        <v>1663</v>
      </c>
      <c r="D415" s="104" t="s">
        <v>1669</v>
      </c>
      <c r="E415" s="104">
        <v>1</v>
      </c>
      <c r="F415" s="113">
        <f>IF(D415="dyrektor ",'Podział podstawowy'!$F$19,IF(OR(D415="zastępca dyrektora ",D415="główny księgowy"),'Podział podstawowy'!$F$20,IF(D415="kierownik",'Podział podstawowy'!$F$24,IF(D415="zastępca kierownika",'Podział podstawowy'!$F$25,IF(D415="główny ekspert",'Podział podstawowy'!$F$26,IF(OR(D415="starszy ekspert",D415="główny specjalista"),'Podział podstawowy'!$F$27,IF(OR(D415="ekspert",D415="specjalista"),'Podział podstawowy'!$F$28,'Podział podstawowy'!$F$29)))))))</f>
        <v>870.67396312778124</v>
      </c>
      <c r="G415" s="105" t="str">
        <f t="shared" si="12"/>
        <v>S1</v>
      </c>
      <c r="H415" s="106">
        <f t="shared" si="13"/>
        <v>1</v>
      </c>
      <c r="I415" s="104">
        <f>IFERROR(VLOOKUP(Tabela2[[#This Row],[Nazwisko i imię pracownika]],Tabela3[],9,FALSE),0)</f>
        <v>0</v>
      </c>
      <c r="J41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16" spans="1:10">
      <c r="A416" s="104" t="s">
        <v>460</v>
      </c>
      <c r="B416" s="104">
        <v>101</v>
      </c>
      <c r="C416" s="104" t="s">
        <v>1663</v>
      </c>
      <c r="D416" s="104" t="s">
        <v>10</v>
      </c>
      <c r="E416" s="104">
        <v>1</v>
      </c>
      <c r="F416" s="113">
        <f>IF(D416="dyrektor ",'Podział podstawowy'!$F$19,IF(OR(D416="zastępca dyrektora ",D416="główny księgowy"),'Podział podstawowy'!$F$20,IF(D416="kierownik",'Podział podstawowy'!$F$24,IF(D416="zastępca kierownika",'Podział podstawowy'!$F$25,IF(D416="główny ekspert",'Podział podstawowy'!$F$26,IF(OR(D416="starszy ekspert",D416="główny specjalista"),'Podział podstawowy'!$F$27,IF(OR(D416="ekspert",D416="specjalista"),'Podział podstawowy'!$F$28,'Podział podstawowy'!$F$29)))))))</f>
        <v>1088.3424539097266</v>
      </c>
      <c r="G416" s="105" t="str">
        <f t="shared" si="12"/>
        <v>S2</v>
      </c>
      <c r="H416" s="106">
        <f t="shared" si="13"/>
        <v>1.25</v>
      </c>
      <c r="I416" s="104">
        <f>IFERROR(VLOOKUP(Tabela2[[#This Row],[Nazwisko i imię pracownika]],Tabela3[],9,FALSE),0)</f>
        <v>0</v>
      </c>
      <c r="J41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17" spans="1:10">
      <c r="A417" s="104" t="s">
        <v>461</v>
      </c>
      <c r="B417" s="104">
        <v>101</v>
      </c>
      <c r="C417" s="104" t="s">
        <v>1663</v>
      </c>
      <c r="D417" s="104" t="s">
        <v>1669</v>
      </c>
      <c r="E417" s="104">
        <v>1</v>
      </c>
      <c r="F417" s="113">
        <f>IF(D417="dyrektor ",'Podział podstawowy'!$F$19,IF(OR(D417="zastępca dyrektora ",D417="główny księgowy"),'Podział podstawowy'!$F$20,IF(D417="kierownik",'Podział podstawowy'!$F$24,IF(D417="zastępca kierownika",'Podział podstawowy'!$F$25,IF(D417="główny ekspert",'Podział podstawowy'!$F$26,IF(OR(D417="starszy ekspert",D417="główny specjalista"),'Podział podstawowy'!$F$27,IF(OR(D417="ekspert",D417="specjalista"),'Podział podstawowy'!$F$28,'Podział podstawowy'!$F$29)))))))</f>
        <v>870.67396312778124</v>
      </c>
      <c r="G417" s="105" t="str">
        <f t="shared" si="12"/>
        <v>S1</v>
      </c>
      <c r="H417" s="106">
        <f t="shared" si="13"/>
        <v>1</v>
      </c>
      <c r="I417" s="104">
        <f>IFERROR(VLOOKUP(Tabela2[[#This Row],[Nazwisko i imię pracownika]],Tabela3[],9,FALSE),0)</f>
        <v>0</v>
      </c>
      <c r="J41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18" spans="1:10">
      <c r="A418" s="104" t="s">
        <v>462</v>
      </c>
      <c r="B418" s="104">
        <v>101</v>
      </c>
      <c r="C418" s="104" t="s">
        <v>1663</v>
      </c>
      <c r="D418" s="104" t="s">
        <v>1669</v>
      </c>
      <c r="E418" s="104">
        <v>1</v>
      </c>
      <c r="F418" s="113">
        <f>IF(D418="dyrektor ",'Podział podstawowy'!$F$19,IF(OR(D418="zastępca dyrektora ",D418="główny księgowy"),'Podział podstawowy'!$F$20,IF(D418="kierownik",'Podział podstawowy'!$F$24,IF(D418="zastępca kierownika",'Podział podstawowy'!$F$25,IF(D418="główny ekspert",'Podział podstawowy'!$F$26,IF(OR(D418="starszy ekspert",D418="główny specjalista"),'Podział podstawowy'!$F$27,IF(OR(D418="ekspert",D418="specjalista"),'Podział podstawowy'!$F$28,'Podział podstawowy'!$F$29)))))))</f>
        <v>870.67396312778124</v>
      </c>
      <c r="G418" s="105" t="str">
        <f t="shared" si="12"/>
        <v>S1</v>
      </c>
      <c r="H418" s="106">
        <f t="shared" si="13"/>
        <v>1</v>
      </c>
      <c r="I418" s="104">
        <f>IFERROR(VLOOKUP(Tabela2[[#This Row],[Nazwisko i imię pracownika]],Tabela3[],9,FALSE),0)</f>
        <v>0</v>
      </c>
      <c r="J41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19" spans="1:10">
      <c r="A419" s="104" t="s">
        <v>463</v>
      </c>
      <c r="B419" s="104">
        <v>101</v>
      </c>
      <c r="C419" s="104" t="s">
        <v>1663</v>
      </c>
      <c r="D419" s="104" t="s">
        <v>1669</v>
      </c>
      <c r="E419" s="104">
        <v>1</v>
      </c>
      <c r="F419" s="113">
        <f>IF(D419="dyrektor ",'Podział podstawowy'!$F$19,IF(OR(D419="zastępca dyrektora ",D419="główny księgowy"),'Podział podstawowy'!$F$20,IF(D419="kierownik",'Podział podstawowy'!$F$24,IF(D419="zastępca kierownika",'Podział podstawowy'!$F$25,IF(D419="główny ekspert",'Podział podstawowy'!$F$26,IF(OR(D419="starszy ekspert",D419="główny specjalista"),'Podział podstawowy'!$F$27,IF(OR(D419="ekspert",D419="specjalista"),'Podział podstawowy'!$F$28,'Podział podstawowy'!$F$29)))))))</f>
        <v>870.67396312778124</v>
      </c>
      <c r="G419" s="105" t="str">
        <f t="shared" si="12"/>
        <v>S1</v>
      </c>
      <c r="H419" s="106">
        <f t="shared" si="13"/>
        <v>1</v>
      </c>
      <c r="I419" s="104">
        <f>IFERROR(VLOOKUP(Tabela2[[#This Row],[Nazwisko i imię pracownika]],Tabela3[],9,FALSE),0)</f>
        <v>0</v>
      </c>
      <c r="J41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20" spans="1:10">
      <c r="A420" s="104" t="s">
        <v>464</v>
      </c>
      <c r="B420" s="104">
        <v>101</v>
      </c>
      <c r="C420" s="104" t="s">
        <v>1663</v>
      </c>
      <c r="D420" s="104" t="s">
        <v>1669</v>
      </c>
      <c r="E420" s="104">
        <v>1</v>
      </c>
      <c r="F420" s="113">
        <f>IF(D420="dyrektor ",'Podział podstawowy'!$F$19,IF(OR(D420="zastępca dyrektora ",D420="główny księgowy"),'Podział podstawowy'!$F$20,IF(D420="kierownik",'Podział podstawowy'!$F$24,IF(D420="zastępca kierownika",'Podział podstawowy'!$F$25,IF(D420="główny ekspert",'Podział podstawowy'!$F$26,IF(OR(D420="starszy ekspert",D420="główny specjalista"),'Podział podstawowy'!$F$27,IF(OR(D420="ekspert",D420="specjalista"),'Podział podstawowy'!$F$28,'Podział podstawowy'!$F$29)))))))</f>
        <v>870.67396312778124</v>
      </c>
      <c r="G420" s="105" t="str">
        <f t="shared" si="12"/>
        <v>S1</v>
      </c>
      <c r="H420" s="106">
        <f t="shared" si="13"/>
        <v>1</v>
      </c>
      <c r="I420" s="104">
        <f>IFERROR(VLOOKUP(Tabela2[[#This Row],[Nazwisko i imię pracownika]],Tabela3[],9,FALSE),0)</f>
        <v>0</v>
      </c>
      <c r="J42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21" spans="1:10">
      <c r="A421" s="104" t="s">
        <v>465</v>
      </c>
      <c r="B421" s="104">
        <v>101</v>
      </c>
      <c r="C421" s="104" t="s">
        <v>1663</v>
      </c>
      <c r="D421" s="104" t="s">
        <v>1669</v>
      </c>
      <c r="E421" s="104">
        <v>1</v>
      </c>
      <c r="F421" s="113">
        <f>IF(D421="dyrektor ",'Podział podstawowy'!$F$19,IF(OR(D421="zastępca dyrektora ",D421="główny księgowy"),'Podział podstawowy'!$F$20,IF(D421="kierownik",'Podział podstawowy'!$F$24,IF(D421="zastępca kierownika",'Podział podstawowy'!$F$25,IF(D421="główny ekspert",'Podział podstawowy'!$F$26,IF(OR(D421="starszy ekspert",D421="główny specjalista"),'Podział podstawowy'!$F$27,IF(OR(D421="ekspert",D421="specjalista"),'Podział podstawowy'!$F$28,'Podział podstawowy'!$F$29)))))))</f>
        <v>870.67396312778124</v>
      </c>
      <c r="G421" s="105" t="str">
        <f t="shared" si="12"/>
        <v>S1</v>
      </c>
      <c r="H421" s="106">
        <f t="shared" si="13"/>
        <v>1</v>
      </c>
      <c r="I421" s="104">
        <f>IFERROR(VLOOKUP(Tabela2[[#This Row],[Nazwisko i imię pracownika]],Tabela3[],9,FALSE),0)</f>
        <v>0</v>
      </c>
      <c r="J42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22" spans="1:10">
      <c r="A422" s="104" t="s">
        <v>466</v>
      </c>
      <c r="B422" s="104">
        <v>101</v>
      </c>
      <c r="C422" s="104" t="s">
        <v>1663</v>
      </c>
      <c r="D422" s="104" t="s">
        <v>1669</v>
      </c>
      <c r="E422" s="104">
        <v>1</v>
      </c>
      <c r="F422" s="113">
        <f>IF(D422="dyrektor ",'Podział podstawowy'!$F$19,IF(OR(D422="zastępca dyrektora ",D422="główny księgowy"),'Podział podstawowy'!$F$20,IF(D422="kierownik",'Podział podstawowy'!$F$24,IF(D422="zastępca kierownika",'Podział podstawowy'!$F$25,IF(D422="główny ekspert",'Podział podstawowy'!$F$26,IF(OR(D422="starszy ekspert",D422="główny specjalista"),'Podział podstawowy'!$F$27,IF(OR(D422="ekspert",D422="specjalista"),'Podział podstawowy'!$F$28,'Podział podstawowy'!$F$29)))))))</f>
        <v>870.67396312778124</v>
      </c>
      <c r="G422" s="105" t="str">
        <f t="shared" si="12"/>
        <v>S1</v>
      </c>
      <c r="H422" s="106">
        <f t="shared" si="13"/>
        <v>1</v>
      </c>
      <c r="I422" s="104">
        <f>IFERROR(VLOOKUP(Tabela2[[#This Row],[Nazwisko i imię pracownika]],Tabela3[],9,FALSE),0)</f>
        <v>0</v>
      </c>
      <c r="J42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23" spans="1:10">
      <c r="A423" s="104" t="s">
        <v>467</v>
      </c>
      <c r="B423" s="104">
        <v>101</v>
      </c>
      <c r="C423" s="104" t="s">
        <v>1663</v>
      </c>
      <c r="D423" s="104" t="s">
        <v>10</v>
      </c>
      <c r="E423" s="104">
        <v>1</v>
      </c>
      <c r="F423" s="113">
        <f>IF(D423="dyrektor ",'Podział podstawowy'!$F$19,IF(OR(D423="zastępca dyrektora ",D423="główny księgowy"),'Podział podstawowy'!$F$20,IF(D423="kierownik",'Podział podstawowy'!$F$24,IF(D423="zastępca kierownika",'Podział podstawowy'!$F$25,IF(D423="główny ekspert",'Podział podstawowy'!$F$26,IF(OR(D423="starszy ekspert",D423="główny specjalista"),'Podział podstawowy'!$F$27,IF(OR(D423="ekspert",D423="specjalista"),'Podział podstawowy'!$F$28,'Podział podstawowy'!$F$29)))))))</f>
        <v>1088.3424539097266</v>
      </c>
      <c r="G423" s="105" t="str">
        <f t="shared" si="12"/>
        <v>S2</v>
      </c>
      <c r="H423" s="106">
        <f t="shared" si="13"/>
        <v>1.25</v>
      </c>
      <c r="I423" s="104">
        <f>IFERROR(VLOOKUP(Tabela2[[#This Row],[Nazwisko i imię pracownika]],Tabela3[],9,FALSE),0)</f>
        <v>0</v>
      </c>
      <c r="J42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24" spans="1:10">
      <c r="A424" s="104" t="s">
        <v>468</v>
      </c>
      <c r="B424" s="104">
        <v>101</v>
      </c>
      <c r="C424" s="104" t="s">
        <v>1663</v>
      </c>
      <c r="D424" s="104" t="s">
        <v>55</v>
      </c>
      <c r="E424" s="104">
        <v>1</v>
      </c>
      <c r="F424" s="113">
        <f>IF(D424="dyrektor ",'Podział podstawowy'!$F$19,IF(OR(D424="zastępca dyrektora ",D424="główny księgowy"),'Podział podstawowy'!$F$20,IF(D424="kierownik",'Podział podstawowy'!$F$24,IF(D424="zastępca kierownika",'Podział podstawowy'!$F$25,IF(D424="główny ekspert",'Podział podstawowy'!$F$26,IF(OR(D424="starszy ekspert",D424="główny specjalista"),'Podział podstawowy'!$F$27,IF(OR(D424="ekspert",D424="specjalista"),'Podział podstawowy'!$F$28,'Podział podstawowy'!$F$29)))))))</f>
        <v>1523.6794354736171</v>
      </c>
      <c r="G424" s="105" t="str">
        <f t="shared" si="12"/>
        <v>S4</v>
      </c>
      <c r="H424" s="106">
        <f t="shared" si="13"/>
        <v>1.75</v>
      </c>
      <c r="I424" s="104">
        <f>IFERROR(VLOOKUP(Tabela2[[#This Row],[Nazwisko i imię pracownika]],Tabela3[],9,FALSE),0)</f>
        <v>0</v>
      </c>
      <c r="J42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25" spans="1:10">
      <c r="A425" s="104" t="s">
        <v>469</v>
      </c>
      <c r="B425" s="104">
        <v>101</v>
      </c>
      <c r="C425" s="104" t="s">
        <v>1663</v>
      </c>
      <c r="D425" s="104" t="s">
        <v>8</v>
      </c>
      <c r="E425" s="104">
        <v>1</v>
      </c>
      <c r="F425" s="113">
        <f>IF(D425="dyrektor ",'Podział podstawowy'!$F$19,IF(OR(D425="zastępca dyrektora ",D425="główny księgowy"),'Podział podstawowy'!$F$20,IF(D425="kierownik",'Podział podstawowy'!$F$24,IF(D425="zastępca kierownika",'Podział podstawowy'!$F$25,IF(D425="główny ekspert",'Podział podstawowy'!$F$26,IF(OR(D425="starszy ekspert",D425="główny specjalista"),'Podział podstawowy'!$F$27,IF(OR(D425="ekspert",D425="specjalista"),'Podział podstawowy'!$F$28,'Podział podstawowy'!$F$29)))))))</f>
        <v>1088.3424539097266</v>
      </c>
      <c r="G425" s="105" t="str">
        <f t="shared" si="12"/>
        <v>S2</v>
      </c>
      <c r="H425" s="106">
        <f t="shared" si="13"/>
        <v>1.25</v>
      </c>
      <c r="I425" s="104">
        <f>IFERROR(VLOOKUP(Tabela2[[#This Row],[Nazwisko i imię pracownika]],Tabela3[],9,FALSE),0)</f>
        <v>0</v>
      </c>
      <c r="J42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26" spans="1:10">
      <c r="A426" s="104" t="s">
        <v>470</v>
      </c>
      <c r="B426" s="104">
        <v>101</v>
      </c>
      <c r="C426" s="104" t="s">
        <v>1663</v>
      </c>
      <c r="D426" s="104" t="s">
        <v>1669</v>
      </c>
      <c r="E426" s="104">
        <v>1</v>
      </c>
      <c r="F426" s="113">
        <f>IF(D426="dyrektor ",'Podział podstawowy'!$F$19,IF(OR(D426="zastępca dyrektora ",D426="główny księgowy"),'Podział podstawowy'!$F$20,IF(D426="kierownik",'Podział podstawowy'!$F$24,IF(D426="zastępca kierownika",'Podział podstawowy'!$F$25,IF(D426="główny ekspert",'Podział podstawowy'!$F$26,IF(OR(D426="starszy ekspert",D426="główny specjalista"),'Podział podstawowy'!$F$27,IF(OR(D426="ekspert",D426="specjalista"),'Podział podstawowy'!$F$28,'Podział podstawowy'!$F$29)))))))</f>
        <v>870.67396312778124</v>
      </c>
      <c r="G426" s="105" t="str">
        <f t="shared" si="12"/>
        <v>S1</v>
      </c>
      <c r="H426" s="106">
        <f t="shared" si="13"/>
        <v>1</v>
      </c>
      <c r="I426" s="104">
        <f>IFERROR(VLOOKUP(Tabela2[[#This Row],[Nazwisko i imię pracownika]],Tabela3[],9,FALSE),0)</f>
        <v>0</v>
      </c>
      <c r="J42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27" spans="1:10">
      <c r="A427" s="104" t="s">
        <v>471</v>
      </c>
      <c r="B427" s="104">
        <v>101</v>
      </c>
      <c r="C427" s="104" t="s">
        <v>1663</v>
      </c>
      <c r="D427" s="104" t="s">
        <v>1669</v>
      </c>
      <c r="E427" s="104">
        <v>1</v>
      </c>
      <c r="F427" s="113">
        <f>IF(D427="dyrektor ",'Podział podstawowy'!$F$19,IF(OR(D427="zastępca dyrektora ",D427="główny księgowy"),'Podział podstawowy'!$F$20,IF(D427="kierownik",'Podział podstawowy'!$F$24,IF(D427="zastępca kierownika",'Podział podstawowy'!$F$25,IF(D427="główny ekspert",'Podział podstawowy'!$F$26,IF(OR(D427="starszy ekspert",D427="główny specjalista"),'Podział podstawowy'!$F$27,IF(OR(D427="ekspert",D427="specjalista"),'Podział podstawowy'!$F$28,'Podział podstawowy'!$F$29)))))))</f>
        <v>870.67396312778124</v>
      </c>
      <c r="G427" s="105" t="str">
        <f t="shared" si="12"/>
        <v>S1</v>
      </c>
      <c r="H427" s="106">
        <f t="shared" si="13"/>
        <v>1</v>
      </c>
      <c r="I427" s="104">
        <f>IFERROR(VLOOKUP(Tabela2[[#This Row],[Nazwisko i imię pracownika]],Tabela3[],9,FALSE),0)</f>
        <v>0</v>
      </c>
      <c r="J42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28" spans="1:10">
      <c r="A428" s="104" t="s">
        <v>472</v>
      </c>
      <c r="B428" s="104">
        <v>101</v>
      </c>
      <c r="C428" s="104" t="s">
        <v>1663</v>
      </c>
      <c r="D428" s="104" t="s">
        <v>1669</v>
      </c>
      <c r="E428" s="104">
        <v>1</v>
      </c>
      <c r="F428" s="113">
        <f>IF(D428="dyrektor ",'Podział podstawowy'!$F$19,IF(OR(D428="zastępca dyrektora ",D428="główny księgowy"),'Podział podstawowy'!$F$20,IF(D428="kierownik",'Podział podstawowy'!$F$24,IF(D428="zastępca kierownika",'Podział podstawowy'!$F$25,IF(D428="główny ekspert",'Podział podstawowy'!$F$26,IF(OR(D428="starszy ekspert",D428="główny specjalista"),'Podział podstawowy'!$F$27,IF(OR(D428="ekspert",D428="specjalista"),'Podział podstawowy'!$F$28,'Podział podstawowy'!$F$29)))))))</f>
        <v>870.67396312778124</v>
      </c>
      <c r="G428" s="105" t="str">
        <f t="shared" si="12"/>
        <v>S1</v>
      </c>
      <c r="H428" s="106">
        <f t="shared" si="13"/>
        <v>1</v>
      </c>
      <c r="I428" s="104">
        <f>IFERROR(VLOOKUP(Tabela2[[#This Row],[Nazwisko i imię pracownika]],Tabela3[],9,FALSE),0)</f>
        <v>0</v>
      </c>
      <c r="J42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29" spans="1:10">
      <c r="A429" s="104" t="s">
        <v>473</v>
      </c>
      <c r="B429" s="104">
        <v>101</v>
      </c>
      <c r="C429" s="104" t="s">
        <v>1663</v>
      </c>
      <c r="D429" s="104" t="s">
        <v>1669</v>
      </c>
      <c r="E429" s="104">
        <v>1</v>
      </c>
      <c r="F429" s="113">
        <f>IF(D429="dyrektor ",'Podział podstawowy'!$F$19,IF(OR(D429="zastępca dyrektora ",D429="główny księgowy"),'Podział podstawowy'!$F$20,IF(D429="kierownik",'Podział podstawowy'!$F$24,IF(D429="zastępca kierownika",'Podział podstawowy'!$F$25,IF(D429="główny ekspert",'Podział podstawowy'!$F$26,IF(OR(D429="starszy ekspert",D429="główny specjalista"),'Podział podstawowy'!$F$27,IF(OR(D429="ekspert",D429="specjalista"),'Podział podstawowy'!$F$28,'Podział podstawowy'!$F$29)))))))</f>
        <v>870.67396312778124</v>
      </c>
      <c r="G429" s="105" t="str">
        <f t="shared" si="12"/>
        <v>S1</v>
      </c>
      <c r="H429" s="106">
        <f t="shared" si="13"/>
        <v>1</v>
      </c>
      <c r="I429" s="104">
        <f>IFERROR(VLOOKUP(Tabela2[[#This Row],[Nazwisko i imię pracownika]],Tabela3[],9,FALSE),0)</f>
        <v>0</v>
      </c>
      <c r="J42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30" spans="1:10">
      <c r="A430" s="104" t="s">
        <v>474</v>
      </c>
      <c r="B430" s="104">
        <v>101</v>
      </c>
      <c r="C430" s="104" t="s">
        <v>1663</v>
      </c>
      <c r="D430" s="104" t="s">
        <v>1669</v>
      </c>
      <c r="E430" s="104">
        <v>1</v>
      </c>
      <c r="F430" s="113">
        <f>IF(D430="dyrektor ",'Podział podstawowy'!$F$19,IF(OR(D430="zastępca dyrektora ",D430="główny księgowy"),'Podział podstawowy'!$F$20,IF(D430="kierownik",'Podział podstawowy'!$F$24,IF(D430="zastępca kierownika",'Podział podstawowy'!$F$25,IF(D430="główny ekspert",'Podział podstawowy'!$F$26,IF(OR(D430="starszy ekspert",D430="główny specjalista"),'Podział podstawowy'!$F$27,IF(OR(D430="ekspert",D430="specjalista"),'Podział podstawowy'!$F$28,'Podział podstawowy'!$F$29)))))))</f>
        <v>870.67396312778124</v>
      </c>
      <c r="G430" s="105" t="str">
        <f t="shared" si="12"/>
        <v>S1</v>
      </c>
      <c r="H430" s="106">
        <f t="shared" si="13"/>
        <v>1</v>
      </c>
      <c r="I430" s="104">
        <f>IFERROR(VLOOKUP(Tabela2[[#This Row],[Nazwisko i imię pracownika]],Tabela3[],9,FALSE),0)</f>
        <v>0</v>
      </c>
      <c r="J43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31" spans="1:10">
      <c r="A431" s="104" t="s">
        <v>475</v>
      </c>
      <c r="B431" s="104">
        <v>101</v>
      </c>
      <c r="C431" s="104" t="s">
        <v>1663</v>
      </c>
      <c r="D431" s="104" t="s">
        <v>1669</v>
      </c>
      <c r="E431" s="104">
        <v>0.75</v>
      </c>
      <c r="F431" s="113">
        <f>IF(D431="dyrektor ",'Podział podstawowy'!$F$19,IF(OR(D431="zastępca dyrektora ",D431="główny księgowy"),'Podział podstawowy'!$F$20,IF(D431="kierownik",'Podział podstawowy'!$F$24,IF(D431="zastępca kierownika",'Podział podstawowy'!$F$25,IF(D431="główny ekspert",'Podział podstawowy'!$F$26,IF(OR(D431="starszy ekspert",D431="główny specjalista"),'Podział podstawowy'!$F$27,IF(OR(D431="ekspert",D431="specjalista"),'Podział podstawowy'!$F$28,'Podział podstawowy'!$F$29)))))))</f>
        <v>870.67396312778124</v>
      </c>
      <c r="G431" s="105" t="str">
        <f t="shared" si="12"/>
        <v>S1</v>
      </c>
      <c r="H431" s="106">
        <f t="shared" si="13"/>
        <v>1</v>
      </c>
      <c r="I431" s="104">
        <f>IFERROR(VLOOKUP(Tabela2[[#This Row],[Nazwisko i imię pracownika]],Tabela3[],9,FALSE),0)</f>
        <v>0</v>
      </c>
      <c r="J43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32" spans="1:10">
      <c r="A432" s="104" t="s">
        <v>476</v>
      </c>
      <c r="B432" s="104">
        <v>101</v>
      </c>
      <c r="C432" s="104" t="s">
        <v>1663</v>
      </c>
      <c r="D432" s="104" t="s">
        <v>55</v>
      </c>
      <c r="E432" s="104">
        <v>1</v>
      </c>
      <c r="F432" s="113">
        <f>IF(D432="dyrektor ",'Podział podstawowy'!$F$19,IF(OR(D432="zastępca dyrektora ",D432="główny księgowy"),'Podział podstawowy'!$F$20,IF(D432="kierownik",'Podział podstawowy'!$F$24,IF(D432="zastępca kierownika",'Podział podstawowy'!$F$25,IF(D432="główny ekspert",'Podział podstawowy'!$F$26,IF(OR(D432="starszy ekspert",D432="główny specjalista"),'Podział podstawowy'!$F$27,IF(OR(D432="ekspert",D432="specjalista"),'Podział podstawowy'!$F$28,'Podział podstawowy'!$F$29)))))))</f>
        <v>1523.6794354736171</v>
      </c>
      <c r="G432" s="105" t="str">
        <f t="shared" si="12"/>
        <v>S4</v>
      </c>
      <c r="H432" s="106">
        <f t="shared" si="13"/>
        <v>1.75</v>
      </c>
      <c r="I432" s="104">
        <f>IFERROR(VLOOKUP(Tabela2[[#This Row],[Nazwisko i imię pracownika]],Tabela3[],9,FALSE),0)</f>
        <v>0</v>
      </c>
      <c r="J43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33" spans="1:10">
      <c r="A433" s="104" t="s">
        <v>477</v>
      </c>
      <c r="B433" s="104">
        <v>101</v>
      </c>
      <c r="C433" s="104" t="s">
        <v>1665</v>
      </c>
      <c r="D433" s="104" t="s">
        <v>1669</v>
      </c>
      <c r="E433" s="104">
        <v>1</v>
      </c>
      <c r="F433" s="113">
        <f>IF(D433="dyrektor ",'Podział podstawowy'!$F$19,IF(OR(D433="zastępca dyrektora ",D433="główny księgowy"),'Podział podstawowy'!$F$20,IF(D433="kierownik",'Podział podstawowy'!$F$24,IF(D433="zastępca kierownika",'Podział podstawowy'!$F$25,IF(D433="główny ekspert",'Podział podstawowy'!$F$26,IF(OR(D433="starszy ekspert",D433="główny specjalista"),'Podział podstawowy'!$F$27,IF(OR(D433="ekspert",D433="specjalista"),'Podział podstawowy'!$F$28,'Podział podstawowy'!$F$29)))))))</f>
        <v>870.67396312778124</v>
      </c>
      <c r="G433" s="105" t="str">
        <f t="shared" si="12"/>
        <v>S1</v>
      </c>
      <c r="H433" s="106">
        <f t="shared" si="13"/>
        <v>1</v>
      </c>
      <c r="I433" s="104">
        <f>IFERROR(VLOOKUP(Tabela2[[#This Row],[Nazwisko i imię pracownika]],Tabela3[],9,FALSE),0)</f>
        <v>0</v>
      </c>
      <c r="J43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34" spans="1:10">
      <c r="A434" s="104" t="s">
        <v>478</v>
      </c>
      <c r="B434" s="104">
        <v>101</v>
      </c>
      <c r="C434" s="104" t="s">
        <v>1665</v>
      </c>
      <c r="D434" s="104" t="s">
        <v>10</v>
      </c>
      <c r="E434" s="104">
        <v>1</v>
      </c>
      <c r="F434" s="113">
        <f>IF(D434="dyrektor ",'Podział podstawowy'!$F$19,IF(OR(D434="zastępca dyrektora ",D434="główny księgowy"),'Podział podstawowy'!$F$20,IF(D434="kierownik",'Podział podstawowy'!$F$24,IF(D434="zastępca kierownika",'Podział podstawowy'!$F$25,IF(D434="główny ekspert",'Podział podstawowy'!$F$26,IF(OR(D434="starszy ekspert",D434="główny specjalista"),'Podział podstawowy'!$F$27,IF(OR(D434="ekspert",D434="specjalista"),'Podział podstawowy'!$F$28,'Podział podstawowy'!$F$29)))))))</f>
        <v>1088.3424539097266</v>
      </c>
      <c r="G434" s="105" t="str">
        <f t="shared" si="12"/>
        <v>S2</v>
      </c>
      <c r="H434" s="106">
        <f t="shared" si="13"/>
        <v>1.25</v>
      </c>
      <c r="I434" s="104">
        <f>IFERROR(VLOOKUP(Tabela2[[#This Row],[Nazwisko i imię pracownika]],Tabela3[],9,FALSE),0)</f>
        <v>0</v>
      </c>
      <c r="J43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35" spans="1:10">
      <c r="A435" s="104" t="s">
        <v>479</v>
      </c>
      <c r="B435" s="104">
        <v>101</v>
      </c>
      <c r="C435" s="104" t="s">
        <v>1665</v>
      </c>
      <c r="D435" s="104" t="s">
        <v>1669</v>
      </c>
      <c r="E435" s="104">
        <v>1</v>
      </c>
      <c r="F435" s="113">
        <f>IF(D435="dyrektor ",'Podział podstawowy'!$F$19,IF(OR(D435="zastępca dyrektora ",D435="główny księgowy"),'Podział podstawowy'!$F$20,IF(D435="kierownik",'Podział podstawowy'!$F$24,IF(D435="zastępca kierownika",'Podział podstawowy'!$F$25,IF(D435="główny ekspert",'Podział podstawowy'!$F$26,IF(OR(D435="starszy ekspert",D435="główny specjalista"),'Podział podstawowy'!$F$27,IF(OR(D435="ekspert",D435="specjalista"),'Podział podstawowy'!$F$28,'Podział podstawowy'!$F$29)))))))</f>
        <v>870.67396312778124</v>
      </c>
      <c r="G435" s="105" t="str">
        <f t="shared" si="12"/>
        <v>S1</v>
      </c>
      <c r="H435" s="106">
        <f t="shared" si="13"/>
        <v>1</v>
      </c>
      <c r="I435" s="104">
        <f>IFERROR(VLOOKUP(Tabela2[[#This Row],[Nazwisko i imię pracownika]],Tabela3[],9,FALSE),0)</f>
        <v>0</v>
      </c>
      <c r="J43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36" spans="1:10">
      <c r="A436" s="104" t="s">
        <v>480</v>
      </c>
      <c r="B436" s="104">
        <v>101</v>
      </c>
      <c r="C436" s="104" t="s">
        <v>1665</v>
      </c>
      <c r="D436" s="104" t="s">
        <v>1669</v>
      </c>
      <c r="E436" s="104">
        <v>1</v>
      </c>
      <c r="F436" s="113">
        <f>IF(D436="dyrektor ",'Podział podstawowy'!$F$19,IF(OR(D436="zastępca dyrektora ",D436="główny księgowy"),'Podział podstawowy'!$F$20,IF(D436="kierownik",'Podział podstawowy'!$F$24,IF(D436="zastępca kierownika",'Podział podstawowy'!$F$25,IF(D436="główny ekspert",'Podział podstawowy'!$F$26,IF(OR(D436="starszy ekspert",D436="główny specjalista"),'Podział podstawowy'!$F$27,IF(OR(D436="ekspert",D436="specjalista"),'Podział podstawowy'!$F$28,'Podział podstawowy'!$F$29)))))))</f>
        <v>870.67396312778124</v>
      </c>
      <c r="G436" s="105" t="str">
        <f t="shared" si="12"/>
        <v>S1</v>
      </c>
      <c r="H436" s="106">
        <f t="shared" si="13"/>
        <v>1</v>
      </c>
      <c r="I436" s="104">
        <f>IFERROR(VLOOKUP(Tabela2[[#This Row],[Nazwisko i imię pracownika]],Tabela3[],9,FALSE),0)</f>
        <v>0</v>
      </c>
      <c r="J43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37" spans="1:10">
      <c r="A437" s="104" t="s">
        <v>481</v>
      </c>
      <c r="B437" s="104">
        <v>101</v>
      </c>
      <c r="C437" s="104" t="s">
        <v>1665</v>
      </c>
      <c r="D437" s="104" t="s">
        <v>1669</v>
      </c>
      <c r="E437" s="104">
        <v>1</v>
      </c>
      <c r="F437" s="113">
        <f>IF(D437="dyrektor ",'Podział podstawowy'!$F$19,IF(OR(D437="zastępca dyrektora ",D437="główny księgowy"),'Podział podstawowy'!$F$20,IF(D437="kierownik",'Podział podstawowy'!$F$24,IF(D437="zastępca kierownika",'Podział podstawowy'!$F$25,IF(D437="główny ekspert",'Podział podstawowy'!$F$26,IF(OR(D437="starszy ekspert",D437="główny specjalista"),'Podział podstawowy'!$F$27,IF(OR(D437="ekspert",D437="specjalista"),'Podział podstawowy'!$F$28,'Podział podstawowy'!$F$29)))))))</f>
        <v>870.67396312778124</v>
      </c>
      <c r="G437" s="105" t="str">
        <f t="shared" si="12"/>
        <v>S1</v>
      </c>
      <c r="H437" s="106">
        <f t="shared" si="13"/>
        <v>1</v>
      </c>
      <c r="I437" s="104">
        <f>IFERROR(VLOOKUP(Tabela2[[#This Row],[Nazwisko i imię pracownika]],Tabela3[],9,FALSE),0)</f>
        <v>0</v>
      </c>
      <c r="J43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38" spans="1:10">
      <c r="A438" s="104" t="s">
        <v>482</v>
      </c>
      <c r="B438" s="104">
        <v>101</v>
      </c>
      <c r="C438" s="104" t="s">
        <v>1665</v>
      </c>
      <c r="D438" s="104" t="s">
        <v>7</v>
      </c>
      <c r="E438" s="104">
        <v>1</v>
      </c>
      <c r="F438" s="113">
        <f>IF(D438="dyrektor ",'Podział podstawowy'!$F$19,IF(OR(D438="zastępca dyrektora ",D438="główny księgowy"),'Podział podstawowy'!$F$20,IF(D438="kierownik",'Podział podstawowy'!$F$24,IF(D438="zastępca kierownika",'Podział podstawowy'!$F$25,IF(D438="główny ekspert",'Podział podstawowy'!$F$26,IF(OR(D438="starszy ekspert",D438="główny specjalista"),'Podział podstawowy'!$F$27,IF(OR(D438="ekspert",D438="specjalista"),'Podział podstawowy'!$F$28,'Podział podstawowy'!$F$29)))))))</f>
        <v>1306.0109446916717</v>
      </c>
      <c r="G438" s="105" t="str">
        <f t="shared" si="12"/>
        <v>S3</v>
      </c>
      <c r="H438" s="106">
        <f t="shared" si="13"/>
        <v>1.5</v>
      </c>
      <c r="I438" s="104">
        <f>IFERROR(VLOOKUP(Tabela2[[#This Row],[Nazwisko i imię pracownika]],Tabela3[],9,FALSE),0)</f>
        <v>0</v>
      </c>
      <c r="J43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39" spans="1:10">
      <c r="A439" s="104" t="s">
        <v>483</v>
      </c>
      <c r="B439" s="104">
        <v>101</v>
      </c>
      <c r="C439" s="104" t="s">
        <v>1666</v>
      </c>
      <c r="D439" s="104" t="s">
        <v>47</v>
      </c>
      <c r="E439" s="104">
        <v>1</v>
      </c>
      <c r="F439" s="113">
        <f>IF(D439="dyrektor ",'Podział podstawowy'!$F$19,IF(OR(D439="zastępca dyrektora ",D439="główny księgowy"),'Podział podstawowy'!$F$20,IF(D439="kierownik",'Podział podstawowy'!$F$24,IF(D439="zastępca kierownika",'Podział podstawowy'!$F$25,IF(D439="główny ekspert",'Podział podstawowy'!$F$26,IF(OR(D439="starszy ekspert",D439="główny specjalista"),'Podział podstawowy'!$F$27,IF(OR(D439="ekspert",D439="specjalista"),'Podział podstawowy'!$F$28,'Podział podstawowy'!$F$29)))))))</f>
        <v>1306.0109446916717</v>
      </c>
      <c r="G439" s="105" t="str">
        <f t="shared" si="12"/>
        <v>S3</v>
      </c>
      <c r="H439" s="106">
        <f t="shared" si="13"/>
        <v>1.5</v>
      </c>
      <c r="I439" s="104">
        <f>IFERROR(VLOOKUP(Tabela2[[#This Row],[Nazwisko i imię pracownika]],Tabela3[],9,FALSE),0)</f>
        <v>0</v>
      </c>
      <c r="J43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40" spans="1:10">
      <c r="A440" s="104" t="s">
        <v>484</v>
      </c>
      <c r="B440" s="104">
        <v>101</v>
      </c>
      <c r="C440" s="104" t="s">
        <v>1666</v>
      </c>
      <c r="D440" s="104" t="s">
        <v>1669</v>
      </c>
      <c r="E440" s="104">
        <v>1</v>
      </c>
      <c r="F440" s="113">
        <f>IF(D440="dyrektor ",'Podział podstawowy'!$F$19,IF(OR(D440="zastępca dyrektora ",D440="główny księgowy"),'Podział podstawowy'!$F$20,IF(D440="kierownik",'Podział podstawowy'!$F$24,IF(D440="zastępca kierownika",'Podział podstawowy'!$F$25,IF(D440="główny ekspert",'Podział podstawowy'!$F$26,IF(OR(D440="starszy ekspert",D440="główny specjalista"),'Podział podstawowy'!$F$27,IF(OR(D440="ekspert",D440="specjalista"),'Podział podstawowy'!$F$28,'Podział podstawowy'!$F$29)))))))</f>
        <v>870.67396312778124</v>
      </c>
      <c r="G440" s="105" t="str">
        <f t="shared" si="12"/>
        <v>S1</v>
      </c>
      <c r="H440" s="106">
        <f t="shared" si="13"/>
        <v>1</v>
      </c>
      <c r="I440" s="104">
        <f>IFERROR(VLOOKUP(Tabela2[[#This Row],[Nazwisko i imię pracownika]],Tabela3[],9,FALSE),0)</f>
        <v>0</v>
      </c>
      <c r="J44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41" spans="1:10">
      <c r="A441" s="104" t="s">
        <v>485</v>
      </c>
      <c r="B441" s="104">
        <v>101</v>
      </c>
      <c r="C441" s="104" t="s">
        <v>1666</v>
      </c>
      <c r="D441" s="104" t="s">
        <v>1669</v>
      </c>
      <c r="E441" s="104">
        <v>1</v>
      </c>
      <c r="F441" s="113">
        <f>IF(D441="dyrektor ",'Podział podstawowy'!$F$19,IF(OR(D441="zastępca dyrektora ",D441="główny księgowy"),'Podział podstawowy'!$F$20,IF(D441="kierownik",'Podział podstawowy'!$F$24,IF(D441="zastępca kierownika",'Podział podstawowy'!$F$25,IF(D441="główny ekspert",'Podział podstawowy'!$F$26,IF(OR(D441="starszy ekspert",D441="główny specjalista"),'Podział podstawowy'!$F$27,IF(OR(D441="ekspert",D441="specjalista"),'Podział podstawowy'!$F$28,'Podział podstawowy'!$F$29)))))))</f>
        <v>870.67396312778124</v>
      </c>
      <c r="G441" s="105" t="str">
        <f t="shared" si="12"/>
        <v>S1</v>
      </c>
      <c r="H441" s="106">
        <f t="shared" si="13"/>
        <v>1</v>
      </c>
      <c r="I441" s="104">
        <f>IFERROR(VLOOKUP(Tabela2[[#This Row],[Nazwisko i imię pracownika]],Tabela3[],9,FALSE),0)</f>
        <v>0</v>
      </c>
      <c r="J44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42" spans="1:10">
      <c r="A442" s="104" t="s">
        <v>486</v>
      </c>
      <c r="B442" s="104">
        <v>101</v>
      </c>
      <c r="C442" s="104" t="s">
        <v>1666</v>
      </c>
      <c r="D442" s="104" t="s">
        <v>1669</v>
      </c>
      <c r="E442" s="104">
        <v>1</v>
      </c>
      <c r="F442" s="113">
        <f>IF(D442="dyrektor ",'Podział podstawowy'!$F$19,IF(OR(D442="zastępca dyrektora ",D442="główny księgowy"),'Podział podstawowy'!$F$20,IF(D442="kierownik",'Podział podstawowy'!$F$24,IF(D442="zastępca kierownika",'Podział podstawowy'!$F$25,IF(D442="główny ekspert",'Podział podstawowy'!$F$26,IF(OR(D442="starszy ekspert",D442="główny specjalista"),'Podział podstawowy'!$F$27,IF(OR(D442="ekspert",D442="specjalista"),'Podział podstawowy'!$F$28,'Podział podstawowy'!$F$29)))))))</f>
        <v>870.67396312778124</v>
      </c>
      <c r="G442" s="105" t="str">
        <f t="shared" si="12"/>
        <v>S1</v>
      </c>
      <c r="H442" s="106">
        <f t="shared" si="13"/>
        <v>1</v>
      </c>
      <c r="I442" s="104">
        <f>IFERROR(VLOOKUP(Tabela2[[#This Row],[Nazwisko i imię pracownika]],Tabela3[],9,FALSE),0)</f>
        <v>0</v>
      </c>
      <c r="J44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43" spans="1:10">
      <c r="A443" s="104" t="s">
        <v>487</v>
      </c>
      <c r="B443" s="104">
        <v>101</v>
      </c>
      <c r="C443" s="104" t="s">
        <v>1666</v>
      </c>
      <c r="D443" s="104" t="s">
        <v>1669</v>
      </c>
      <c r="E443" s="104">
        <v>1</v>
      </c>
      <c r="F443" s="113">
        <f>IF(D443="dyrektor ",'Podział podstawowy'!$F$19,IF(OR(D443="zastępca dyrektora ",D443="główny księgowy"),'Podział podstawowy'!$F$20,IF(D443="kierownik",'Podział podstawowy'!$F$24,IF(D443="zastępca kierownika",'Podział podstawowy'!$F$25,IF(D443="główny ekspert",'Podział podstawowy'!$F$26,IF(OR(D443="starszy ekspert",D443="główny specjalista"),'Podział podstawowy'!$F$27,IF(OR(D443="ekspert",D443="specjalista"),'Podział podstawowy'!$F$28,'Podział podstawowy'!$F$29)))))))</f>
        <v>870.67396312778124</v>
      </c>
      <c r="G443" s="105" t="str">
        <f t="shared" si="12"/>
        <v>S1</v>
      </c>
      <c r="H443" s="106">
        <f t="shared" si="13"/>
        <v>1</v>
      </c>
      <c r="I443" s="104">
        <f>IFERROR(VLOOKUP(Tabela2[[#This Row],[Nazwisko i imię pracownika]],Tabela3[],9,FALSE),0)</f>
        <v>0</v>
      </c>
      <c r="J44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44" spans="1:10">
      <c r="A444" s="104" t="s">
        <v>488</v>
      </c>
      <c r="B444" s="104">
        <v>101</v>
      </c>
      <c r="C444" s="104" t="s">
        <v>1666</v>
      </c>
      <c r="D444" s="104" t="s">
        <v>7</v>
      </c>
      <c r="E444" s="104">
        <v>1</v>
      </c>
      <c r="F444" s="113">
        <f>IF(D444="dyrektor ",'Podział podstawowy'!$F$19,IF(OR(D444="zastępca dyrektora ",D444="główny księgowy"),'Podział podstawowy'!$F$20,IF(D444="kierownik",'Podział podstawowy'!$F$24,IF(D444="zastępca kierownika",'Podział podstawowy'!$F$25,IF(D444="główny ekspert",'Podział podstawowy'!$F$26,IF(OR(D444="starszy ekspert",D444="główny specjalista"),'Podział podstawowy'!$F$27,IF(OR(D444="ekspert",D444="specjalista"),'Podział podstawowy'!$F$28,'Podział podstawowy'!$F$29)))))))</f>
        <v>1306.0109446916717</v>
      </c>
      <c r="G444" s="105" t="str">
        <f t="shared" si="12"/>
        <v>S3</v>
      </c>
      <c r="H444" s="106">
        <f t="shared" si="13"/>
        <v>1.5</v>
      </c>
      <c r="I444" s="104">
        <f>IFERROR(VLOOKUP(Tabela2[[#This Row],[Nazwisko i imię pracownika]],Tabela3[],9,FALSE),0)</f>
        <v>0</v>
      </c>
      <c r="J44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45" spans="1:10">
      <c r="A445" s="104" t="s">
        <v>489</v>
      </c>
      <c r="B445" s="104">
        <v>101</v>
      </c>
      <c r="C445" s="104" t="s">
        <v>1666</v>
      </c>
      <c r="D445" s="104" t="s">
        <v>8</v>
      </c>
      <c r="E445" s="104">
        <v>1</v>
      </c>
      <c r="F445" s="113">
        <f>IF(D445="dyrektor ",'Podział podstawowy'!$F$19,IF(OR(D445="zastępca dyrektora ",D445="główny księgowy"),'Podział podstawowy'!$F$20,IF(D445="kierownik",'Podział podstawowy'!$F$24,IF(D445="zastępca kierownika",'Podział podstawowy'!$F$25,IF(D445="główny ekspert",'Podział podstawowy'!$F$26,IF(OR(D445="starszy ekspert",D445="główny specjalista"),'Podział podstawowy'!$F$27,IF(OR(D445="ekspert",D445="specjalista"),'Podział podstawowy'!$F$28,'Podział podstawowy'!$F$29)))))))</f>
        <v>1088.3424539097266</v>
      </c>
      <c r="G445" s="105" t="str">
        <f t="shared" si="12"/>
        <v>S2</v>
      </c>
      <c r="H445" s="106">
        <f t="shared" si="13"/>
        <v>1.25</v>
      </c>
      <c r="I445" s="104">
        <f>IFERROR(VLOOKUP(Tabela2[[#This Row],[Nazwisko i imię pracownika]],Tabela3[],9,FALSE),0)</f>
        <v>0</v>
      </c>
      <c r="J44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46" spans="1:10">
      <c r="A446" s="104" t="s">
        <v>490</v>
      </c>
      <c r="B446" s="104">
        <v>101</v>
      </c>
      <c r="C446" s="104" t="s">
        <v>1666</v>
      </c>
      <c r="D446" s="104" t="s">
        <v>1669</v>
      </c>
      <c r="E446" s="104">
        <v>1</v>
      </c>
      <c r="F446" s="113">
        <f>IF(D446="dyrektor ",'Podział podstawowy'!$F$19,IF(OR(D446="zastępca dyrektora ",D446="główny księgowy"),'Podział podstawowy'!$F$20,IF(D446="kierownik",'Podział podstawowy'!$F$24,IF(D446="zastępca kierownika",'Podział podstawowy'!$F$25,IF(D446="główny ekspert",'Podział podstawowy'!$F$26,IF(OR(D446="starszy ekspert",D446="główny specjalista"),'Podział podstawowy'!$F$27,IF(OR(D446="ekspert",D446="specjalista"),'Podział podstawowy'!$F$28,'Podział podstawowy'!$F$29)))))))</f>
        <v>870.67396312778124</v>
      </c>
      <c r="G446" s="105" t="str">
        <f t="shared" si="12"/>
        <v>S1</v>
      </c>
      <c r="H446" s="106">
        <f t="shared" si="13"/>
        <v>1</v>
      </c>
      <c r="I446" s="104">
        <f>IFERROR(VLOOKUP(Tabela2[[#This Row],[Nazwisko i imię pracownika]],Tabela3[],9,FALSE),0)</f>
        <v>0</v>
      </c>
      <c r="J44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47" spans="1:10">
      <c r="A447" s="104" t="s">
        <v>491</v>
      </c>
      <c r="B447" s="104">
        <v>101</v>
      </c>
      <c r="C447" s="104" t="s">
        <v>1666</v>
      </c>
      <c r="D447" s="104" t="s">
        <v>1669</v>
      </c>
      <c r="E447" s="104">
        <v>1</v>
      </c>
      <c r="F447" s="113">
        <f>IF(D447="dyrektor ",'Podział podstawowy'!$F$19,IF(OR(D447="zastępca dyrektora ",D447="główny księgowy"),'Podział podstawowy'!$F$20,IF(D447="kierownik",'Podział podstawowy'!$F$24,IF(D447="zastępca kierownika",'Podział podstawowy'!$F$25,IF(D447="główny ekspert",'Podział podstawowy'!$F$26,IF(OR(D447="starszy ekspert",D447="główny specjalista"),'Podział podstawowy'!$F$27,IF(OR(D447="ekspert",D447="specjalista"),'Podział podstawowy'!$F$28,'Podział podstawowy'!$F$29)))))))</f>
        <v>870.67396312778124</v>
      </c>
      <c r="G447" s="105" t="str">
        <f t="shared" si="12"/>
        <v>S1</v>
      </c>
      <c r="H447" s="106">
        <f t="shared" si="13"/>
        <v>1</v>
      </c>
      <c r="I447" s="104">
        <f>IFERROR(VLOOKUP(Tabela2[[#This Row],[Nazwisko i imię pracownika]],Tabela3[],9,FALSE),0)</f>
        <v>0</v>
      </c>
      <c r="J44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48" spans="1:10">
      <c r="A448" s="104" t="s">
        <v>492</v>
      </c>
      <c r="B448" s="104">
        <v>101</v>
      </c>
      <c r="C448" s="104" t="s">
        <v>1666</v>
      </c>
      <c r="D448" s="104" t="s">
        <v>1669</v>
      </c>
      <c r="E448" s="104">
        <v>1</v>
      </c>
      <c r="F448" s="113">
        <f>IF(D448="dyrektor ",'Podział podstawowy'!$F$19,IF(OR(D448="zastępca dyrektora ",D448="główny księgowy"),'Podział podstawowy'!$F$20,IF(D448="kierownik",'Podział podstawowy'!$F$24,IF(D448="zastępca kierownika",'Podział podstawowy'!$F$25,IF(D448="główny ekspert",'Podział podstawowy'!$F$26,IF(OR(D448="starszy ekspert",D448="główny specjalista"),'Podział podstawowy'!$F$27,IF(OR(D448="ekspert",D448="specjalista"),'Podział podstawowy'!$F$28,'Podział podstawowy'!$F$29)))))))</f>
        <v>870.67396312778124</v>
      </c>
      <c r="G448" s="105" t="str">
        <f t="shared" si="12"/>
        <v>S1</v>
      </c>
      <c r="H448" s="106">
        <f t="shared" si="13"/>
        <v>1</v>
      </c>
      <c r="I448" s="104">
        <f>IFERROR(VLOOKUP(Tabela2[[#This Row],[Nazwisko i imię pracownika]],Tabela3[],9,FALSE),0)</f>
        <v>0</v>
      </c>
      <c r="J44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49" spans="1:10">
      <c r="A449" s="104" t="s">
        <v>493</v>
      </c>
      <c r="B449" s="104">
        <v>101</v>
      </c>
      <c r="C449" s="104" t="s">
        <v>1666</v>
      </c>
      <c r="D449" s="104" t="s">
        <v>1669</v>
      </c>
      <c r="E449" s="104">
        <v>1</v>
      </c>
      <c r="F449" s="113">
        <f>IF(D449="dyrektor ",'Podział podstawowy'!$F$19,IF(OR(D449="zastępca dyrektora ",D449="główny księgowy"),'Podział podstawowy'!$F$20,IF(D449="kierownik",'Podział podstawowy'!$F$24,IF(D449="zastępca kierownika",'Podział podstawowy'!$F$25,IF(D449="główny ekspert",'Podział podstawowy'!$F$26,IF(OR(D449="starszy ekspert",D449="główny specjalista"),'Podział podstawowy'!$F$27,IF(OR(D449="ekspert",D449="specjalista"),'Podział podstawowy'!$F$28,'Podział podstawowy'!$F$29)))))))</f>
        <v>870.67396312778124</v>
      </c>
      <c r="G449" s="105" t="str">
        <f t="shared" si="12"/>
        <v>S1</v>
      </c>
      <c r="H449" s="106">
        <f t="shared" si="13"/>
        <v>1</v>
      </c>
      <c r="I449" s="104">
        <f>IFERROR(VLOOKUP(Tabela2[[#This Row],[Nazwisko i imię pracownika]],Tabela3[],9,FALSE),0)</f>
        <v>0</v>
      </c>
      <c r="J44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50" spans="1:10">
      <c r="A450" s="104" t="s">
        <v>494</v>
      </c>
      <c r="B450" s="104">
        <v>101</v>
      </c>
      <c r="C450" s="104" t="s">
        <v>1666</v>
      </c>
      <c r="D450" s="104" t="s">
        <v>1669</v>
      </c>
      <c r="E450" s="104">
        <v>1</v>
      </c>
      <c r="F450" s="113">
        <f>IF(D450="dyrektor ",'Podział podstawowy'!$F$19,IF(OR(D450="zastępca dyrektora ",D450="główny księgowy"),'Podział podstawowy'!$F$20,IF(D450="kierownik",'Podział podstawowy'!$F$24,IF(D450="zastępca kierownika",'Podział podstawowy'!$F$25,IF(D450="główny ekspert",'Podział podstawowy'!$F$26,IF(OR(D450="starszy ekspert",D450="główny specjalista"),'Podział podstawowy'!$F$27,IF(OR(D450="ekspert",D450="specjalista"),'Podział podstawowy'!$F$28,'Podział podstawowy'!$F$29)))))))</f>
        <v>870.67396312778124</v>
      </c>
      <c r="G450" s="105" t="str">
        <f t="shared" si="12"/>
        <v>S1</v>
      </c>
      <c r="H450" s="106">
        <f t="shared" si="13"/>
        <v>1</v>
      </c>
      <c r="I450" s="104">
        <f>IFERROR(VLOOKUP(Tabela2[[#This Row],[Nazwisko i imię pracownika]],Tabela3[],9,FALSE),0)</f>
        <v>0</v>
      </c>
      <c r="J45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51" spans="1:10">
      <c r="A451" s="104" t="s">
        <v>495</v>
      </c>
      <c r="B451" s="104">
        <v>101</v>
      </c>
      <c r="C451" s="104" t="s">
        <v>1666</v>
      </c>
      <c r="D451" s="104" t="s">
        <v>1669</v>
      </c>
      <c r="E451" s="104">
        <v>1</v>
      </c>
      <c r="F451" s="113">
        <f>IF(D451="dyrektor ",'Podział podstawowy'!$F$19,IF(OR(D451="zastępca dyrektora ",D451="główny księgowy"),'Podział podstawowy'!$F$20,IF(D451="kierownik",'Podział podstawowy'!$F$24,IF(D451="zastępca kierownika",'Podział podstawowy'!$F$25,IF(D451="główny ekspert",'Podział podstawowy'!$F$26,IF(OR(D451="starszy ekspert",D451="główny specjalista"),'Podział podstawowy'!$F$27,IF(OR(D451="ekspert",D451="specjalista"),'Podział podstawowy'!$F$28,'Podział podstawowy'!$F$29)))))))</f>
        <v>870.67396312778124</v>
      </c>
      <c r="G451" s="105" t="str">
        <f t="shared" si="12"/>
        <v>S1</v>
      </c>
      <c r="H451" s="106">
        <f t="shared" si="13"/>
        <v>1</v>
      </c>
      <c r="I451" s="104">
        <f>IFERROR(VLOOKUP(Tabela2[[#This Row],[Nazwisko i imię pracownika]],Tabela3[],9,FALSE),0)</f>
        <v>0</v>
      </c>
      <c r="J45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52" spans="1:10">
      <c r="A452" s="104" t="s">
        <v>496</v>
      </c>
      <c r="B452" s="104">
        <v>101</v>
      </c>
      <c r="C452" s="104" t="s">
        <v>1666</v>
      </c>
      <c r="D452" s="104" t="s">
        <v>55</v>
      </c>
      <c r="E452" s="104">
        <v>1</v>
      </c>
      <c r="F452" s="113">
        <f>IF(D452="dyrektor ",'Podział podstawowy'!$F$19,IF(OR(D452="zastępca dyrektora ",D452="główny księgowy"),'Podział podstawowy'!$F$20,IF(D452="kierownik",'Podział podstawowy'!$F$24,IF(D452="zastępca kierownika",'Podział podstawowy'!$F$25,IF(D452="główny ekspert",'Podział podstawowy'!$F$26,IF(OR(D452="starszy ekspert",D452="główny specjalista"),'Podział podstawowy'!$F$27,IF(OR(D452="ekspert",D452="specjalista"),'Podział podstawowy'!$F$28,'Podział podstawowy'!$F$29)))))))</f>
        <v>1523.6794354736171</v>
      </c>
      <c r="G452" s="105" t="str">
        <f t="shared" si="12"/>
        <v>S4</v>
      </c>
      <c r="H452" s="106">
        <f t="shared" si="13"/>
        <v>1.75</v>
      </c>
      <c r="I452" s="104">
        <f>IFERROR(VLOOKUP(Tabela2[[#This Row],[Nazwisko i imię pracownika]],Tabela3[],9,FALSE),0)</f>
        <v>0</v>
      </c>
      <c r="J45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53" spans="1:10">
      <c r="A453" s="104" t="s">
        <v>497</v>
      </c>
      <c r="B453" s="104">
        <v>101</v>
      </c>
      <c r="C453" s="104" t="s">
        <v>1666</v>
      </c>
      <c r="D453" s="104" t="s">
        <v>8</v>
      </c>
      <c r="E453" s="104">
        <v>1</v>
      </c>
      <c r="F453" s="113">
        <f>IF(D453="dyrektor ",'Podział podstawowy'!$F$19,IF(OR(D453="zastępca dyrektora ",D453="główny księgowy"),'Podział podstawowy'!$F$20,IF(D453="kierownik",'Podział podstawowy'!$F$24,IF(D453="zastępca kierownika",'Podział podstawowy'!$F$25,IF(D453="główny ekspert",'Podział podstawowy'!$F$26,IF(OR(D453="starszy ekspert",D453="główny specjalista"),'Podział podstawowy'!$F$27,IF(OR(D453="ekspert",D453="specjalista"),'Podział podstawowy'!$F$28,'Podział podstawowy'!$F$29)))))))</f>
        <v>1088.3424539097266</v>
      </c>
      <c r="G453" s="105" t="str">
        <f t="shared" si="12"/>
        <v>S2</v>
      </c>
      <c r="H453" s="106">
        <f t="shared" si="13"/>
        <v>1.25</v>
      </c>
      <c r="I453" s="104">
        <f>IFERROR(VLOOKUP(Tabela2[[#This Row],[Nazwisko i imię pracownika]],Tabela3[],9,FALSE),0)</f>
        <v>0</v>
      </c>
      <c r="J45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54" spans="1:10">
      <c r="A454" s="104" t="s">
        <v>498</v>
      </c>
      <c r="B454" s="104">
        <v>101</v>
      </c>
      <c r="C454" s="104" t="s">
        <v>1666</v>
      </c>
      <c r="D454" s="104" t="s">
        <v>8</v>
      </c>
      <c r="E454" s="104">
        <v>1</v>
      </c>
      <c r="F454" s="113">
        <f>IF(D454="dyrektor ",'Podział podstawowy'!$F$19,IF(OR(D454="zastępca dyrektora ",D454="główny księgowy"),'Podział podstawowy'!$F$20,IF(D454="kierownik",'Podział podstawowy'!$F$24,IF(D454="zastępca kierownika",'Podział podstawowy'!$F$25,IF(D454="główny ekspert",'Podział podstawowy'!$F$26,IF(OR(D454="starszy ekspert",D454="główny specjalista"),'Podział podstawowy'!$F$27,IF(OR(D454="ekspert",D454="specjalista"),'Podział podstawowy'!$F$28,'Podział podstawowy'!$F$29)))))))</f>
        <v>1088.3424539097266</v>
      </c>
      <c r="G454" s="105" t="str">
        <f t="shared" si="12"/>
        <v>S2</v>
      </c>
      <c r="H454" s="106">
        <f t="shared" si="13"/>
        <v>1.25</v>
      </c>
      <c r="I454" s="104">
        <f>IFERROR(VLOOKUP(Tabela2[[#This Row],[Nazwisko i imię pracownika]],Tabela3[],9,FALSE),0)</f>
        <v>0</v>
      </c>
      <c r="J45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55" spans="1:10">
      <c r="A455" s="104" t="s">
        <v>499</v>
      </c>
      <c r="B455" s="104">
        <v>101</v>
      </c>
      <c r="C455" s="104" t="s">
        <v>1666</v>
      </c>
      <c r="D455" s="104" t="s">
        <v>8</v>
      </c>
      <c r="E455" s="104">
        <v>1</v>
      </c>
      <c r="F455" s="113">
        <f>IF(D455="dyrektor ",'Podział podstawowy'!$F$19,IF(OR(D455="zastępca dyrektora ",D455="główny księgowy"),'Podział podstawowy'!$F$20,IF(D455="kierownik",'Podział podstawowy'!$F$24,IF(D455="zastępca kierownika",'Podział podstawowy'!$F$25,IF(D455="główny ekspert",'Podział podstawowy'!$F$26,IF(OR(D455="starszy ekspert",D455="główny specjalista"),'Podział podstawowy'!$F$27,IF(OR(D455="ekspert",D455="specjalista"),'Podział podstawowy'!$F$28,'Podział podstawowy'!$F$29)))))))</f>
        <v>1088.3424539097266</v>
      </c>
      <c r="G455" s="105" t="str">
        <f t="shared" ref="G455:G518" si="14">IF(D455="dyrektor ","S8",IF(OR(D455="zastępca dyrektora ",D455="główny księgowy"),"S7",IF(D455="kierownik","S6",IF(D455="zastępca kierownika","S5",IF(D455="główny ekspert","S4",IF(OR(D455="starszy ekspert",D455="główny specjalista"),"S3",IF(OR(D455="ekspert",D455="specjalista"),"S2","S1")))))))</f>
        <v>S2</v>
      </c>
      <c r="H455" s="106">
        <f t="shared" ref="H455:H518" si="15">IF(G455="S1",1,IF(G455="S2",1.25,IF(G455="S3",1.5,IF(G455="S4",1.75,IF(G455="S5",2,IF(G455="S6",2.5,IF(G455="S7",3,IF(G455="S8",3.5))))))))</f>
        <v>1.25</v>
      </c>
      <c r="I455" s="104">
        <f>IFERROR(VLOOKUP(Tabela2[[#This Row],[Nazwisko i imię pracownika]],Tabela3[],9,FALSE),0)</f>
        <v>0</v>
      </c>
      <c r="J45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56" spans="1:10">
      <c r="A456" s="104" t="s">
        <v>500</v>
      </c>
      <c r="B456" s="104">
        <v>101</v>
      </c>
      <c r="C456" s="104" t="s">
        <v>1666</v>
      </c>
      <c r="D456" s="104" t="s">
        <v>47</v>
      </c>
      <c r="E456" s="104">
        <v>1</v>
      </c>
      <c r="F456" s="113">
        <f>IF(D456="dyrektor ",'Podział podstawowy'!$F$19,IF(OR(D456="zastępca dyrektora ",D456="główny księgowy"),'Podział podstawowy'!$F$20,IF(D456="kierownik",'Podział podstawowy'!$F$24,IF(D456="zastępca kierownika",'Podział podstawowy'!$F$25,IF(D456="główny ekspert",'Podział podstawowy'!$F$26,IF(OR(D456="starszy ekspert",D456="główny specjalista"),'Podział podstawowy'!$F$27,IF(OR(D456="ekspert",D456="specjalista"),'Podział podstawowy'!$F$28,'Podział podstawowy'!$F$29)))))))</f>
        <v>1306.0109446916717</v>
      </c>
      <c r="G456" s="105" t="str">
        <f t="shared" si="14"/>
        <v>S3</v>
      </c>
      <c r="H456" s="106">
        <f t="shared" si="15"/>
        <v>1.5</v>
      </c>
      <c r="I456" s="104">
        <f>IFERROR(VLOOKUP(Tabela2[[#This Row],[Nazwisko i imię pracownika]],Tabela3[],9,FALSE),0)</f>
        <v>0</v>
      </c>
      <c r="J45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57" spans="1:10">
      <c r="A457" s="104" t="s">
        <v>501</v>
      </c>
      <c r="B457" s="104">
        <v>101</v>
      </c>
      <c r="C457" s="104" t="s">
        <v>1666</v>
      </c>
      <c r="D457" s="104" t="s">
        <v>1669</v>
      </c>
      <c r="E457" s="104">
        <v>1</v>
      </c>
      <c r="F457" s="113">
        <f>IF(D457="dyrektor ",'Podział podstawowy'!$F$19,IF(OR(D457="zastępca dyrektora ",D457="główny księgowy"),'Podział podstawowy'!$F$20,IF(D457="kierownik",'Podział podstawowy'!$F$24,IF(D457="zastępca kierownika",'Podział podstawowy'!$F$25,IF(D457="główny ekspert",'Podział podstawowy'!$F$26,IF(OR(D457="starszy ekspert",D457="główny specjalista"),'Podział podstawowy'!$F$27,IF(OR(D457="ekspert",D457="specjalista"),'Podział podstawowy'!$F$28,'Podział podstawowy'!$F$29)))))))</f>
        <v>870.67396312778124</v>
      </c>
      <c r="G457" s="105" t="str">
        <f t="shared" si="14"/>
        <v>S1</v>
      </c>
      <c r="H457" s="106">
        <f t="shared" si="15"/>
        <v>1</v>
      </c>
      <c r="I457" s="104">
        <f>IFERROR(VLOOKUP(Tabela2[[#This Row],[Nazwisko i imię pracownika]],Tabela3[],9,FALSE),0)</f>
        <v>0</v>
      </c>
      <c r="J45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58" spans="1:10">
      <c r="A458" s="104" t="s">
        <v>502</v>
      </c>
      <c r="B458" s="104">
        <v>101</v>
      </c>
      <c r="C458" s="104" t="s">
        <v>1666</v>
      </c>
      <c r="D458" s="104" t="s">
        <v>1669</v>
      </c>
      <c r="E458" s="104">
        <v>1</v>
      </c>
      <c r="F458" s="113">
        <f>IF(D458="dyrektor ",'Podział podstawowy'!$F$19,IF(OR(D458="zastępca dyrektora ",D458="główny księgowy"),'Podział podstawowy'!$F$20,IF(D458="kierownik",'Podział podstawowy'!$F$24,IF(D458="zastępca kierownika",'Podział podstawowy'!$F$25,IF(D458="główny ekspert",'Podział podstawowy'!$F$26,IF(OR(D458="starszy ekspert",D458="główny specjalista"),'Podział podstawowy'!$F$27,IF(OR(D458="ekspert",D458="specjalista"),'Podział podstawowy'!$F$28,'Podział podstawowy'!$F$29)))))))</f>
        <v>870.67396312778124</v>
      </c>
      <c r="G458" s="105" t="str">
        <f t="shared" si="14"/>
        <v>S1</v>
      </c>
      <c r="H458" s="106">
        <f t="shared" si="15"/>
        <v>1</v>
      </c>
      <c r="I458" s="104">
        <f>IFERROR(VLOOKUP(Tabela2[[#This Row],[Nazwisko i imię pracownika]],Tabela3[],9,FALSE),0)</f>
        <v>0</v>
      </c>
      <c r="J45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59" spans="1:10">
      <c r="A459" s="104" t="s">
        <v>503</v>
      </c>
      <c r="B459" s="104">
        <v>101</v>
      </c>
      <c r="C459" s="104" t="s">
        <v>1666</v>
      </c>
      <c r="D459" s="104" t="s">
        <v>1669</v>
      </c>
      <c r="E459" s="104">
        <v>1</v>
      </c>
      <c r="F459" s="113">
        <f>IF(D459="dyrektor ",'Podział podstawowy'!$F$19,IF(OR(D459="zastępca dyrektora ",D459="główny księgowy"),'Podział podstawowy'!$F$20,IF(D459="kierownik",'Podział podstawowy'!$F$24,IF(D459="zastępca kierownika",'Podział podstawowy'!$F$25,IF(D459="główny ekspert",'Podział podstawowy'!$F$26,IF(OR(D459="starszy ekspert",D459="główny specjalista"),'Podział podstawowy'!$F$27,IF(OR(D459="ekspert",D459="specjalista"),'Podział podstawowy'!$F$28,'Podział podstawowy'!$F$29)))))))</f>
        <v>870.67396312778124</v>
      </c>
      <c r="G459" s="105" t="str">
        <f t="shared" si="14"/>
        <v>S1</v>
      </c>
      <c r="H459" s="106">
        <f t="shared" si="15"/>
        <v>1</v>
      </c>
      <c r="I459" s="104">
        <f>IFERROR(VLOOKUP(Tabela2[[#This Row],[Nazwisko i imię pracownika]],Tabela3[],9,FALSE),0)</f>
        <v>0</v>
      </c>
      <c r="J45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60" spans="1:10">
      <c r="A460" s="104" t="s">
        <v>504</v>
      </c>
      <c r="B460" s="104">
        <v>101</v>
      </c>
      <c r="C460" s="104" t="s">
        <v>1666</v>
      </c>
      <c r="D460" s="104" t="s">
        <v>1669</v>
      </c>
      <c r="E460" s="104">
        <v>1</v>
      </c>
      <c r="F460" s="113">
        <f>IF(D460="dyrektor ",'Podział podstawowy'!$F$19,IF(OR(D460="zastępca dyrektora ",D460="główny księgowy"),'Podział podstawowy'!$F$20,IF(D460="kierownik",'Podział podstawowy'!$F$24,IF(D460="zastępca kierownika",'Podział podstawowy'!$F$25,IF(D460="główny ekspert",'Podział podstawowy'!$F$26,IF(OR(D460="starszy ekspert",D460="główny specjalista"),'Podział podstawowy'!$F$27,IF(OR(D460="ekspert",D460="specjalista"),'Podział podstawowy'!$F$28,'Podział podstawowy'!$F$29)))))))</f>
        <v>870.67396312778124</v>
      </c>
      <c r="G460" s="105" t="str">
        <f t="shared" si="14"/>
        <v>S1</v>
      </c>
      <c r="H460" s="106">
        <f t="shared" si="15"/>
        <v>1</v>
      </c>
      <c r="I460" s="104">
        <f>IFERROR(VLOOKUP(Tabela2[[#This Row],[Nazwisko i imię pracownika]],Tabela3[],9,FALSE),0)</f>
        <v>0</v>
      </c>
      <c r="J46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61" spans="1:10">
      <c r="A461" s="104" t="s">
        <v>505</v>
      </c>
      <c r="B461" s="104">
        <v>101</v>
      </c>
      <c r="C461" s="104" t="s">
        <v>1666</v>
      </c>
      <c r="D461" s="104" t="s">
        <v>1669</v>
      </c>
      <c r="E461" s="104">
        <v>1</v>
      </c>
      <c r="F461" s="113">
        <f>IF(D461="dyrektor ",'Podział podstawowy'!$F$19,IF(OR(D461="zastępca dyrektora ",D461="główny księgowy"),'Podział podstawowy'!$F$20,IF(D461="kierownik",'Podział podstawowy'!$F$24,IF(D461="zastępca kierownika",'Podział podstawowy'!$F$25,IF(D461="główny ekspert",'Podział podstawowy'!$F$26,IF(OR(D461="starszy ekspert",D461="główny specjalista"),'Podział podstawowy'!$F$27,IF(OR(D461="ekspert",D461="specjalista"),'Podział podstawowy'!$F$28,'Podział podstawowy'!$F$29)))))))</f>
        <v>870.67396312778124</v>
      </c>
      <c r="G461" s="105" t="str">
        <f t="shared" si="14"/>
        <v>S1</v>
      </c>
      <c r="H461" s="106">
        <f t="shared" si="15"/>
        <v>1</v>
      </c>
      <c r="I461" s="104">
        <f>IFERROR(VLOOKUP(Tabela2[[#This Row],[Nazwisko i imię pracownika]],Tabela3[],9,FALSE),0)</f>
        <v>0</v>
      </c>
      <c r="J46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62" spans="1:10">
      <c r="A462" s="104" t="s">
        <v>407</v>
      </c>
      <c r="B462" s="104">
        <v>101</v>
      </c>
      <c r="C462" s="104" t="s">
        <v>1666</v>
      </c>
      <c r="D462" s="104" t="s">
        <v>1669</v>
      </c>
      <c r="E462" s="104">
        <v>1</v>
      </c>
      <c r="F462" s="113">
        <f>IF(D462="dyrektor ",'Podział podstawowy'!$F$19,IF(OR(D462="zastępca dyrektora ",D462="główny księgowy"),'Podział podstawowy'!$F$20,IF(D462="kierownik",'Podział podstawowy'!$F$24,IF(D462="zastępca kierownika",'Podział podstawowy'!$F$25,IF(D462="główny ekspert",'Podział podstawowy'!$F$26,IF(OR(D462="starszy ekspert",D462="główny specjalista"),'Podział podstawowy'!$F$27,IF(OR(D462="ekspert",D462="specjalista"),'Podział podstawowy'!$F$28,'Podział podstawowy'!$F$29)))))))</f>
        <v>870.67396312778124</v>
      </c>
      <c r="G462" s="105" t="str">
        <f t="shared" si="14"/>
        <v>S1</v>
      </c>
      <c r="H462" s="106">
        <f t="shared" si="15"/>
        <v>1</v>
      </c>
      <c r="I462" s="104">
        <f>IFERROR(VLOOKUP(Tabela2[[#This Row],[Nazwisko i imię pracownika]],Tabela3[],9,FALSE),0)</f>
        <v>0</v>
      </c>
      <c r="J46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63" spans="1:10">
      <c r="A463" s="104" t="s">
        <v>506</v>
      </c>
      <c r="B463" s="104">
        <v>101</v>
      </c>
      <c r="C463" s="104" t="s">
        <v>1666</v>
      </c>
      <c r="D463" s="104" t="s">
        <v>10</v>
      </c>
      <c r="E463" s="104">
        <v>1</v>
      </c>
      <c r="F463" s="113">
        <f>IF(D463="dyrektor ",'Podział podstawowy'!$F$19,IF(OR(D463="zastępca dyrektora ",D463="główny księgowy"),'Podział podstawowy'!$F$20,IF(D463="kierownik",'Podział podstawowy'!$F$24,IF(D463="zastępca kierownika",'Podział podstawowy'!$F$25,IF(D463="główny ekspert",'Podział podstawowy'!$F$26,IF(OR(D463="starszy ekspert",D463="główny specjalista"),'Podział podstawowy'!$F$27,IF(OR(D463="ekspert",D463="specjalista"),'Podział podstawowy'!$F$28,'Podział podstawowy'!$F$29)))))))</f>
        <v>1088.3424539097266</v>
      </c>
      <c r="G463" s="105" t="str">
        <f t="shared" si="14"/>
        <v>S2</v>
      </c>
      <c r="H463" s="106">
        <f t="shared" si="15"/>
        <v>1.25</v>
      </c>
      <c r="I463" s="104">
        <f>IFERROR(VLOOKUP(Tabela2[[#This Row],[Nazwisko i imię pracownika]],Tabela3[],9,FALSE),0)</f>
        <v>0</v>
      </c>
      <c r="J46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64" spans="1:10">
      <c r="A464" s="104" t="s">
        <v>507</v>
      </c>
      <c r="B464" s="104">
        <v>101</v>
      </c>
      <c r="C464" s="104" t="s">
        <v>1666</v>
      </c>
      <c r="D464" s="104" t="s">
        <v>55</v>
      </c>
      <c r="E464" s="104">
        <v>1</v>
      </c>
      <c r="F464" s="113">
        <f>IF(D464="dyrektor ",'Podział podstawowy'!$F$19,IF(OR(D464="zastępca dyrektora ",D464="główny księgowy"),'Podział podstawowy'!$F$20,IF(D464="kierownik",'Podział podstawowy'!$F$24,IF(D464="zastępca kierownika",'Podział podstawowy'!$F$25,IF(D464="główny ekspert",'Podział podstawowy'!$F$26,IF(OR(D464="starszy ekspert",D464="główny specjalista"),'Podział podstawowy'!$F$27,IF(OR(D464="ekspert",D464="specjalista"),'Podział podstawowy'!$F$28,'Podział podstawowy'!$F$29)))))))</f>
        <v>1523.6794354736171</v>
      </c>
      <c r="G464" s="105" t="str">
        <f t="shared" si="14"/>
        <v>S4</v>
      </c>
      <c r="H464" s="106">
        <f t="shared" si="15"/>
        <v>1.75</v>
      </c>
      <c r="I464" s="104">
        <f>IFERROR(VLOOKUP(Tabela2[[#This Row],[Nazwisko i imię pracownika]],Tabela3[],9,FALSE),0)</f>
        <v>0</v>
      </c>
      <c r="J46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65" spans="1:10">
      <c r="A465" s="104" t="s">
        <v>508</v>
      </c>
      <c r="B465" s="104">
        <v>101</v>
      </c>
      <c r="C465" s="104" t="s">
        <v>1666</v>
      </c>
      <c r="D465" s="104" t="s">
        <v>1669</v>
      </c>
      <c r="E465" s="104">
        <v>1</v>
      </c>
      <c r="F465" s="113">
        <f>IF(D465="dyrektor ",'Podział podstawowy'!$F$19,IF(OR(D465="zastępca dyrektora ",D465="główny księgowy"),'Podział podstawowy'!$F$20,IF(D465="kierownik",'Podział podstawowy'!$F$24,IF(D465="zastępca kierownika",'Podział podstawowy'!$F$25,IF(D465="główny ekspert",'Podział podstawowy'!$F$26,IF(OR(D465="starszy ekspert",D465="główny specjalista"),'Podział podstawowy'!$F$27,IF(OR(D465="ekspert",D465="specjalista"),'Podział podstawowy'!$F$28,'Podział podstawowy'!$F$29)))))))</f>
        <v>870.67396312778124</v>
      </c>
      <c r="G465" s="105" t="str">
        <f t="shared" si="14"/>
        <v>S1</v>
      </c>
      <c r="H465" s="106">
        <f t="shared" si="15"/>
        <v>1</v>
      </c>
      <c r="I465" s="104">
        <f>IFERROR(VLOOKUP(Tabela2[[#This Row],[Nazwisko i imię pracownika]],Tabela3[],9,FALSE),0)</f>
        <v>0</v>
      </c>
      <c r="J46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66" spans="1:10">
      <c r="A466" s="104" t="s">
        <v>509</v>
      </c>
      <c r="B466" s="104">
        <v>101</v>
      </c>
      <c r="C466" s="104" t="s">
        <v>1666</v>
      </c>
      <c r="D466" s="104" t="s">
        <v>1669</v>
      </c>
      <c r="E466" s="104">
        <v>1</v>
      </c>
      <c r="F466" s="113">
        <f>IF(D466="dyrektor ",'Podział podstawowy'!$F$19,IF(OR(D466="zastępca dyrektora ",D466="główny księgowy"),'Podział podstawowy'!$F$20,IF(D466="kierownik",'Podział podstawowy'!$F$24,IF(D466="zastępca kierownika",'Podział podstawowy'!$F$25,IF(D466="główny ekspert",'Podział podstawowy'!$F$26,IF(OR(D466="starszy ekspert",D466="główny specjalista"),'Podział podstawowy'!$F$27,IF(OR(D466="ekspert",D466="specjalista"),'Podział podstawowy'!$F$28,'Podział podstawowy'!$F$29)))))))</f>
        <v>870.67396312778124</v>
      </c>
      <c r="G466" s="105" t="str">
        <f t="shared" si="14"/>
        <v>S1</v>
      </c>
      <c r="H466" s="106">
        <f t="shared" si="15"/>
        <v>1</v>
      </c>
      <c r="I466" s="104">
        <f>IFERROR(VLOOKUP(Tabela2[[#This Row],[Nazwisko i imię pracownika]],Tabela3[],9,FALSE),0)</f>
        <v>0</v>
      </c>
      <c r="J46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67" spans="1:10">
      <c r="A467" s="104" t="s">
        <v>510</v>
      </c>
      <c r="B467" s="104">
        <v>101</v>
      </c>
      <c r="C467" s="104" t="s">
        <v>1666</v>
      </c>
      <c r="D467" s="104" t="s">
        <v>10</v>
      </c>
      <c r="E467" s="104">
        <v>1</v>
      </c>
      <c r="F467" s="113">
        <f>IF(D467="dyrektor ",'Podział podstawowy'!$F$19,IF(OR(D467="zastępca dyrektora ",D467="główny księgowy"),'Podział podstawowy'!$F$20,IF(D467="kierownik",'Podział podstawowy'!$F$24,IF(D467="zastępca kierownika",'Podział podstawowy'!$F$25,IF(D467="główny ekspert",'Podział podstawowy'!$F$26,IF(OR(D467="starszy ekspert",D467="główny specjalista"),'Podział podstawowy'!$F$27,IF(OR(D467="ekspert",D467="specjalista"),'Podział podstawowy'!$F$28,'Podział podstawowy'!$F$29)))))))</f>
        <v>1088.3424539097266</v>
      </c>
      <c r="G467" s="105" t="str">
        <f t="shared" si="14"/>
        <v>S2</v>
      </c>
      <c r="H467" s="106">
        <f t="shared" si="15"/>
        <v>1.25</v>
      </c>
      <c r="I467" s="104">
        <f>IFERROR(VLOOKUP(Tabela2[[#This Row],[Nazwisko i imię pracownika]],Tabela3[],9,FALSE),0)</f>
        <v>0</v>
      </c>
      <c r="J46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68" spans="1:10">
      <c r="A468" s="104" t="s">
        <v>511</v>
      </c>
      <c r="B468" s="104">
        <v>101</v>
      </c>
      <c r="C468" s="104" t="s">
        <v>1666</v>
      </c>
      <c r="D468" s="104" t="s">
        <v>8</v>
      </c>
      <c r="E468" s="104">
        <v>1</v>
      </c>
      <c r="F468" s="113">
        <f>IF(D468="dyrektor ",'Podział podstawowy'!$F$19,IF(OR(D468="zastępca dyrektora ",D468="główny księgowy"),'Podział podstawowy'!$F$20,IF(D468="kierownik",'Podział podstawowy'!$F$24,IF(D468="zastępca kierownika",'Podział podstawowy'!$F$25,IF(D468="główny ekspert",'Podział podstawowy'!$F$26,IF(OR(D468="starszy ekspert",D468="główny specjalista"),'Podział podstawowy'!$F$27,IF(OR(D468="ekspert",D468="specjalista"),'Podział podstawowy'!$F$28,'Podział podstawowy'!$F$29)))))))</f>
        <v>1088.3424539097266</v>
      </c>
      <c r="G468" s="105" t="str">
        <f t="shared" si="14"/>
        <v>S2</v>
      </c>
      <c r="H468" s="106">
        <f t="shared" si="15"/>
        <v>1.25</v>
      </c>
      <c r="I468" s="104">
        <f>IFERROR(VLOOKUP(Tabela2[[#This Row],[Nazwisko i imię pracownika]],Tabela3[],9,FALSE),0)</f>
        <v>0</v>
      </c>
      <c r="J46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69" spans="1:10">
      <c r="A469" s="104" t="s">
        <v>512</v>
      </c>
      <c r="B469" s="104">
        <v>101</v>
      </c>
      <c r="C469" s="104" t="s">
        <v>1666</v>
      </c>
      <c r="D469" s="104" t="s">
        <v>1669</v>
      </c>
      <c r="E469" s="104">
        <v>0.5</v>
      </c>
      <c r="F469" s="113">
        <f>IF(D469="dyrektor ",'Podział podstawowy'!$F$19,IF(OR(D469="zastępca dyrektora ",D469="główny księgowy"),'Podział podstawowy'!$F$20,IF(D469="kierownik",'Podział podstawowy'!$F$24,IF(D469="zastępca kierownika",'Podział podstawowy'!$F$25,IF(D469="główny ekspert",'Podział podstawowy'!$F$26,IF(OR(D469="starszy ekspert",D469="główny specjalista"),'Podział podstawowy'!$F$27,IF(OR(D469="ekspert",D469="specjalista"),'Podział podstawowy'!$F$28,'Podział podstawowy'!$F$29)))))))</f>
        <v>870.67396312778124</v>
      </c>
      <c r="G469" s="105" t="str">
        <f t="shared" si="14"/>
        <v>S1</v>
      </c>
      <c r="H469" s="106">
        <f t="shared" si="15"/>
        <v>1</v>
      </c>
      <c r="I469" s="104">
        <f>IFERROR(VLOOKUP(Tabela2[[#This Row],[Nazwisko i imię pracownika]],Tabela3[],9,FALSE),0)</f>
        <v>0</v>
      </c>
      <c r="J46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70" spans="1:10">
      <c r="A470" s="104" t="s">
        <v>513</v>
      </c>
      <c r="B470" s="104">
        <v>101</v>
      </c>
      <c r="C470" s="104" t="s">
        <v>1666</v>
      </c>
      <c r="D470" s="104" t="s">
        <v>1669</v>
      </c>
      <c r="E470" s="104">
        <v>1</v>
      </c>
      <c r="F470" s="113">
        <f>IF(D470="dyrektor ",'Podział podstawowy'!$F$19,IF(OR(D470="zastępca dyrektora ",D470="główny księgowy"),'Podział podstawowy'!$F$20,IF(D470="kierownik",'Podział podstawowy'!$F$24,IF(D470="zastępca kierownika",'Podział podstawowy'!$F$25,IF(D470="główny ekspert",'Podział podstawowy'!$F$26,IF(OR(D470="starszy ekspert",D470="główny specjalista"),'Podział podstawowy'!$F$27,IF(OR(D470="ekspert",D470="specjalista"),'Podział podstawowy'!$F$28,'Podział podstawowy'!$F$29)))))))</f>
        <v>870.67396312778124</v>
      </c>
      <c r="G470" s="105" t="str">
        <f t="shared" si="14"/>
        <v>S1</v>
      </c>
      <c r="H470" s="106">
        <f t="shared" si="15"/>
        <v>1</v>
      </c>
      <c r="I470" s="104">
        <f>IFERROR(VLOOKUP(Tabela2[[#This Row],[Nazwisko i imię pracownika]],Tabela3[],9,FALSE),0)</f>
        <v>0</v>
      </c>
      <c r="J47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71" spans="1:10">
      <c r="A471" s="104" t="s">
        <v>514</v>
      </c>
      <c r="B471" s="104">
        <v>101</v>
      </c>
      <c r="C471" s="104" t="s">
        <v>1666</v>
      </c>
      <c r="D471" s="104" t="s">
        <v>8</v>
      </c>
      <c r="E471" s="104">
        <v>1</v>
      </c>
      <c r="F471" s="113">
        <f>IF(D471="dyrektor ",'Podział podstawowy'!$F$19,IF(OR(D471="zastępca dyrektora ",D471="główny księgowy"),'Podział podstawowy'!$F$20,IF(D471="kierownik",'Podział podstawowy'!$F$24,IF(D471="zastępca kierownika",'Podział podstawowy'!$F$25,IF(D471="główny ekspert",'Podział podstawowy'!$F$26,IF(OR(D471="starszy ekspert",D471="główny specjalista"),'Podział podstawowy'!$F$27,IF(OR(D471="ekspert",D471="specjalista"),'Podział podstawowy'!$F$28,'Podział podstawowy'!$F$29)))))))</f>
        <v>1088.3424539097266</v>
      </c>
      <c r="G471" s="105" t="str">
        <f t="shared" si="14"/>
        <v>S2</v>
      </c>
      <c r="H471" s="106">
        <f t="shared" si="15"/>
        <v>1.25</v>
      </c>
      <c r="I471" s="104">
        <f>IFERROR(VLOOKUP(Tabela2[[#This Row],[Nazwisko i imię pracownika]],Tabela3[],9,FALSE),0)</f>
        <v>0</v>
      </c>
      <c r="J47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72" spans="1:10">
      <c r="A472" s="104" t="s">
        <v>97</v>
      </c>
      <c r="B472" s="104">
        <v>101</v>
      </c>
      <c r="C472" s="104" t="s">
        <v>1666</v>
      </c>
      <c r="D472" s="104" t="s">
        <v>1669</v>
      </c>
      <c r="E472" s="104">
        <v>1</v>
      </c>
      <c r="F472" s="113">
        <f>IF(D472="dyrektor ",'Podział podstawowy'!$F$19,IF(OR(D472="zastępca dyrektora ",D472="główny księgowy"),'Podział podstawowy'!$F$20,IF(D472="kierownik",'Podział podstawowy'!$F$24,IF(D472="zastępca kierownika",'Podział podstawowy'!$F$25,IF(D472="główny ekspert",'Podział podstawowy'!$F$26,IF(OR(D472="starszy ekspert",D472="główny specjalista"),'Podział podstawowy'!$F$27,IF(OR(D472="ekspert",D472="specjalista"),'Podział podstawowy'!$F$28,'Podział podstawowy'!$F$29)))))))</f>
        <v>870.67396312778124</v>
      </c>
      <c r="G472" s="105" t="str">
        <f t="shared" si="14"/>
        <v>S1</v>
      </c>
      <c r="H472" s="106">
        <f t="shared" si="15"/>
        <v>1</v>
      </c>
      <c r="I472" s="104">
        <f>IFERROR(VLOOKUP(Tabela2[[#This Row],[Nazwisko i imię pracownika]],Tabela3[],9,FALSE),0)</f>
        <v>0</v>
      </c>
      <c r="J47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73" spans="1:10">
      <c r="A473" s="104" t="s">
        <v>515</v>
      </c>
      <c r="B473" s="104">
        <v>101</v>
      </c>
      <c r="C473" s="104" t="s">
        <v>1666</v>
      </c>
      <c r="D473" s="104" t="s">
        <v>1669</v>
      </c>
      <c r="E473" s="104">
        <v>1</v>
      </c>
      <c r="F473" s="113">
        <f>IF(D473="dyrektor ",'Podział podstawowy'!$F$19,IF(OR(D473="zastępca dyrektora ",D473="główny księgowy"),'Podział podstawowy'!$F$20,IF(D473="kierownik",'Podział podstawowy'!$F$24,IF(D473="zastępca kierownika",'Podział podstawowy'!$F$25,IF(D473="główny ekspert",'Podział podstawowy'!$F$26,IF(OR(D473="starszy ekspert",D473="główny specjalista"),'Podział podstawowy'!$F$27,IF(OR(D473="ekspert",D473="specjalista"),'Podział podstawowy'!$F$28,'Podział podstawowy'!$F$29)))))))</f>
        <v>870.67396312778124</v>
      </c>
      <c r="G473" s="105" t="str">
        <f t="shared" si="14"/>
        <v>S1</v>
      </c>
      <c r="H473" s="106">
        <f t="shared" si="15"/>
        <v>1</v>
      </c>
      <c r="I473" s="104">
        <f>IFERROR(VLOOKUP(Tabela2[[#This Row],[Nazwisko i imię pracownika]],Tabela3[],9,FALSE),0)</f>
        <v>0</v>
      </c>
      <c r="J47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74" spans="1:10">
      <c r="A474" s="104" t="s">
        <v>516</v>
      </c>
      <c r="B474" s="104">
        <v>101</v>
      </c>
      <c r="C474" s="104" t="s">
        <v>1666</v>
      </c>
      <c r="D474" s="104" t="s">
        <v>1669</v>
      </c>
      <c r="E474" s="104">
        <v>1</v>
      </c>
      <c r="F474" s="113">
        <f>IF(D474="dyrektor ",'Podział podstawowy'!$F$19,IF(OR(D474="zastępca dyrektora ",D474="główny księgowy"),'Podział podstawowy'!$F$20,IF(D474="kierownik",'Podział podstawowy'!$F$24,IF(D474="zastępca kierownika",'Podział podstawowy'!$F$25,IF(D474="główny ekspert",'Podział podstawowy'!$F$26,IF(OR(D474="starszy ekspert",D474="główny specjalista"),'Podział podstawowy'!$F$27,IF(OR(D474="ekspert",D474="specjalista"),'Podział podstawowy'!$F$28,'Podział podstawowy'!$F$29)))))))</f>
        <v>870.67396312778124</v>
      </c>
      <c r="G474" s="105" t="str">
        <f t="shared" si="14"/>
        <v>S1</v>
      </c>
      <c r="H474" s="106">
        <f t="shared" si="15"/>
        <v>1</v>
      </c>
      <c r="I474" s="104">
        <f>IFERROR(VLOOKUP(Tabela2[[#This Row],[Nazwisko i imię pracownika]],Tabela3[],9,FALSE),0)</f>
        <v>0</v>
      </c>
      <c r="J47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75" spans="1:10">
      <c r="A475" s="104" t="s">
        <v>517</v>
      </c>
      <c r="B475" s="104">
        <v>101</v>
      </c>
      <c r="C475" s="104" t="s">
        <v>1666</v>
      </c>
      <c r="D475" s="104" t="s">
        <v>1669</v>
      </c>
      <c r="E475" s="104">
        <v>1</v>
      </c>
      <c r="F475" s="113">
        <f>IF(D475="dyrektor ",'Podział podstawowy'!$F$19,IF(OR(D475="zastępca dyrektora ",D475="główny księgowy"),'Podział podstawowy'!$F$20,IF(D475="kierownik",'Podział podstawowy'!$F$24,IF(D475="zastępca kierownika",'Podział podstawowy'!$F$25,IF(D475="główny ekspert",'Podział podstawowy'!$F$26,IF(OR(D475="starszy ekspert",D475="główny specjalista"),'Podział podstawowy'!$F$27,IF(OR(D475="ekspert",D475="specjalista"),'Podział podstawowy'!$F$28,'Podział podstawowy'!$F$29)))))))</f>
        <v>870.67396312778124</v>
      </c>
      <c r="G475" s="105" t="str">
        <f t="shared" si="14"/>
        <v>S1</v>
      </c>
      <c r="H475" s="106">
        <f t="shared" si="15"/>
        <v>1</v>
      </c>
      <c r="I475" s="104">
        <f>IFERROR(VLOOKUP(Tabela2[[#This Row],[Nazwisko i imię pracownika]],Tabela3[],9,FALSE),0)</f>
        <v>0</v>
      </c>
      <c r="J47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76" spans="1:10">
      <c r="A476" s="104" t="s">
        <v>518</v>
      </c>
      <c r="B476" s="104">
        <v>101</v>
      </c>
      <c r="C476" s="104" t="s">
        <v>1666</v>
      </c>
      <c r="D476" s="104" t="s">
        <v>1669</v>
      </c>
      <c r="E476" s="104">
        <v>1</v>
      </c>
      <c r="F476" s="113">
        <f>IF(D476="dyrektor ",'Podział podstawowy'!$F$19,IF(OR(D476="zastępca dyrektora ",D476="główny księgowy"),'Podział podstawowy'!$F$20,IF(D476="kierownik",'Podział podstawowy'!$F$24,IF(D476="zastępca kierownika",'Podział podstawowy'!$F$25,IF(D476="główny ekspert",'Podział podstawowy'!$F$26,IF(OR(D476="starszy ekspert",D476="główny specjalista"),'Podział podstawowy'!$F$27,IF(OR(D476="ekspert",D476="specjalista"),'Podział podstawowy'!$F$28,'Podział podstawowy'!$F$29)))))))</f>
        <v>870.67396312778124</v>
      </c>
      <c r="G476" s="105" t="str">
        <f t="shared" si="14"/>
        <v>S1</v>
      </c>
      <c r="H476" s="106">
        <f t="shared" si="15"/>
        <v>1</v>
      </c>
      <c r="I476" s="104">
        <f>IFERROR(VLOOKUP(Tabela2[[#This Row],[Nazwisko i imię pracownika]],Tabela3[],9,FALSE),0)</f>
        <v>0</v>
      </c>
      <c r="J47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77" spans="1:10">
      <c r="A477" s="104" t="s">
        <v>519</v>
      </c>
      <c r="B477" s="104">
        <v>101</v>
      </c>
      <c r="C477" s="104" t="s">
        <v>1666</v>
      </c>
      <c r="D477" s="104" t="s">
        <v>1669</v>
      </c>
      <c r="E477" s="104">
        <v>1</v>
      </c>
      <c r="F477" s="113">
        <f>IF(D477="dyrektor ",'Podział podstawowy'!$F$19,IF(OR(D477="zastępca dyrektora ",D477="główny księgowy"),'Podział podstawowy'!$F$20,IF(D477="kierownik",'Podział podstawowy'!$F$24,IF(D477="zastępca kierownika",'Podział podstawowy'!$F$25,IF(D477="główny ekspert",'Podział podstawowy'!$F$26,IF(OR(D477="starszy ekspert",D477="główny specjalista"),'Podział podstawowy'!$F$27,IF(OR(D477="ekspert",D477="specjalista"),'Podział podstawowy'!$F$28,'Podział podstawowy'!$F$29)))))))</f>
        <v>870.67396312778124</v>
      </c>
      <c r="G477" s="105" t="str">
        <f t="shared" si="14"/>
        <v>S1</v>
      </c>
      <c r="H477" s="106">
        <f t="shared" si="15"/>
        <v>1</v>
      </c>
      <c r="I477" s="104">
        <f>IFERROR(VLOOKUP(Tabela2[[#This Row],[Nazwisko i imię pracownika]],Tabela3[],9,FALSE),0)</f>
        <v>0</v>
      </c>
      <c r="J47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78" spans="1:10">
      <c r="A478" s="104" t="s">
        <v>520</v>
      </c>
      <c r="B478" s="104">
        <v>101</v>
      </c>
      <c r="C478" s="104" t="s">
        <v>1666</v>
      </c>
      <c r="D478" s="104" t="s">
        <v>47</v>
      </c>
      <c r="E478" s="104">
        <v>1</v>
      </c>
      <c r="F478" s="113">
        <f>IF(D478="dyrektor ",'Podział podstawowy'!$F$19,IF(OR(D478="zastępca dyrektora ",D478="główny księgowy"),'Podział podstawowy'!$F$20,IF(D478="kierownik",'Podział podstawowy'!$F$24,IF(D478="zastępca kierownika",'Podział podstawowy'!$F$25,IF(D478="główny ekspert",'Podział podstawowy'!$F$26,IF(OR(D478="starszy ekspert",D478="główny specjalista"),'Podział podstawowy'!$F$27,IF(OR(D478="ekspert",D478="specjalista"),'Podział podstawowy'!$F$28,'Podział podstawowy'!$F$29)))))))</f>
        <v>1306.0109446916717</v>
      </c>
      <c r="G478" s="105" t="str">
        <f t="shared" si="14"/>
        <v>S3</v>
      </c>
      <c r="H478" s="106">
        <f t="shared" si="15"/>
        <v>1.5</v>
      </c>
      <c r="I478" s="104">
        <f>IFERROR(VLOOKUP(Tabela2[[#This Row],[Nazwisko i imię pracownika]],Tabela3[],9,FALSE),0)</f>
        <v>0</v>
      </c>
      <c r="J47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79" spans="1:10">
      <c r="A479" s="104" t="s">
        <v>521</v>
      </c>
      <c r="B479" s="104">
        <v>101</v>
      </c>
      <c r="C479" s="104" t="s">
        <v>1666</v>
      </c>
      <c r="D479" s="104" t="s">
        <v>1669</v>
      </c>
      <c r="E479" s="104">
        <v>1</v>
      </c>
      <c r="F479" s="113">
        <f>IF(D479="dyrektor ",'Podział podstawowy'!$F$19,IF(OR(D479="zastępca dyrektora ",D479="główny księgowy"),'Podział podstawowy'!$F$20,IF(D479="kierownik",'Podział podstawowy'!$F$24,IF(D479="zastępca kierownika",'Podział podstawowy'!$F$25,IF(D479="główny ekspert",'Podział podstawowy'!$F$26,IF(OR(D479="starszy ekspert",D479="główny specjalista"),'Podział podstawowy'!$F$27,IF(OR(D479="ekspert",D479="specjalista"),'Podział podstawowy'!$F$28,'Podział podstawowy'!$F$29)))))))</f>
        <v>870.67396312778124</v>
      </c>
      <c r="G479" s="105" t="str">
        <f t="shared" si="14"/>
        <v>S1</v>
      </c>
      <c r="H479" s="106">
        <f t="shared" si="15"/>
        <v>1</v>
      </c>
      <c r="I479" s="104">
        <f>IFERROR(VLOOKUP(Tabela2[[#This Row],[Nazwisko i imię pracownika]],Tabela3[],9,FALSE),0)</f>
        <v>0</v>
      </c>
      <c r="J47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80" spans="1:10">
      <c r="A480" s="104" t="s">
        <v>522</v>
      </c>
      <c r="B480" s="104">
        <v>101</v>
      </c>
      <c r="C480" s="104" t="s">
        <v>1666</v>
      </c>
      <c r="D480" s="104" t="s">
        <v>8</v>
      </c>
      <c r="E480" s="104">
        <v>1</v>
      </c>
      <c r="F480" s="113">
        <f>IF(D480="dyrektor ",'Podział podstawowy'!$F$19,IF(OR(D480="zastępca dyrektora ",D480="główny księgowy"),'Podział podstawowy'!$F$20,IF(D480="kierownik",'Podział podstawowy'!$F$24,IF(D480="zastępca kierownika",'Podział podstawowy'!$F$25,IF(D480="główny ekspert",'Podział podstawowy'!$F$26,IF(OR(D480="starszy ekspert",D480="główny specjalista"),'Podział podstawowy'!$F$27,IF(OR(D480="ekspert",D480="specjalista"),'Podział podstawowy'!$F$28,'Podział podstawowy'!$F$29)))))))</f>
        <v>1088.3424539097266</v>
      </c>
      <c r="G480" s="105" t="str">
        <f t="shared" si="14"/>
        <v>S2</v>
      </c>
      <c r="H480" s="106">
        <f t="shared" si="15"/>
        <v>1.25</v>
      </c>
      <c r="I480" s="104">
        <f>IFERROR(VLOOKUP(Tabela2[[#This Row],[Nazwisko i imię pracownika]],Tabela3[],9,FALSE),0)</f>
        <v>0</v>
      </c>
      <c r="J48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81" spans="1:10">
      <c r="A481" s="104" t="s">
        <v>523</v>
      </c>
      <c r="B481" s="104">
        <v>101</v>
      </c>
      <c r="C481" s="104" t="s">
        <v>1664</v>
      </c>
      <c r="D481" s="104" t="s">
        <v>8</v>
      </c>
      <c r="E481" s="104">
        <v>1</v>
      </c>
      <c r="F481" s="113">
        <f>IF(D481="dyrektor ",'Podział podstawowy'!$F$19,IF(OR(D481="zastępca dyrektora ",D481="główny księgowy"),'Podział podstawowy'!$F$20,IF(D481="kierownik",'Podział podstawowy'!$F$24,IF(D481="zastępca kierownika",'Podział podstawowy'!$F$25,IF(D481="główny ekspert",'Podział podstawowy'!$F$26,IF(OR(D481="starszy ekspert",D481="główny specjalista"),'Podział podstawowy'!$F$27,IF(OR(D481="ekspert",D481="specjalista"),'Podział podstawowy'!$F$28,'Podział podstawowy'!$F$29)))))))</f>
        <v>1088.3424539097266</v>
      </c>
      <c r="G481" s="105" t="str">
        <f t="shared" si="14"/>
        <v>S2</v>
      </c>
      <c r="H481" s="106">
        <f t="shared" si="15"/>
        <v>1.25</v>
      </c>
      <c r="I481" s="104">
        <f>IFERROR(VLOOKUP(Tabela2[[#This Row],[Nazwisko i imię pracownika]],Tabela3[],9,FALSE),0)</f>
        <v>0</v>
      </c>
      <c r="J48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82" spans="1:10">
      <c r="A482" s="104" t="s">
        <v>524</v>
      </c>
      <c r="B482" s="104">
        <v>101</v>
      </c>
      <c r="C482" s="104" t="s">
        <v>1664</v>
      </c>
      <c r="D482" s="104" t="s">
        <v>1669</v>
      </c>
      <c r="E482" s="104">
        <v>1</v>
      </c>
      <c r="F482" s="113">
        <f>IF(D482="dyrektor ",'Podział podstawowy'!$F$19,IF(OR(D482="zastępca dyrektora ",D482="główny księgowy"),'Podział podstawowy'!$F$20,IF(D482="kierownik",'Podział podstawowy'!$F$24,IF(D482="zastępca kierownika",'Podział podstawowy'!$F$25,IF(D482="główny ekspert",'Podział podstawowy'!$F$26,IF(OR(D482="starszy ekspert",D482="główny specjalista"),'Podział podstawowy'!$F$27,IF(OR(D482="ekspert",D482="specjalista"),'Podział podstawowy'!$F$28,'Podział podstawowy'!$F$29)))))))</f>
        <v>870.67396312778124</v>
      </c>
      <c r="G482" s="105" t="str">
        <f t="shared" si="14"/>
        <v>S1</v>
      </c>
      <c r="H482" s="106">
        <f t="shared" si="15"/>
        <v>1</v>
      </c>
      <c r="I482" s="104">
        <f>IFERROR(VLOOKUP(Tabela2[[#This Row],[Nazwisko i imię pracownika]],Tabela3[],9,FALSE),0)</f>
        <v>0</v>
      </c>
      <c r="J48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83" spans="1:10">
      <c r="A483" s="104" t="s">
        <v>525</v>
      </c>
      <c r="B483" s="104">
        <v>101</v>
      </c>
      <c r="C483" s="104" t="s">
        <v>1664</v>
      </c>
      <c r="D483" s="104" t="s">
        <v>47</v>
      </c>
      <c r="E483" s="104">
        <v>1</v>
      </c>
      <c r="F483" s="113">
        <f>IF(D483="dyrektor ",'Podział podstawowy'!$F$19,IF(OR(D483="zastępca dyrektora ",D483="główny księgowy"),'Podział podstawowy'!$F$20,IF(D483="kierownik",'Podział podstawowy'!$F$24,IF(D483="zastępca kierownika",'Podział podstawowy'!$F$25,IF(D483="główny ekspert",'Podział podstawowy'!$F$26,IF(OR(D483="starszy ekspert",D483="główny specjalista"),'Podział podstawowy'!$F$27,IF(OR(D483="ekspert",D483="specjalista"),'Podział podstawowy'!$F$28,'Podział podstawowy'!$F$29)))))))</f>
        <v>1306.0109446916717</v>
      </c>
      <c r="G483" s="105" t="str">
        <f t="shared" si="14"/>
        <v>S3</v>
      </c>
      <c r="H483" s="106">
        <f t="shared" si="15"/>
        <v>1.5</v>
      </c>
      <c r="I483" s="104">
        <f>IFERROR(VLOOKUP(Tabela2[[#This Row],[Nazwisko i imię pracownika]],Tabela3[],9,FALSE),0)</f>
        <v>0</v>
      </c>
      <c r="J48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84" spans="1:10">
      <c r="A484" s="104" t="s">
        <v>526</v>
      </c>
      <c r="B484" s="104">
        <v>101</v>
      </c>
      <c r="C484" s="104" t="s">
        <v>1664</v>
      </c>
      <c r="D484" s="104" t="s">
        <v>47</v>
      </c>
      <c r="E484" s="104">
        <v>1</v>
      </c>
      <c r="F484" s="113">
        <f>IF(D484="dyrektor ",'Podział podstawowy'!$F$19,IF(OR(D484="zastępca dyrektora ",D484="główny księgowy"),'Podział podstawowy'!$F$20,IF(D484="kierownik",'Podział podstawowy'!$F$24,IF(D484="zastępca kierownika",'Podział podstawowy'!$F$25,IF(D484="główny ekspert",'Podział podstawowy'!$F$26,IF(OR(D484="starszy ekspert",D484="główny specjalista"),'Podział podstawowy'!$F$27,IF(OR(D484="ekspert",D484="specjalista"),'Podział podstawowy'!$F$28,'Podział podstawowy'!$F$29)))))))</f>
        <v>1306.0109446916717</v>
      </c>
      <c r="G484" s="105" t="str">
        <f t="shared" si="14"/>
        <v>S3</v>
      </c>
      <c r="H484" s="106">
        <f t="shared" si="15"/>
        <v>1.5</v>
      </c>
      <c r="I484" s="104">
        <f>IFERROR(VLOOKUP(Tabela2[[#This Row],[Nazwisko i imię pracownika]],Tabela3[],9,FALSE),0)</f>
        <v>0</v>
      </c>
      <c r="J48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85" spans="1:10">
      <c r="A485" s="104" t="s">
        <v>527</v>
      </c>
      <c r="B485" s="104">
        <v>101</v>
      </c>
      <c r="C485" s="104" t="s">
        <v>1664</v>
      </c>
      <c r="D485" s="104" t="s">
        <v>55</v>
      </c>
      <c r="E485" s="104">
        <v>1</v>
      </c>
      <c r="F485" s="113">
        <f>IF(D485="dyrektor ",'Podział podstawowy'!$F$19,IF(OR(D485="zastępca dyrektora ",D485="główny księgowy"),'Podział podstawowy'!$F$20,IF(D485="kierownik",'Podział podstawowy'!$F$24,IF(D485="zastępca kierownika",'Podział podstawowy'!$F$25,IF(D485="główny ekspert",'Podział podstawowy'!$F$26,IF(OR(D485="starszy ekspert",D485="główny specjalista"),'Podział podstawowy'!$F$27,IF(OR(D485="ekspert",D485="specjalista"),'Podział podstawowy'!$F$28,'Podział podstawowy'!$F$29)))))))</f>
        <v>1523.6794354736171</v>
      </c>
      <c r="G485" s="105" t="str">
        <f t="shared" si="14"/>
        <v>S4</v>
      </c>
      <c r="H485" s="106">
        <f t="shared" si="15"/>
        <v>1.75</v>
      </c>
      <c r="I485" s="104">
        <f>IFERROR(VLOOKUP(Tabela2[[#This Row],[Nazwisko i imię pracownika]],Tabela3[],9,FALSE),0)</f>
        <v>0</v>
      </c>
      <c r="J48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86" spans="1:10">
      <c r="A486" s="104" t="s">
        <v>528</v>
      </c>
      <c r="B486" s="104">
        <v>101</v>
      </c>
      <c r="C486" s="104" t="s">
        <v>1664</v>
      </c>
      <c r="D486" s="104" t="s">
        <v>1669</v>
      </c>
      <c r="E486" s="104">
        <v>1</v>
      </c>
      <c r="F486" s="113">
        <f>IF(D486="dyrektor ",'Podział podstawowy'!$F$19,IF(OR(D486="zastępca dyrektora ",D486="główny księgowy"),'Podział podstawowy'!$F$20,IF(D486="kierownik",'Podział podstawowy'!$F$24,IF(D486="zastępca kierownika",'Podział podstawowy'!$F$25,IF(D486="główny ekspert",'Podział podstawowy'!$F$26,IF(OR(D486="starszy ekspert",D486="główny specjalista"),'Podział podstawowy'!$F$27,IF(OR(D486="ekspert",D486="specjalista"),'Podział podstawowy'!$F$28,'Podział podstawowy'!$F$29)))))))</f>
        <v>870.67396312778124</v>
      </c>
      <c r="G486" s="105" t="str">
        <f t="shared" si="14"/>
        <v>S1</v>
      </c>
      <c r="H486" s="106">
        <f t="shared" si="15"/>
        <v>1</v>
      </c>
      <c r="I486" s="104">
        <f>IFERROR(VLOOKUP(Tabela2[[#This Row],[Nazwisko i imię pracownika]],Tabela3[],9,FALSE),0)</f>
        <v>50</v>
      </c>
      <c r="J48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NIE UPRAWNIONY</v>
      </c>
    </row>
    <row r="487" spans="1:10">
      <c r="A487" s="104" t="s">
        <v>529</v>
      </c>
      <c r="B487" s="104">
        <v>101</v>
      </c>
      <c r="C487" s="104" t="s">
        <v>1664</v>
      </c>
      <c r="D487" s="104" t="s">
        <v>8</v>
      </c>
      <c r="E487" s="104">
        <v>1</v>
      </c>
      <c r="F487" s="113">
        <f>IF(D487="dyrektor ",'Podział podstawowy'!$F$19,IF(OR(D487="zastępca dyrektora ",D487="główny księgowy"),'Podział podstawowy'!$F$20,IF(D487="kierownik",'Podział podstawowy'!$F$24,IF(D487="zastępca kierownika",'Podział podstawowy'!$F$25,IF(D487="główny ekspert",'Podział podstawowy'!$F$26,IF(OR(D487="starszy ekspert",D487="główny specjalista"),'Podział podstawowy'!$F$27,IF(OR(D487="ekspert",D487="specjalista"),'Podział podstawowy'!$F$28,'Podział podstawowy'!$F$29)))))))</f>
        <v>1088.3424539097266</v>
      </c>
      <c r="G487" s="105" t="str">
        <f t="shared" si="14"/>
        <v>S2</v>
      </c>
      <c r="H487" s="106">
        <f t="shared" si="15"/>
        <v>1.25</v>
      </c>
      <c r="I487" s="104">
        <f>IFERROR(VLOOKUP(Tabela2[[#This Row],[Nazwisko i imię pracownika]],Tabela3[],9,FALSE),0)</f>
        <v>0</v>
      </c>
      <c r="J48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88" spans="1:10">
      <c r="A488" s="104" t="s">
        <v>530</v>
      </c>
      <c r="B488" s="104">
        <v>101</v>
      </c>
      <c r="C488" s="104" t="s">
        <v>1664</v>
      </c>
      <c r="D488" s="104" t="s">
        <v>47</v>
      </c>
      <c r="E488" s="104">
        <v>1</v>
      </c>
      <c r="F488" s="113">
        <f>IF(D488="dyrektor ",'Podział podstawowy'!$F$19,IF(OR(D488="zastępca dyrektora ",D488="główny księgowy"),'Podział podstawowy'!$F$20,IF(D488="kierownik",'Podział podstawowy'!$F$24,IF(D488="zastępca kierownika",'Podział podstawowy'!$F$25,IF(D488="główny ekspert",'Podział podstawowy'!$F$26,IF(OR(D488="starszy ekspert",D488="główny specjalista"),'Podział podstawowy'!$F$27,IF(OR(D488="ekspert",D488="specjalista"),'Podział podstawowy'!$F$28,'Podział podstawowy'!$F$29)))))))</f>
        <v>1306.0109446916717</v>
      </c>
      <c r="G488" s="105" t="str">
        <f t="shared" si="14"/>
        <v>S3</v>
      </c>
      <c r="H488" s="106">
        <f t="shared" si="15"/>
        <v>1.5</v>
      </c>
      <c r="I488" s="104">
        <f>IFERROR(VLOOKUP(Tabela2[[#This Row],[Nazwisko i imię pracownika]],Tabela3[],9,FALSE),0)</f>
        <v>0</v>
      </c>
      <c r="J48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89" spans="1:10">
      <c r="A489" s="104" t="s">
        <v>531</v>
      </c>
      <c r="B489" s="104">
        <v>101</v>
      </c>
      <c r="C489" s="104" t="s">
        <v>1664</v>
      </c>
      <c r="D489" s="104" t="s">
        <v>55</v>
      </c>
      <c r="E489" s="104">
        <v>1</v>
      </c>
      <c r="F489" s="113">
        <f>IF(D489="dyrektor ",'Podział podstawowy'!$F$19,IF(OR(D489="zastępca dyrektora ",D489="główny księgowy"),'Podział podstawowy'!$F$20,IF(D489="kierownik",'Podział podstawowy'!$F$24,IF(D489="zastępca kierownika",'Podział podstawowy'!$F$25,IF(D489="główny ekspert",'Podział podstawowy'!$F$26,IF(OR(D489="starszy ekspert",D489="główny specjalista"),'Podział podstawowy'!$F$27,IF(OR(D489="ekspert",D489="specjalista"),'Podział podstawowy'!$F$28,'Podział podstawowy'!$F$29)))))))</f>
        <v>1523.6794354736171</v>
      </c>
      <c r="G489" s="105" t="str">
        <f t="shared" si="14"/>
        <v>S4</v>
      </c>
      <c r="H489" s="106">
        <f t="shared" si="15"/>
        <v>1.75</v>
      </c>
      <c r="I489" s="104">
        <f>IFERROR(VLOOKUP(Tabela2[[#This Row],[Nazwisko i imię pracownika]],Tabela3[],9,FALSE),0)</f>
        <v>0</v>
      </c>
      <c r="J48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90" spans="1:10">
      <c r="A490" s="104" t="s">
        <v>532</v>
      </c>
      <c r="B490" s="104">
        <v>101</v>
      </c>
      <c r="C490" s="104" t="s">
        <v>1663</v>
      </c>
      <c r="D490" s="104" t="s">
        <v>1669</v>
      </c>
      <c r="E490" s="104">
        <v>1</v>
      </c>
      <c r="F490" s="113">
        <f>IF(D490="dyrektor ",'Podział podstawowy'!$F$19,IF(OR(D490="zastępca dyrektora ",D490="główny księgowy"),'Podział podstawowy'!$F$20,IF(D490="kierownik",'Podział podstawowy'!$F$24,IF(D490="zastępca kierownika",'Podział podstawowy'!$F$25,IF(D490="główny ekspert",'Podział podstawowy'!$F$26,IF(OR(D490="starszy ekspert",D490="główny specjalista"),'Podział podstawowy'!$F$27,IF(OR(D490="ekspert",D490="specjalista"),'Podział podstawowy'!$F$28,'Podział podstawowy'!$F$29)))))))</f>
        <v>870.67396312778124</v>
      </c>
      <c r="G490" s="105" t="str">
        <f t="shared" si="14"/>
        <v>S1</v>
      </c>
      <c r="H490" s="106">
        <f t="shared" si="15"/>
        <v>1</v>
      </c>
      <c r="I490" s="104">
        <f>IFERROR(VLOOKUP(Tabela2[[#This Row],[Nazwisko i imię pracownika]],Tabela3[],9,FALSE),0)</f>
        <v>0</v>
      </c>
      <c r="J49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91" spans="1:10">
      <c r="A491" s="104" t="s">
        <v>533</v>
      </c>
      <c r="B491" s="104">
        <v>101</v>
      </c>
      <c r="C491" s="104" t="s">
        <v>1663</v>
      </c>
      <c r="D491" s="104" t="s">
        <v>8</v>
      </c>
      <c r="E491" s="104">
        <v>1</v>
      </c>
      <c r="F491" s="113">
        <f>IF(D491="dyrektor ",'Podział podstawowy'!$F$19,IF(OR(D491="zastępca dyrektora ",D491="główny księgowy"),'Podział podstawowy'!$F$20,IF(D491="kierownik",'Podział podstawowy'!$F$24,IF(D491="zastępca kierownika",'Podział podstawowy'!$F$25,IF(D491="główny ekspert",'Podział podstawowy'!$F$26,IF(OR(D491="starszy ekspert",D491="główny specjalista"),'Podział podstawowy'!$F$27,IF(OR(D491="ekspert",D491="specjalista"),'Podział podstawowy'!$F$28,'Podział podstawowy'!$F$29)))))))</f>
        <v>1088.3424539097266</v>
      </c>
      <c r="G491" s="105" t="str">
        <f t="shared" si="14"/>
        <v>S2</v>
      </c>
      <c r="H491" s="106">
        <f t="shared" si="15"/>
        <v>1.25</v>
      </c>
      <c r="I491" s="104">
        <f>IFERROR(VLOOKUP(Tabela2[[#This Row],[Nazwisko i imię pracownika]],Tabela3[],9,FALSE),0)</f>
        <v>0</v>
      </c>
      <c r="J49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92" spans="1:10">
      <c r="A492" s="104" t="s">
        <v>534</v>
      </c>
      <c r="B492" s="104">
        <v>101</v>
      </c>
      <c r="C492" s="104" t="s">
        <v>1663</v>
      </c>
      <c r="D492" s="104" t="s">
        <v>47</v>
      </c>
      <c r="E492" s="104">
        <v>1</v>
      </c>
      <c r="F492" s="113">
        <f>IF(D492="dyrektor ",'Podział podstawowy'!$F$19,IF(OR(D492="zastępca dyrektora ",D492="główny księgowy"),'Podział podstawowy'!$F$20,IF(D492="kierownik",'Podział podstawowy'!$F$24,IF(D492="zastępca kierownika",'Podział podstawowy'!$F$25,IF(D492="główny ekspert",'Podział podstawowy'!$F$26,IF(OR(D492="starszy ekspert",D492="główny specjalista"),'Podział podstawowy'!$F$27,IF(OR(D492="ekspert",D492="specjalista"),'Podział podstawowy'!$F$28,'Podział podstawowy'!$F$29)))))))</f>
        <v>1306.0109446916717</v>
      </c>
      <c r="G492" s="105" t="str">
        <f t="shared" si="14"/>
        <v>S3</v>
      </c>
      <c r="H492" s="106">
        <f t="shared" si="15"/>
        <v>1.5</v>
      </c>
      <c r="I492" s="104">
        <f>IFERROR(VLOOKUP(Tabela2[[#This Row],[Nazwisko i imię pracownika]],Tabela3[],9,FALSE),0)</f>
        <v>0</v>
      </c>
      <c r="J49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93" spans="1:10">
      <c r="A493" s="104" t="s">
        <v>535</v>
      </c>
      <c r="B493" s="104">
        <v>101</v>
      </c>
      <c r="C493" s="104" t="s">
        <v>1663</v>
      </c>
      <c r="D493" s="104" t="s">
        <v>1669</v>
      </c>
      <c r="E493" s="104">
        <v>1</v>
      </c>
      <c r="F493" s="113">
        <f>IF(D493="dyrektor ",'Podział podstawowy'!$F$19,IF(OR(D493="zastępca dyrektora ",D493="główny księgowy"),'Podział podstawowy'!$F$20,IF(D493="kierownik",'Podział podstawowy'!$F$24,IF(D493="zastępca kierownika",'Podział podstawowy'!$F$25,IF(D493="główny ekspert",'Podział podstawowy'!$F$26,IF(OR(D493="starszy ekspert",D493="główny specjalista"),'Podział podstawowy'!$F$27,IF(OR(D493="ekspert",D493="specjalista"),'Podział podstawowy'!$F$28,'Podział podstawowy'!$F$29)))))))</f>
        <v>870.67396312778124</v>
      </c>
      <c r="G493" s="105" t="str">
        <f t="shared" si="14"/>
        <v>S1</v>
      </c>
      <c r="H493" s="106">
        <f t="shared" si="15"/>
        <v>1</v>
      </c>
      <c r="I493" s="104">
        <f>IFERROR(VLOOKUP(Tabela2[[#This Row],[Nazwisko i imię pracownika]],Tabela3[],9,FALSE),0)</f>
        <v>0</v>
      </c>
      <c r="J49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94" spans="1:10">
      <c r="A494" s="104" t="s">
        <v>536</v>
      </c>
      <c r="B494" s="104">
        <v>101</v>
      </c>
      <c r="C494" s="104" t="s">
        <v>1663</v>
      </c>
      <c r="D494" s="104" t="s">
        <v>1669</v>
      </c>
      <c r="E494" s="104">
        <v>1</v>
      </c>
      <c r="F494" s="113">
        <f>IF(D494="dyrektor ",'Podział podstawowy'!$F$19,IF(OR(D494="zastępca dyrektora ",D494="główny księgowy"),'Podział podstawowy'!$F$20,IF(D494="kierownik",'Podział podstawowy'!$F$24,IF(D494="zastępca kierownika",'Podział podstawowy'!$F$25,IF(D494="główny ekspert",'Podział podstawowy'!$F$26,IF(OR(D494="starszy ekspert",D494="główny specjalista"),'Podział podstawowy'!$F$27,IF(OR(D494="ekspert",D494="specjalista"),'Podział podstawowy'!$F$28,'Podział podstawowy'!$F$29)))))))</f>
        <v>870.67396312778124</v>
      </c>
      <c r="G494" s="105" t="str">
        <f t="shared" si="14"/>
        <v>S1</v>
      </c>
      <c r="H494" s="106">
        <f t="shared" si="15"/>
        <v>1</v>
      </c>
      <c r="I494" s="104">
        <f>IFERROR(VLOOKUP(Tabela2[[#This Row],[Nazwisko i imię pracownika]],Tabela3[],9,FALSE),0)</f>
        <v>0</v>
      </c>
      <c r="J49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95" spans="1:10">
      <c r="A495" s="104" t="s">
        <v>537</v>
      </c>
      <c r="B495" s="104">
        <v>101</v>
      </c>
      <c r="C495" s="104" t="s">
        <v>1663</v>
      </c>
      <c r="D495" s="104" t="s">
        <v>1669</v>
      </c>
      <c r="E495" s="104">
        <v>1</v>
      </c>
      <c r="F495" s="113">
        <f>IF(D495="dyrektor ",'Podział podstawowy'!$F$19,IF(OR(D495="zastępca dyrektora ",D495="główny księgowy"),'Podział podstawowy'!$F$20,IF(D495="kierownik",'Podział podstawowy'!$F$24,IF(D495="zastępca kierownika",'Podział podstawowy'!$F$25,IF(D495="główny ekspert",'Podział podstawowy'!$F$26,IF(OR(D495="starszy ekspert",D495="główny specjalista"),'Podział podstawowy'!$F$27,IF(OR(D495="ekspert",D495="specjalista"),'Podział podstawowy'!$F$28,'Podział podstawowy'!$F$29)))))))</f>
        <v>870.67396312778124</v>
      </c>
      <c r="G495" s="105" t="str">
        <f t="shared" si="14"/>
        <v>S1</v>
      </c>
      <c r="H495" s="106">
        <f t="shared" si="15"/>
        <v>1</v>
      </c>
      <c r="I495" s="104">
        <f>IFERROR(VLOOKUP(Tabela2[[#This Row],[Nazwisko i imię pracownika]],Tabela3[],9,FALSE),0)</f>
        <v>0</v>
      </c>
      <c r="J49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96" spans="1:10">
      <c r="A496" s="104" t="s">
        <v>538</v>
      </c>
      <c r="B496" s="104">
        <v>101</v>
      </c>
      <c r="C496" s="104" t="s">
        <v>1663</v>
      </c>
      <c r="D496" s="104" t="s">
        <v>55</v>
      </c>
      <c r="E496" s="104">
        <v>1</v>
      </c>
      <c r="F496" s="113">
        <f>IF(D496="dyrektor ",'Podział podstawowy'!$F$19,IF(OR(D496="zastępca dyrektora ",D496="główny księgowy"),'Podział podstawowy'!$F$20,IF(D496="kierownik",'Podział podstawowy'!$F$24,IF(D496="zastępca kierownika",'Podział podstawowy'!$F$25,IF(D496="główny ekspert",'Podział podstawowy'!$F$26,IF(OR(D496="starszy ekspert",D496="główny specjalista"),'Podział podstawowy'!$F$27,IF(OR(D496="ekspert",D496="specjalista"),'Podział podstawowy'!$F$28,'Podział podstawowy'!$F$29)))))))</f>
        <v>1523.6794354736171</v>
      </c>
      <c r="G496" s="105" t="str">
        <f t="shared" si="14"/>
        <v>S4</v>
      </c>
      <c r="H496" s="106">
        <f t="shared" si="15"/>
        <v>1.75</v>
      </c>
      <c r="I496" s="104">
        <f>IFERROR(VLOOKUP(Tabela2[[#This Row],[Nazwisko i imię pracownika]],Tabela3[],9,FALSE),0)</f>
        <v>0</v>
      </c>
      <c r="J49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97" spans="1:10">
      <c r="A497" s="104" t="s">
        <v>248</v>
      </c>
      <c r="B497" s="104">
        <v>101</v>
      </c>
      <c r="C497" s="104" t="s">
        <v>1663</v>
      </c>
      <c r="D497" s="104" t="s">
        <v>1669</v>
      </c>
      <c r="E497" s="104">
        <v>1</v>
      </c>
      <c r="F497" s="113">
        <f>IF(D497="dyrektor ",'Podział podstawowy'!$F$19,IF(OR(D497="zastępca dyrektora ",D497="główny księgowy"),'Podział podstawowy'!$F$20,IF(D497="kierownik",'Podział podstawowy'!$F$24,IF(D497="zastępca kierownika",'Podział podstawowy'!$F$25,IF(D497="główny ekspert",'Podział podstawowy'!$F$26,IF(OR(D497="starszy ekspert",D497="główny specjalista"),'Podział podstawowy'!$F$27,IF(OR(D497="ekspert",D497="specjalista"),'Podział podstawowy'!$F$28,'Podział podstawowy'!$F$29)))))))</f>
        <v>870.67396312778124</v>
      </c>
      <c r="G497" s="105" t="str">
        <f t="shared" si="14"/>
        <v>S1</v>
      </c>
      <c r="H497" s="106">
        <f t="shared" si="15"/>
        <v>1</v>
      </c>
      <c r="I497" s="104">
        <f>IFERROR(VLOOKUP(Tabela2[[#This Row],[Nazwisko i imię pracownika]],Tabela3[],9,FALSE),0)</f>
        <v>0</v>
      </c>
      <c r="J49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98" spans="1:10">
      <c r="A498" s="104" t="s">
        <v>539</v>
      </c>
      <c r="B498" s="104">
        <v>101</v>
      </c>
      <c r="C498" s="104" t="s">
        <v>1663</v>
      </c>
      <c r="D498" s="104" t="s">
        <v>47</v>
      </c>
      <c r="E498" s="104">
        <v>1</v>
      </c>
      <c r="F498" s="113">
        <f>IF(D498="dyrektor ",'Podział podstawowy'!$F$19,IF(OR(D498="zastępca dyrektora ",D498="główny księgowy"),'Podział podstawowy'!$F$20,IF(D498="kierownik",'Podział podstawowy'!$F$24,IF(D498="zastępca kierownika",'Podział podstawowy'!$F$25,IF(D498="główny ekspert",'Podział podstawowy'!$F$26,IF(OR(D498="starszy ekspert",D498="główny specjalista"),'Podział podstawowy'!$F$27,IF(OR(D498="ekspert",D498="specjalista"),'Podział podstawowy'!$F$28,'Podział podstawowy'!$F$29)))))))</f>
        <v>1306.0109446916717</v>
      </c>
      <c r="G498" s="105" t="str">
        <f t="shared" si="14"/>
        <v>S3</v>
      </c>
      <c r="H498" s="106">
        <f t="shared" si="15"/>
        <v>1.5</v>
      </c>
      <c r="I498" s="104">
        <f>IFERROR(VLOOKUP(Tabela2[[#This Row],[Nazwisko i imię pracownika]],Tabela3[],9,FALSE),0)</f>
        <v>0</v>
      </c>
      <c r="J49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499" spans="1:10">
      <c r="A499" s="104" t="s">
        <v>540</v>
      </c>
      <c r="B499" s="104">
        <v>101</v>
      </c>
      <c r="C499" s="104" t="s">
        <v>1663</v>
      </c>
      <c r="D499" s="104" t="s">
        <v>1669</v>
      </c>
      <c r="E499" s="104">
        <v>1</v>
      </c>
      <c r="F499" s="113">
        <f>IF(D499="dyrektor ",'Podział podstawowy'!$F$19,IF(OR(D499="zastępca dyrektora ",D499="główny księgowy"),'Podział podstawowy'!$F$20,IF(D499="kierownik",'Podział podstawowy'!$F$24,IF(D499="zastępca kierownika",'Podział podstawowy'!$F$25,IF(D499="główny ekspert",'Podział podstawowy'!$F$26,IF(OR(D499="starszy ekspert",D499="główny specjalista"),'Podział podstawowy'!$F$27,IF(OR(D499="ekspert",D499="specjalista"),'Podział podstawowy'!$F$28,'Podział podstawowy'!$F$29)))))))</f>
        <v>870.67396312778124</v>
      </c>
      <c r="G499" s="105" t="str">
        <f t="shared" si="14"/>
        <v>S1</v>
      </c>
      <c r="H499" s="106">
        <f t="shared" si="15"/>
        <v>1</v>
      </c>
      <c r="I499" s="104">
        <f>IFERROR(VLOOKUP(Tabela2[[#This Row],[Nazwisko i imię pracownika]],Tabela3[],9,FALSE),0)</f>
        <v>0</v>
      </c>
      <c r="J49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00" spans="1:10">
      <c r="A500" s="104" t="s">
        <v>541</v>
      </c>
      <c r="B500" s="104">
        <v>101</v>
      </c>
      <c r="C500" s="104" t="s">
        <v>1663</v>
      </c>
      <c r="D500" s="104" t="s">
        <v>1669</v>
      </c>
      <c r="E500" s="104">
        <v>1</v>
      </c>
      <c r="F500" s="113">
        <f>IF(D500="dyrektor ",'Podział podstawowy'!$F$19,IF(OR(D500="zastępca dyrektora ",D500="główny księgowy"),'Podział podstawowy'!$F$20,IF(D500="kierownik",'Podział podstawowy'!$F$24,IF(D500="zastępca kierownika",'Podział podstawowy'!$F$25,IF(D500="główny ekspert",'Podział podstawowy'!$F$26,IF(OR(D500="starszy ekspert",D500="główny specjalista"),'Podział podstawowy'!$F$27,IF(OR(D500="ekspert",D500="specjalista"),'Podział podstawowy'!$F$28,'Podział podstawowy'!$F$29)))))))</f>
        <v>870.67396312778124</v>
      </c>
      <c r="G500" s="105" t="str">
        <f t="shared" si="14"/>
        <v>S1</v>
      </c>
      <c r="H500" s="106">
        <f t="shared" si="15"/>
        <v>1</v>
      </c>
      <c r="I500" s="104">
        <f>IFERROR(VLOOKUP(Tabela2[[#This Row],[Nazwisko i imię pracownika]],Tabela3[],9,FALSE),0)</f>
        <v>0</v>
      </c>
      <c r="J50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01" spans="1:10">
      <c r="A501" s="104" t="s">
        <v>542</v>
      </c>
      <c r="B501" s="104">
        <v>101</v>
      </c>
      <c r="C501" s="104" t="s">
        <v>1663</v>
      </c>
      <c r="D501" s="104" t="s">
        <v>1669</v>
      </c>
      <c r="E501" s="104">
        <v>1</v>
      </c>
      <c r="F501" s="113">
        <f>IF(D501="dyrektor ",'Podział podstawowy'!$F$19,IF(OR(D501="zastępca dyrektora ",D501="główny księgowy"),'Podział podstawowy'!$F$20,IF(D501="kierownik",'Podział podstawowy'!$F$24,IF(D501="zastępca kierownika",'Podział podstawowy'!$F$25,IF(D501="główny ekspert",'Podział podstawowy'!$F$26,IF(OR(D501="starszy ekspert",D501="główny specjalista"),'Podział podstawowy'!$F$27,IF(OR(D501="ekspert",D501="specjalista"),'Podział podstawowy'!$F$28,'Podział podstawowy'!$F$29)))))))</f>
        <v>870.67396312778124</v>
      </c>
      <c r="G501" s="105" t="str">
        <f t="shared" si="14"/>
        <v>S1</v>
      </c>
      <c r="H501" s="106">
        <f t="shared" si="15"/>
        <v>1</v>
      </c>
      <c r="I501" s="104">
        <f>IFERROR(VLOOKUP(Tabela2[[#This Row],[Nazwisko i imię pracownika]],Tabela3[],9,FALSE),0)</f>
        <v>0</v>
      </c>
      <c r="J50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02" spans="1:10">
      <c r="A502" s="104" t="s">
        <v>543</v>
      </c>
      <c r="B502" s="104">
        <v>101</v>
      </c>
      <c r="C502" s="104" t="s">
        <v>1663</v>
      </c>
      <c r="D502" s="104" t="s">
        <v>8</v>
      </c>
      <c r="E502" s="104">
        <v>1</v>
      </c>
      <c r="F502" s="113">
        <f>IF(D502="dyrektor ",'Podział podstawowy'!$F$19,IF(OR(D502="zastępca dyrektora ",D502="główny księgowy"),'Podział podstawowy'!$F$20,IF(D502="kierownik",'Podział podstawowy'!$F$24,IF(D502="zastępca kierownika",'Podział podstawowy'!$F$25,IF(D502="główny ekspert",'Podział podstawowy'!$F$26,IF(OR(D502="starszy ekspert",D502="główny specjalista"),'Podział podstawowy'!$F$27,IF(OR(D502="ekspert",D502="specjalista"),'Podział podstawowy'!$F$28,'Podział podstawowy'!$F$29)))))))</f>
        <v>1088.3424539097266</v>
      </c>
      <c r="G502" s="105" t="str">
        <f t="shared" si="14"/>
        <v>S2</v>
      </c>
      <c r="H502" s="106">
        <f t="shared" si="15"/>
        <v>1.25</v>
      </c>
      <c r="I502" s="104">
        <f>IFERROR(VLOOKUP(Tabela2[[#This Row],[Nazwisko i imię pracownika]],Tabela3[],9,FALSE),0)</f>
        <v>0</v>
      </c>
      <c r="J50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03" spans="1:10">
      <c r="A503" s="104" t="s">
        <v>544</v>
      </c>
      <c r="B503" s="104">
        <v>101</v>
      </c>
      <c r="C503" s="104" t="s">
        <v>1663</v>
      </c>
      <c r="D503" s="104" t="s">
        <v>1669</v>
      </c>
      <c r="E503" s="104">
        <v>1</v>
      </c>
      <c r="F503" s="113">
        <f>IF(D503="dyrektor ",'Podział podstawowy'!$F$19,IF(OR(D503="zastępca dyrektora ",D503="główny księgowy"),'Podział podstawowy'!$F$20,IF(D503="kierownik",'Podział podstawowy'!$F$24,IF(D503="zastępca kierownika",'Podział podstawowy'!$F$25,IF(D503="główny ekspert",'Podział podstawowy'!$F$26,IF(OR(D503="starszy ekspert",D503="główny specjalista"),'Podział podstawowy'!$F$27,IF(OR(D503="ekspert",D503="specjalista"),'Podział podstawowy'!$F$28,'Podział podstawowy'!$F$29)))))))</f>
        <v>870.67396312778124</v>
      </c>
      <c r="G503" s="105" t="str">
        <f t="shared" si="14"/>
        <v>S1</v>
      </c>
      <c r="H503" s="106">
        <f t="shared" si="15"/>
        <v>1</v>
      </c>
      <c r="I503" s="104">
        <f>IFERROR(VLOOKUP(Tabela2[[#This Row],[Nazwisko i imię pracownika]],Tabela3[],9,FALSE),0)</f>
        <v>0</v>
      </c>
      <c r="J50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04" spans="1:10">
      <c r="A504" s="104" t="s">
        <v>545</v>
      </c>
      <c r="B504" s="104">
        <v>101</v>
      </c>
      <c r="C504" s="104" t="s">
        <v>1663</v>
      </c>
      <c r="D504" s="104" t="s">
        <v>1669</v>
      </c>
      <c r="E504" s="104">
        <v>1</v>
      </c>
      <c r="F504" s="113">
        <f>IF(D504="dyrektor ",'Podział podstawowy'!$F$19,IF(OR(D504="zastępca dyrektora ",D504="główny księgowy"),'Podział podstawowy'!$F$20,IF(D504="kierownik",'Podział podstawowy'!$F$24,IF(D504="zastępca kierownika",'Podział podstawowy'!$F$25,IF(D504="główny ekspert",'Podział podstawowy'!$F$26,IF(OR(D504="starszy ekspert",D504="główny specjalista"),'Podział podstawowy'!$F$27,IF(OR(D504="ekspert",D504="specjalista"),'Podział podstawowy'!$F$28,'Podział podstawowy'!$F$29)))))))</f>
        <v>870.67396312778124</v>
      </c>
      <c r="G504" s="105" t="str">
        <f t="shared" si="14"/>
        <v>S1</v>
      </c>
      <c r="H504" s="106">
        <f t="shared" si="15"/>
        <v>1</v>
      </c>
      <c r="I504" s="104">
        <f>IFERROR(VLOOKUP(Tabela2[[#This Row],[Nazwisko i imię pracownika]],Tabela3[],9,FALSE),0)</f>
        <v>0</v>
      </c>
      <c r="J50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05" spans="1:10">
      <c r="A505" s="104" t="s">
        <v>94</v>
      </c>
      <c r="B505" s="104">
        <v>101</v>
      </c>
      <c r="C505" s="104" t="s">
        <v>1663</v>
      </c>
      <c r="D505" s="104" t="s">
        <v>1669</v>
      </c>
      <c r="E505" s="104">
        <v>1</v>
      </c>
      <c r="F505" s="113">
        <f>IF(D505="dyrektor ",'Podział podstawowy'!$F$19,IF(OR(D505="zastępca dyrektora ",D505="główny księgowy"),'Podział podstawowy'!$F$20,IF(D505="kierownik",'Podział podstawowy'!$F$24,IF(D505="zastępca kierownika",'Podział podstawowy'!$F$25,IF(D505="główny ekspert",'Podział podstawowy'!$F$26,IF(OR(D505="starszy ekspert",D505="główny specjalista"),'Podział podstawowy'!$F$27,IF(OR(D505="ekspert",D505="specjalista"),'Podział podstawowy'!$F$28,'Podział podstawowy'!$F$29)))))))</f>
        <v>870.67396312778124</v>
      </c>
      <c r="G505" s="105" t="str">
        <f t="shared" si="14"/>
        <v>S1</v>
      </c>
      <c r="H505" s="106">
        <f t="shared" si="15"/>
        <v>1</v>
      </c>
      <c r="I505" s="104">
        <f>IFERROR(VLOOKUP(Tabela2[[#This Row],[Nazwisko i imię pracownika]],Tabela3[],9,FALSE),0)</f>
        <v>0</v>
      </c>
      <c r="J50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06" spans="1:10">
      <c r="A506" s="104" t="s">
        <v>546</v>
      </c>
      <c r="B506" s="104">
        <v>101</v>
      </c>
      <c r="C506" s="104" t="s">
        <v>1663</v>
      </c>
      <c r="D506" s="104" t="s">
        <v>7</v>
      </c>
      <c r="E506" s="104">
        <v>1</v>
      </c>
      <c r="F506" s="113">
        <f>IF(D506="dyrektor ",'Podział podstawowy'!$F$19,IF(OR(D506="zastępca dyrektora ",D506="główny księgowy"),'Podział podstawowy'!$F$20,IF(D506="kierownik",'Podział podstawowy'!$F$24,IF(D506="zastępca kierownika",'Podział podstawowy'!$F$25,IF(D506="główny ekspert",'Podział podstawowy'!$F$26,IF(OR(D506="starszy ekspert",D506="główny specjalista"),'Podział podstawowy'!$F$27,IF(OR(D506="ekspert",D506="specjalista"),'Podział podstawowy'!$F$28,'Podział podstawowy'!$F$29)))))))</f>
        <v>1306.0109446916717</v>
      </c>
      <c r="G506" s="105" t="str">
        <f t="shared" si="14"/>
        <v>S3</v>
      </c>
      <c r="H506" s="106">
        <f t="shared" si="15"/>
        <v>1.5</v>
      </c>
      <c r="I506" s="104">
        <f>IFERROR(VLOOKUP(Tabela2[[#This Row],[Nazwisko i imię pracownika]],Tabela3[],9,FALSE),0)</f>
        <v>0</v>
      </c>
      <c r="J50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07" spans="1:10">
      <c r="A507" s="104" t="s">
        <v>547</v>
      </c>
      <c r="B507" s="104">
        <v>101</v>
      </c>
      <c r="C507" s="104" t="s">
        <v>1663</v>
      </c>
      <c r="D507" s="104" t="s">
        <v>1669</v>
      </c>
      <c r="E507" s="104">
        <v>1</v>
      </c>
      <c r="F507" s="113">
        <f>IF(D507="dyrektor ",'Podział podstawowy'!$F$19,IF(OR(D507="zastępca dyrektora ",D507="główny księgowy"),'Podział podstawowy'!$F$20,IF(D507="kierownik",'Podział podstawowy'!$F$24,IF(D507="zastępca kierownika",'Podział podstawowy'!$F$25,IF(D507="główny ekspert",'Podział podstawowy'!$F$26,IF(OR(D507="starszy ekspert",D507="główny specjalista"),'Podział podstawowy'!$F$27,IF(OR(D507="ekspert",D507="specjalista"),'Podział podstawowy'!$F$28,'Podział podstawowy'!$F$29)))))))</f>
        <v>870.67396312778124</v>
      </c>
      <c r="G507" s="105" t="str">
        <f t="shared" si="14"/>
        <v>S1</v>
      </c>
      <c r="H507" s="106">
        <f t="shared" si="15"/>
        <v>1</v>
      </c>
      <c r="I507" s="104">
        <f>IFERROR(VLOOKUP(Tabela2[[#This Row],[Nazwisko i imię pracownika]],Tabela3[],9,FALSE),0)</f>
        <v>0</v>
      </c>
      <c r="J50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08" spans="1:10">
      <c r="A508" s="104" t="s">
        <v>548</v>
      </c>
      <c r="B508" s="104">
        <v>101</v>
      </c>
      <c r="C508" s="104" t="s">
        <v>1663</v>
      </c>
      <c r="D508" s="104" t="s">
        <v>7</v>
      </c>
      <c r="E508" s="104">
        <v>1</v>
      </c>
      <c r="F508" s="113">
        <f>IF(D508="dyrektor ",'Podział podstawowy'!$F$19,IF(OR(D508="zastępca dyrektora ",D508="główny księgowy"),'Podział podstawowy'!$F$20,IF(D508="kierownik",'Podział podstawowy'!$F$24,IF(D508="zastępca kierownika",'Podział podstawowy'!$F$25,IF(D508="główny ekspert",'Podział podstawowy'!$F$26,IF(OR(D508="starszy ekspert",D508="główny specjalista"),'Podział podstawowy'!$F$27,IF(OR(D508="ekspert",D508="specjalista"),'Podział podstawowy'!$F$28,'Podział podstawowy'!$F$29)))))))</f>
        <v>1306.0109446916717</v>
      </c>
      <c r="G508" s="105" t="str">
        <f t="shared" si="14"/>
        <v>S3</v>
      </c>
      <c r="H508" s="106">
        <f t="shared" si="15"/>
        <v>1.5</v>
      </c>
      <c r="I508" s="104">
        <f>IFERROR(VLOOKUP(Tabela2[[#This Row],[Nazwisko i imię pracownika]],Tabela3[],9,FALSE),0)</f>
        <v>0</v>
      </c>
      <c r="J50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09" spans="1:10">
      <c r="A509" s="104" t="s">
        <v>549</v>
      </c>
      <c r="B509" s="104">
        <v>101</v>
      </c>
      <c r="C509" s="104" t="s">
        <v>1663</v>
      </c>
      <c r="D509" s="104" t="s">
        <v>1669</v>
      </c>
      <c r="E509" s="104">
        <v>1</v>
      </c>
      <c r="F509" s="113">
        <f>IF(D509="dyrektor ",'Podział podstawowy'!$F$19,IF(OR(D509="zastępca dyrektora ",D509="główny księgowy"),'Podział podstawowy'!$F$20,IF(D509="kierownik",'Podział podstawowy'!$F$24,IF(D509="zastępca kierownika",'Podział podstawowy'!$F$25,IF(D509="główny ekspert",'Podział podstawowy'!$F$26,IF(OR(D509="starszy ekspert",D509="główny specjalista"),'Podział podstawowy'!$F$27,IF(OR(D509="ekspert",D509="specjalista"),'Podział podstawowy'!$F$28,'Podział podstawowy'!$F$29)))))))</f>
        <v>870.67396312778124</v>
      </c>
      <c r="G509" s="105" t="str">
        <f t="shared" si="14"/>
        <v>S1</v>
      </c>
      <c r="H509" s="106">
        <f t="shared" si="15"/>
        <v>1</v>
      </c>
      <c r="I509" s="104">
        <f>IFERROR(VLOOKUP(Tabela2[[#This Row],[Nazwisko i imię pracownika]],Tabela3[],9,FALSE),0)</f>
        <v>0</v>
      </c>
      <c r="J50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10" spans="1:10">
      <c r="A510" s="104" t="s">
        <v>550</v>
      </c>
      <c r="B510" s="104">
        <v>101</v>
      </c>
      <c r="C510" s="104" t="s">
        <v>1663</v>
      </c>
      <c r="D510" s="104" t="s">
        <v>1669</v>
      </c>
      <c r="E510" s="104">
        <v>0.75</v>
      </c>
      <c r="F510" s="113">
        <f>IF(D510="dyrektor ",'Podział podstawowy'!$F$19,IF(OR(D510="zastępca dyrektora ",D510="główny księgowy"),'Podział podstawowy'!$F$20,IF(D510="kierownik",'Podział podstawowy'!$F$24,IF(D510="zastępca kierownika",'Podział podstawowy'!$F$25,IF(D510="główny ekspert",'Podział podstawowy'!$F$26,IF(OR(D510="starszy ekspert",D510="główny specjalista"),'Podział podstawowy'!$F$27,IF(OR(D510="ekspert",D510="specjalista"),'Podział podstawowy'!$F$28,'Podział podstawowy'!$F$29)))))))</f>
        <v>870.67396312778124</v>
      </c>
      <c r="G510" s="105" t="str">
        <f t="shared" si="14"/>
        <v>S1</v>
      </c>
      <c r="H510" s="106">
        <f t="shared" si="15"/>
        <v>1</v>
      </c>
      <c r="I510" s="104">
        <f>IFERROR(VLOOKUP(Tabela2[[#This Row],[Nazwisko i imię pracownika]],Tabela3[],9,FALSE),0)</f>
        <v>0</v>
      </c>
      <c r="J51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11" spans="1:10">
      <c r="A511" s="104" t="s">
        <v>551</v>
      </c>
      <c r="B511" s="104">
        <v>101</v>
      </c>
      <c r="C511" s="104" t="s">
        <v>1663</v>
      </c>
      <c r="D511" s="104" t="s">
        <v>1669</v>
      </c>
      <c r="E511" s="104">
        <v>0.5</v>
      </c>
      <c r="F511" s="113">
        <f>IF(D511="dyrektor ",'Podział podstawowy'!$F$19,IF(OR(D511="zastępca dyrektora ",D511="główny księgowy"),'Podział podstawowy'!$F$20,IF(D511="kierownik",'Podział podstawowy'!$F$24,IF(D511="zastępca kierownika",'Podział podstawowy'!$F$25,IF(D511="główny ekspert",'Podział podstawowy'!$F$26,IF(OR(D511="starszy ekspert",D511="główny specjalista"),'Podział podstawowy'!$F$27,IF(OR(D511="ekspert",D511="specjalista"),'Podział podstawowy'!$F$28,'Podział podstawowy'!$F$29)))))))</f>
        <v>870.67396312778124</v>
      </c>
      <c r="G511" s="105" t="str">
        <f t="shared" si="14"/>
        <v>S1</v>
      </c>
      <c r="H511" s="106">
        <f t="shared" si="15"/>
        <v>1</v>
      </c>
      <c r="I511" s="104">
        <f>IFERROR(VLOOKUP(Tabela2[[#This Row],[Nazwisko i imię pracownika]],Tabela3[],9,FALSE),0)</f>
        <v>0</v>
      </c>
      <c r="J51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12" spans="1:10">
      <c r="A512" s="104" t="s">
        <v>552</v>
      </c>
      <c r="B512" s="104">
        <v>101</v>
      </c>
      <c r="C512" s="104" t="s">
        <v>1663</v>
      </c>
      <c r="D512" s="104" t="s">
        <v>8</v>
      </c>
      <c r="E512" s="104">
        <v>1</v>
      </c>
      <c r="F512" s="113">
        <f>IF(D512="dyrektor ",'Podział podstawowy'!$F$19,IF(OR(D512="zastępca dyrektora ",D512="główny księgowy"),'Podział podstawowy'!$F$20,IF(D512="kierownik",'Podział podstawowy'!$F$24,IF(D512="zastępca kierownika",'Podział podstawowy'!$F$25,IF(D512="główny ekspert",'Podział podstawowy'!$F$26,IF(OR(D512="starszy ekspert",D512="główny specjalista"),'Podział podstawowy'!$F$27,IF(OR(D512="ekspert",D512="specjalista"),'Podział podstawowy'!$F$28,'Podział podstawowy'!$F$29)))))))</f>
        <v>1088.3424539097266</v>
      </c>
      <c r="G512" s="105" t="str">
        <f t="shared" si="14"/>
        <v>S2</v>
      </c>
      <c r="H512" s="106">
        <f t="shared" si="15"/>
        <v>1.25</v>
      </c>
      <c r="I512" s="104">
        <f>IFERROR(VLOOKUP(Tabela2[[#This Row],[Nazwisko i imię pracownika]],Tabela3[],9,FALSE),0)</f>
        <v>0</v>
      </c>
      <c r="J51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13" spans="1:10">
      <c r="A513" s="104" t="s">
        <v>553</v>
      </c>
      <c r="B513" s="104">
        <v>101</v>
      </c>
      <c r="C513" s="104" t="s">
        <v>1663</v>
      </c>
      <c r="D513" s="104" t="s">
        <v>1669</v>
      </c>
      <c r="E513" s="104">
        <v>1</v>
      </c>
      <c r="F513" s="113">
        <f>IF(D513="dyrektor ",'Podział podstawowy'!$F$19,IF(OR(D513="zastępca dyrektora ",D513="główny księgowy"),'Podział podstawowy'!$F$20,IF(D513="kierownik",'Podział podstawowy'!$F$24,IF(D513="zastępca kierownika",'Podział podstawowy'!$F$25,IF(D513="główny ekspert",'Podział podstawowy'!$F$26,IF(OR(D513="starszy ekspert",D513="główny specjalista"),'Podział podstawowy'!$F$27,IF(OR(D513="ekspert",D513="specjalista"),'Podział podstawowy'!$F$28,'Podział podstawowy'!$F$29)))))))</f>
        <v>870.67396312778124</v>
      </c>
      <c r="G513" s="105" t="str">
        <f t="shared" si="14"/>
        <v>S1</v>
      </c>
      <c r="H513" s="106">
        <f t="shared" si="15"/>
        <v>1</v>
      </c>
      <c r="I513" s="104">
        <f>IFERROR(VLOOKUP(Tabela2[[#This Row],[Nazwisko i imię pracownika]],Tabela3[],9,FALSE),0)</f>
        <v>0</v>
      </c>
      <c r="J51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14" spans="1:10">
      <c r="A514" s="104" t="s">
        <v>554</v>
      </c>
      <c r="B514" s="104">
        <v>101</v>
      </c>
      <c r="C514" s="104" t="s">
        <v>1663</v>
      </c>
      <c r="D514" s="104" t="s">
        <v>1669</v>
      </c>
      <c r="E514" s="104">
        <v>1</v>
      </c>
      <c r="F514" s="113">
        <f>IF(D514="dyrektor ",'Podział podstawowy'!$F$19,IF(OR(D514="zastępca dyrektora ",D514="główny księgowy"),'Podział podstawowy'!$F$20,IF(D514="kierownik",'Podział podstawowy'!$F$24,IF(D514="zastępca kierownika",'Podział podstawowy'!$F$25,IF(D514="główny ekspert",'Podział podstawowy'!$F$26,IF(OR(D514="starszy ekspert",D514="główny specjalista"),'Podział podstawowy'!$F$27,IF(OR(D514="ekspert",D514="specjalista"),'Podział podstawowy'!$F$28,'Podział podstawowy'!$F$29)))))))</f>
        <v>870.67396312778124</v>
      </c>
      <c r="G514" s="105" t="str">
        <f t="shared" si="14"/>
        <v>S1</v>
      </c>
      <c r="H514" s="106">
        <f t="shared" si="15"/>
        <v>1</v>
      </c>
      <c r="I514" s="104">
        <f>IFERROR(VLOOKUP(Tabela2[[#This Row],[Nazwisko i imię pracownika]],Tabela3[],9,FALSE),0)</f>
        <v>0</v>
      </c>
      <c r="J51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15" spans="1:10">
      <c r="A515" s="104" t="s">
        <v>555</v>
      </c>
      <c r="B515" s="104">
        <v>101</v>
      </c>
      <c r="C515" s="104" t="s">
        <v>1663</v>
      </c>
      <c r="D515" s="104" t="s">
        <v>8</v>
      </c>
      <c r="E515" s="104">
        <v>1</v>
      </c>
      <c r="F515" s="113">
        <f>IF(D515="dyrektor ",'Podział podstawowy'!$F$19,IF(OR(D515="zastępca dyrektora ",D515="główny księgowy"),'Podział podstawowy'!$F$20,IF(D515="kierownik",'Podział podstawowy'!$F$24,IF(D515="zastępca kierownika",'Podział podstawowy'!$F$25,IF(D515="główny ekspert",'Podział podstawowy'!$F$26,IF(OR(D515="starszy ekspert",D515="główny specjalista"),'Podział podstawowy'!$F$27,IF(OR(D515="ekspert",D515="specjalista"),'Podział podstawowy'!$F$28,'Podział podstawowy'!$F$29)))))))</f>
        <v>1088.3424539097266</v>
      </c>
      <c r="G515" s="105" t="str">
        <f t="shared" si="14"/>
        <v>S2</v>
      </c>
      <c r="H515" s="106">
        <f t="shared" si="15"/>
        <v>1.25</v>
      </c>
      <c r="I515" s="104">
        <f>IFERROR(VLOOKUP(Tabela2[[#This Row],[Nazwisko i imię pracownika]],Tabela3[],9,FALSE),0)</f>
        <v>0</v>
      </c>
      <c r="J51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16" spans="1:10">
      <c r="A516" s="104" t="s">
        <v>556</v>
      </c>
      <c r="B516" s="104">
        <v>101</v>
      </c>
      <c r="C516" s="104" t="s">
        <v>1663</v>
      </c>
      <c r="D516" s="104" t="s">
        <v>1669</v>
      </c>
      <c r="E516" s="104">
        <v>1</v>
      </c>
      <c r="F516" s="113">
        <f>IF(D516="dyrektor ",'Podział podstawowy'!$F$19,IF(OR(D516="zastępca dyrektora ",D516="główny księgowy"),'Podział podstawowy'!$F$20,IF(D516="kierownik",'Podział podstawowy'!$F$24,IF(D516="zastępca kierownika",'Podział podstawowy'!$F$25,IF(D516="główny ekspert",'Podział podstawowy'!$F$26,IF(OR(D516="starszy ekspert",D516="główny specjalista"),'Podział podstawowy'!$F$27,IF(OR(D516="ekspert",D516="specjalista"),'Podział podstawowy'!$F$28,'Podział podstawowy'!$F$29)))))))</f>
        <v>870.67396312778124</v>
      </c>
      <c r="G516" s="105" t="str">
        <f t="shared" si="14"/>
        <v>S1</v>
      </c>
      <c r="H516" s="106">
        <f t="shared" si="15"/>
        <v>1</v>
      </c>
      <c r="I516" s="104">
        <f>IFERROR(VLOOKUP(Tabela2[[#This Row],[Nazwisko i imię pracownika]],Tabela3[],9,FALSE),0)</f>
        <v>0</v>
      </c>
      <c r="J51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17" spans="1:10">
      <c r="A517" s="104" t="s">
        <v>505</v>
      </c>
      <c r="B517" s="104">
        <v>101</v>
      </c>
      <c r="C517" s="104" t="s">
        <v>1663</v>
      </c>
      <c r="D517" s="104" t="s">
        <v>10</v>
      </c>
      <c r="E517" s="104">
        <v>1</v>
      </c>
      <c r="F517" s="113">
        <f>IF(D517="dyrektor ",'Podział podstawowy'!$F$19,IF(OR(D517="zastępca dyrektora ",D517="główny księgowy"),'Podział podstawowy'!$F$20,IF(D517="kierownik",'Podział podstawowy'!$F$24,IF(D517="zastępca kierownika",'Podział podstawowy'!$F$25,IF(D517="główny ekspert",'Podział podstawowy'!$F$26,IF(OR(D517="starszy ekspert",D517="główny specjalista"),'Podział podstawowy'!$F$27,IF(OR(D517="ekspert",D517="specjalista"),'Podział podstawowy'!$F$28,'Podział podstawowy'!$F$29)))))))</f>
        <v>1088.3424539097266</v>
      </c>
      <c r="G517" s="105" t="str">
        <f t="shared" si="14"/>
        <v>S2</v>
      </c>
      <c r="H517" s="106">
        <f t="shared" si="15"/>
        <v>1.25</v>
      </c>
      <c r="I517" s="104">
        <f>IFERROR(VLOOKUP(Tabela2[[#This Row],[Nazwisko i imię pracownika]],Tabela3[],9,FALSE),0)</f>
        <v>0</v>
      </c>
      <c r="J51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18" spans="1:10">
      <c r="A518" s="104" t="s">
        <v>557</v>
      </c>
      <c r="B518" s="104">
        <v>101</v>
      </c>
      <c r="C518" s="104" t="s">
        <v>1663</v>
      </c>
      <c r="D518" s="104" t="s">
        <v>1669</v>
      </c>
      <c r="E518" s="104">
        <v>1</v>
      </c>
      <c r="F518" s="113">
        <f>IF(D518="dyrektor ",'Podział podstawowy'!$F$19,IF(OR(D518="zastępca dyrektora ",D518="główny księgowy"),'Podział podstawowy'!$F$20,IF(D518="kierownik",'Podział podstawowy'!$F$24,IF(D518="zastępca kierownika",'Podział podstawowy'!$F$25,IF(D518="główny ekspert",'Podział podstawowy'!$F$26,IF(OR(D518="starszy ekspert",D518="główny specjalista"),'Podział podstawowy'!$F$27,IF(OR(D518="ekspert",D518="specjalista"),'Podział podstawowy'!$F$28,'Podział podstawowy'!$F$29)))))))</f>
        <v>870.67396312778124</v>
      </c>
      <c r="G518" s="105" t="str">
        <f t="shared" si="14"/>
        <v>S1</v>
      </c>
      <c r="H518" s="106">
        <f t="shared" si="15"/>
        <v>1</v>
      </c>
      <c r="I518" s="104">
        <f>IFERROR(VLOOKUP(Tabela2[[#This Row],[Nazwisko i imię pracownika]],Tabela3[],9,FALSE),0)</f>
        <v>0</v>
      </c>
      <c r="J51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19" spans="1:10">
      <c r="A519" s="104" t="s">
        <v>558</v>
      </c>
      <c r="B519" s="104">
        <v>101</v>
      </c>
      <c r="C519" s="104" t="s">
        <v>1663</v>
      </c>
      <c r="D519" s="104" t="s">
        <v>1669</v>
      </c>
      <c r="E519" s="104">
        <v>1</v>
      </c>
      <c r="F519" s="113">
        <f>IF(D519="dyrektor ",'Podział podstawowy'!$F$19,IF(OR(D519="zastępca dyrektora ",D519="główny księgowy"),'Podział podstawowy'!$F$20,IF(D519="kierownik",'Podział podstawowy'!$F$24,IF(D519="zastępca kierownika",'Podział podstawowy'!$F$25,IF(D519="główny ekspert",'Podział podstawowy'!$F$26,IF(OR(D519="starszy ekspert",D519="główny specjalista"),'Podział podstawowy'!$F$27,IF(OR(D519="ekspert",D519="specjalista"),'Podział podstawowy'!$F$28,'Podział podstawowy'!$F$29)))))))</f>
        <v>870.67396312778124</v>
      </c>
      <c r="G519" s="105" t="str">
        <f t="shared" ref="G519:G582" si="16">IF(D519="dyrektor ","S8",IF(OR(D519="zastępca dyrektora ",D519="główny księgowy"),"S7",IF(D519="kierownik","S6",IF(D519="zastępca kierownika","S5",IF(D519="główny ekspert","S4",IF(OR(D519="starszy ekspert",D519="główny specjalista"),"S3",IF(OR(D519="ekspert",D519="specjalista"),"S2","S1")))))))</f>
        <v>S1</v>
      </c>
      <c r="H519" s="106">
        <f t="shared" ref="H519:H582" si="17">IF(G519="S1",1,IF(G519="S2",1.25,IF(G519="S3",1.5,IF(G519="S4",1.75,IF(G519="S5",2,IF(G519="S6",2.5,IF(G519="S7",3,IF(G519="S8",3.5))))))))</f>
        <v>1</v>
      </c>
      <c r="I519" s="104">
        <f>IFERROR(VLOOKUP(Tabela2[[#This Row],[Nazwisko i imię pracownika]],Tabela3[],9,FALSE),0)</f>
        <v>0</v>
      </c>
      <c r="J51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20" spans="1:10">
      <c r="A520" s="104" t="s">
        <v>559</v>
      </c>
      <c r="B520" s="104">
        <v>101</v>
      </c>
      <c r="C520" s="104" t="s">
        <v>1663</v>
      </c>
      <c r="D520" s="104" t="s">
        <v>1669</v>
      </c>
      <c r="E520" s="104">
        <v>1</v>
      </c>
      <c r="F520" s="113">
        <f>IF(D520="dyrektor ",'Podział podstawowy'!$F$19,IF(OR(D520="zastępca dyrektora ",D520="główny księgowy"),'Podział podstawowy'!$F$20,IF(D520="kierownik",'Podział podstawowy'!$F$24,IF(D520="zastępca kierownika",'Podział podstawowy'!$F$25,IF(D520="główny ekspert",'Podział podstawowy'!$F$26,IF(OR(D520="starszy ekspert",D520="główny specjalista"),'Podział podstawowy'!$F$27,IF(OR(D520="ekspert",D520="specjalista"),'Podział podstawowy'!$F$28,'Podział podstawowy'!$F$29)))))))</f>
        <v>870.67396312778124</v>
      </c>
      <c r="G520" s="105" t="str">
        <f t="shared" si="16"/>
        <v>S1</v>
      </c>
      <c r="H520" s="106">
        <f t="shared" si="17"/>
        <v>1</v>
      </c>
      <c r="I520" s="104">
        <f>IFERROR(VLOOKUP(Tabela2[[#This Row],[Nazwisko i imię pracownika]],Tabela3[],9,FALSE),0)</f>
        <v>0</v>
      </c>
      <c r="J52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21" spans="1:10">
      <c r="A521" s="104" t="s">
        <v>560</v>
      </c>
      <c r="B521" s="104">
        <v>101</v>
      </c>
      <c r="C521" s="104" t="s">
        <v>1663</v>
      </c>
      <c r="D521" s="104" t="s">
        <v>1669</v>
      </c>
      <c r="E521" s="104">
        <v>1</v>
      </c>
      <c r="F521" s="113">
        <f>IF(D521="dyrektor ",'Podział podstawowy'!$F$19,IF(OR(D521="zastępca dyrektora ",D521="główny księgowy"),'Podział podstawowy'!$F$20,IF(D521="kierownik",'Podział podstawowy'!$F$24,IF(D521="zastępca kierownika",'Podział podstawowy'!$F$25,IF(D521="główny ekspert",'Podział podstawowy'!$F$26,IF(OR(D521="starszy ekspert",D521="główny specjalista"),'Podział podstawowy'!$F$27,IF(OR(D521="ekspert",D521="specjalista"),'Podział podstawowy'!$F$28,'Podział podstawowy'!$F$29)))))))</f>
        <v>870.67396312778124</v>
      </c>
      <c r="G521" s="105" t="str">
        <f t="shared" si="16"/>
        <v>S1</v>
      </c>
      <c r="H521" s="106">
        <f t="shared" si="17"/>
        <v>1</v>
      </c>
      <c r="I521" s="104">
        <f>IFERROR(VLOOKUP(Tabela2[[#This Row],[Nazwisko i imię pracownika]],Tabela3[],9,FALSE),0)</f>
        <v>0</v>
      </c>
      <c r="J52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22" spans="1:10">
      <c r="A522" s="104" t="s">
        <v>561</v>
      </c>
      <c r="B522" s="104">
        <v>101</v>
      </c>
      <c r="C522" s="104" t="s">
        <v>1663</v>
      </c>
      <c r="D522" s="104" t="s">
        <v>10</v>
      </c>
      <c r="E522" s="104">
        <v>1</v>
      </c>
      <c r="F522" s="113">
        <f>IF(D522="dyrektor ",'Podział podstawowy'!$F$19,IF(OR(D522="zastępca dyrektora ",D522="główny księgowy"),'Podział podstawowy'!$F$20,IF(D522="kierownik",'Podział podstawowy'!$F$24,IF(D522="zastępca kierownika",'Podział podstawowy'!$F$25,IF(D522="główny ekspert",'Podział podstawowy'!$F$26,IF(OR(D522="starszy ekspert",D522="główny specjalista"),'Podział podstawowy'!$F$27,IF(OR(D522="ekspert",D522="specjalista"),'Podział podstawowy'!$F$28,'Podział podstawowy'!$F$29)))))))</f>
        <v>1088.3424539097266</v>
      </c>
      <c r="G522" s="105" t="str">
        <f t="shared" si="16"/>
        <v>S2</v>
      </c>
      <c r="H522" s="106">
        <f t="shared" si="17"/>
        <v>1.25</v>
      </c>
      <c r="I522" s="104">
        <f>IFERROR(VLOOKUP(Tabela2[[#This Row],[Nazwisko i imię pracownika]],Tabela3[],9,FALSE),0)</f>
        <v>0</v>
      </c>
      <c r="J52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23" spans="1:10">
      <c r="A523" s="104" t="s">
        <v>562</v>
      </c>
      <c r="B523" s="104">
        <v>101</v>
      </c>
      <c r="C523" s="104" t="s">
        <v>1663</v>
      </c>
      <c r="D523" s="104" t="s">
        <v>1669</v>
      </c>
      <c r="E523" s="104">
        <v>1</v>
      </c>
      <c r="F523" s="113">
        <f>IF(D523="dyrektor ",'Podział podstawowy'!$F$19,IF(OR(D523="zastępca dyrektora ",D523="główny księgowy"),'Podział podstawowy'!$F$20,IF(D523="kierownik",'Podział podstawowy'!$F$24,IF(D523="zastępca kierownika",'Podział podstawowy'!$F$25,IF(D523="główny ekspert",'Podział podstawowy'!$F$26,IF(OR(D523="starszy ekspert",D523="główny specjalista"),'Podział podstawowy'!$F$27,IF(OR(D523="ekspert",D523="specjalista"),'Podział podstawowy'!$F$28,'Podział podstawowy'!$F$29)))))))</f>
        <v>870.67396312778124</v>
      </c>
      <c r="G523" s="105" t="str">
        <f t="shared" si="16"/>
        <v>S1</v>
      </c>
      <c r="H523" s="106">
        <f t="shared" si="17"/>
        <v>1</v>
      </c>
      <c r="I523" s="104">
        <f>IFERROR(VLOOKUP(Tabela2[[#This Row],[Nazwisko i imię pracownika]],Tabela3[],9,FALSE),0)</f>
        <v>0</v>
      </c>
      <c r="J52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24" spans="1:10">
      <c r="A524" s="104" t="s">
        <v>563</v>
      </c>
      <c r="B524" s="104">
        <v>101</v>
      </c>
      <c r="C524" s="104" t="s">
        <v>1663</v>
      </c>
      <c r="D524" s="104" t="s">
        <v>1669</v>
      </c>
      <c r="E524" s="104">
        <v>1</v>
      </c>
      <c r="F524" s="113">
        <f>IF(D524="dyrektor ",'Podział podstawowy'!$F$19,IF(OR(D524="zastępca dyrektora ",D524="główny księgowy"),'Podział podstawowy'!$F$20,IF(D524="kierownik",'Podział podstawowy'!$F$24,IF(D524="zastępca kierownika",'Podział podstawowy'!$F$25,IF(D524="główny ekspert",'Podział podstawowy'!$F$26,IF(OR(D524="starszy ekspert",D524="główny specjalista"),'Podział podstawowy'!$F$27,IF(OR(D524="ekspert",D524="specjalista"),'Podział podstawowy'!$F$28,'Podział podstawowy'!$F$29)))))))</f>
        <v>870.67396312778124</v>
      </c>
      <c r="G524" s="105" t="str">
        <f t="shared" si="16"/>
        <v>S1</v>
      </c>
      <c r="H524" s="106">
        <f t="shared" si="17"/>
        <v>1</v>
      </c>
      <c r="I524" s="104">
        <f>IFERROR(VLOOKUP(Tabela2[[#This Row],[Nazwisko i imię pracownika]],Tabela3[],9,FALSE),0)</f>
        <v>0</v>
      </c>
      <c r="J52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25" spans="1:10">
      <c r="A525" s="104" t="s">
        <v>564</v>
      </c>
      <c r="B525" s="104">
        <v>101</v>
      </c>
      <c r="C525" s="104" t="s">
        <v>1663</v>
      </c>
      <c r="D525" s="104" t="s">
        <v>10</v>
      </c>
      <c r="E525" s="104">
        <v>1</v>
      </c>
      <c r="F525" s="113">
        <f>IF(D525="dyrektor ",'Podział podstawowy'!$F$19,IF(OR(D525="zastępca dyrektora ",D525="główny księgowy"),'Podział podstawowy'!$F$20,IF(D525="kierownik",'Podział podstawowy'!$F$24,IF(D525="zastępca kierownika",'Podział podstawowy'!$F$25,IF(D525="główny ekspert",'Podział podstawowy'!$F$26,IF(OR(D525="starszy ekspert",D525="główny specjalista"),'Podział podstawowy'!$F$27,IF(OR(D525="ekspert",D525="specjalista"),'Podział podstawowy'!$F$28,'Podział podstawowy'!$F$29)))))))</f>
        <v>1088.3424539097266</v>
      </c>
      <c r="G525" s="105" t="str">
        <f t="shared" si="16"/>
        <v>S2</v>
      </c>
      <c r="H525" s="106">
        <f t="shared" si="17"/>
        <v>1.25</v>
      </c>
      <c r="I525" s="104">
        <f>IFERROR(VLOOKUP(Tabela2[[#This Row],[Nazwisko i imię pracownika]],Tabela3[],9,FALSE),0)</f>
        <v>0</v>
      </c>
      <c r="J52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26" spans="1:10">
      <c r="A526" s="104" t="s">
        <v>565</v>
      </c>
      <c r="B526" s="104">
        <v>101</v>
      </c>
      <c r="C526" s="104" t="s">
        <v>1663</v>
      </c>
      <c r="D526" s="104" t="s">
        <v>55</v>
      </c>
      <c r="E526" s="104">
        <v>1</v>
      </c>
      <c r="F526" s="113">
        <f>IF(D526="dyrektor ",'Podział podstawowy'!$F$19,IF(OR(D526="zastępca dyrektora ",D526="główny księgowy"),'Podział podstawowy'!$F$20,IF(D526="kierownik",'Podział podstawowy'!$F$24,IF(D526="zastępca kierownika",'Podział podstawowy'!$F$25,IF(D526="główny ekspert",'Podział podstawowy'!$F$26,IF(OR(D526="starszy ekspert",D526="główny specjalista"),'Podział podstawowy'!$F$27,IF(OR(D526="ekspert",D526="specjalista"),'Podział podstawowy'!$F$28,'Podział podstawowy'!$F$29)))))))</f>
        <v>1523.6794354736171</v>
      </c>
      <c r="G526" s="105" t="str">
        <f t="shared" si="16"/>
        <v>S4</v>
      </c>
      <c r="H526" s="106">
        <f t="shared" si="17"/>
        <v>1.75</v>
      </c>
      <c r="I526" s="104">
        <f>IFERROR(VLOOKUP(Tabela2[[#This Row],[Nazwisko i imię pracownika]],Tabela3[],9,FALSE),0)</f>
        <v>0</v>
      </c>
      <c r="J52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27" spans="1:10">
      <c r="A527" s="104" t="s">
        <v>566</v>
      </c>
      <c r="B527" s="104">
        <v>101</v>
      </c>
      <c r="C527" s="104" t="s">
        <v>1663</v>
      </c>
      <c r="D527" s="104" t="s">
        <v>1669</v>
      </c>
      <c r="E527" s="104">
        <v>1</v>
      </c>
      <c r="F527" s="113">
        <f>IF(D527="dyrektor ",'Podział podstawowy'!$F$19,IF(OR(D527="zastępca dyrektora ",D527="główny księgowy"),'Podział podstawowy'!$F$20,IF(D527="kierownik",'Podział podstawowy'!$F$24,IF(D527="zastępca kierownika",'Podział podstawowy'!$F$25,IF(D527="główny ekspert",'Podział podstawowy'!$F$26,IF(OR(D527="starszy ekspert",D527="główny specjalista"),'Podział podstawowy'!$F$27,IF(OR(D527="ekspert",D527="specjalista"),'Podział podstawowy'!$F$28,'Podział podstawowy'!$F$29)))))))</f>
        <v>870.67396312778124</v>
      </c>
      <c r="G527" s="105" t="str">
        <f t="shared" si="16"/>
        <v>S1</v>
      </c>
      <c r="H527" s="106">
        <f t="shared" si="17"/>
        <v>1</v>
      </c>
      <c r="I527" s="104">
        <f>IFERROR(VLOOKUP(Tabela2[[#This Row],[Nazwisko i imię pracownika]],Tabela3[],9,FALSE),0)</f>
        <v>0</v>
      </c>
      <c r="J52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28" spans="1:10">
      <c r="A528" s="104" t="s">
        <v>567</v>
      </c>
      <c r="B528" s="104">
        <v>101</v>
      </c>
      <c r="C528" s="104" t="s">
        <v>1663</v>
      </c>
      <c r="D528" s="104" t="s">
        <v>47</v>
      </c>
      <c r="E528" s="104">
        <v>1</v>
      </c>
      <c r="F528" s="113">
        <f>IF(D528="dyrektor ",'Podział podstawowy'!$F$19,IF(OR(D528="zastępca dyrektora ",D528="główny księgowy"),'Podział podstawowy'!$F$20,IF(D528="kierownik",'Podział podstawowy'!$F$24,IF(D528="zastępca kierownika",'Podział podstawowy'!$F$25,IF(D528="główny ekspert",'Podział podstawowy'!$F$26,IF(OR(D528="starszy ekspert",D528="główny specjalista"),'Podział podstawowy'!$F$27,IF(OR(D528="ekspert",D528="specjalista"),'Podział podstawowy'!$F$28,'Podział podstawowy'!$F$29)))))))</f>
        <v>1306.0109446916717</v>
      </c>
      <c r="G528" s="105" t="str">
        <f t="shared" si="16"/>
        <v>S3</v>
      </c>
      <c r="H528" s="106">
        <f t="shared" si="17"/>
        <v>1.5</v>
      </c>
      <c r="I528" s="104">
        <f>IFERROR(VLOOKUP(Tabela2[[#This Row],[Nazwisko i imię pracownika]],Tabela3[],9,FALSE),0)</f>
        <v>0</v>
      </c>
      <c r="J52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29" spans="1:10">
      <c r="A529" s="104" t="s">
        <v>568</v>
      </c>
      <c r="B529" s="104">
        <v>101</v>
      </c>
      <c r="C529" s="104" t="s">
        <v>1663</v>
      </c>
      <c r="D529" s="104" t="s">
        <v>55</v>
      </c>
      <c r="E529" s="104">
        <v>1</v>
      </c>
      <c r="F529" s="113">
        <f>IF(D529="dyrektor ",'Podział podstawowy'!$F$19,IF(OR(D529="zastępca dyrektora ",D529="główny księgowy"),'Podział podstawowy'!$F$20,IF(D529="kierownik",'Podział podstawowy'!$F$24,IF(D529="zastępca kierownika",'Podział podstawowy'!$F$25,IF(D529="główny ekspert",'Podział podstawowy'!$F$26,IF(OR(D529="starszy ekspert",D529="główny specjalista"),'Podział podstawowy'!$F$27,IF(OR(D529="ekspert",D529="specjalista"),'Podział podstawowy'!$F$28,'Podział podstawowy'!$F$29)))))))</f>
        <v>1523.6794354736171</v>
      </c>
      <c r="G529" s="105" t="str">
        <f t="shared" si="16"/>
        <v>S4</v>
      </c>
      <c r="H529" s="106">
        <f t="shared" si="17"/>
        <v>1.75</v>
      </c>
      <c r="I529" s="104">
        <f>IFERROR(VLOOKUP(Tabela2[[#This Row],[Nazwisko i imię pracownika]],Tabela3[],9,FALSE),0)</f>
        <v>0</v>
      </c>
      <c r="J52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30" spans="1:10">
      <c r="A530" s="104" t="s">
        <v>569</v>
      </c>
      <c r="B530" s="104">
        <v>101</v>
      </c>
      <c r="C530" s="104" t="s">
        <v>1663</v>
      </c>
      <c r="D530" s="104" t="s">
        <v>10</v>
      </c>
      <c r="E530" s="104">
        <v>1</v>
      </c>
      <c r="F530" s="113">
        <f>IF(D530="dyrektor ",'Podział podstawowy'!$F$19,IF(OR(D530="zastępca dyrektora ",D530="główny księgowy"),'Podział podstawowy'!$F$20,IF(D530="kierownik",'Podział podstawowy'!$F$24,IF(D530="zastępca kierownika",'Podział podstawowy'!$F$25,IF(D530="główny ekspert",'Podział podstawowy'!$F$26,IF(OR(D530="starszy ekspert",D530="główny specjalista"),'Podział podstawowy'!$F$27,IF(OR(D530="ekspert",D530="specjalista"),'Podział podstawowy'!$F$28,'Podział podstawowy'!$F$29)))))))</f>
        <v>1088.3424539097266</v>
      </c>
      <c r="G530" s="105" t="str">
        <f t="shared" si="16"/>
        <v>S2</v>
      </c>
      <c r="H530" s="106">
        <f t="shared" si="17"/>
        <v>1.25</v>
      </c>
      <c r="I530" s="104">
        <f>IFERROR(VLOOKUP(Tabela2[[#This Row],[Nazwisko i imię pracownika]],Tabela3[],9,FALSE),0)</f>
        <v>0</v>
      </c>
      <c r="J53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31" spans="1:10">
      <c r="A531" s="104" t="s">
        <v>570</v>
      </c>
      <c r="B531" s="104">
        <v>101</v>
      </c>
      <c r="C531" s="104" t="s">
        <v>1663</v>
      </c>
      <c r="D531" s="104" t="s">
        <v>1669</v>
      </c>
      <c r="E531" s="104">
        <v>1</v>
      </c>
      <c r="F531" s="113">
        <f>IF(D531="dyrektor ",'Podział podstawowy'!$F$19,IF(OR(D531="zastępca dyrektora ",D531="główny księgowy"),'Podział podstawowy'!$F$20,IF(D531="kierownik",'Podział podstawowy'!$F$24,IF(D531="zastępca kierownika",'Podział podstawowy'!$F$25,IF(D531="główny ekspert",'Podział podstawowy'!$F$26,IF(OR(D531="starszy ekspert",D531="główny specjalista"),'Podział podstawowy'!$F$27,IF(OR(D531="ekspert",D531="specjalista"),'Podział podstawowy'!$F$28,'Podział podstawowy'!$F$29)))))))</f>
        <v>870.67396312778124</v>
      </c>
      <c r="G531" s="105" t="str">
        <f t="shared" si="16"/>
        <v>S1</v>
      </c>
      <c r="H531" s="106">
        <f t="shared" si="17"/>
        <v>1</v>
      </c>
      <c r="I531" s="104">
        <f>IFERROR(VLOOKUP(Tabela2[[#This Row],[Nazwisko i imię pracownika]],Tabela3[],9,FALSE),0)</f>
        <v>0</v>
      </c>
      <c r="J53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32" spans="1:10">
      <c r="A532" s="104" t="s">
        <v>571</v>
      </c>
      <c r="B532" s="104">
        <v>101</v>
      </c>
      <c r="C532" s="104" t="s">
        <v>1663</v>
      </c>
      <c r="D532" s="104" t="s">
        <v>8</v>
      </c>
      <c r="E532" s="104">
        <v>1</v>
      </c>
      <c r="F532" s="113">
        <f>IF(D532="dyrektor ",'Podział podstawowy'!$F$19,IF(OR(D532="zastępca dyrektora ",D532="główny księgowy"),'Podział podstawowy'!$F$20,IF(D532="kierownik",'Podział podstawowy'!$F$24,IF(D532="zastępca kierownika",'Podział podstawowy'!$F$25,IF(D532="główny ekspert",'Podział podstawowy'!$F$26,IF(OR(D532="starszy ekspert",D532="główny specjalista"),'Podział podstawowy'!$F$27,IF(OR(D532="ekspert",D532="specjalista"),'Podział podstawowy'!$F$28,'Podział podstawowy'!$F$29)))))))</f>
        <v>1088.3424539097266</v>
      </c>
      <c r="G532" s="105" t="str">
        <f t="shared" si="16"/>
        <v>S2</v>
      </c>
      <c r="H532" s="106">
        <f t="shared" si="17"/>
        <v>1.25</v>
      </c>
      <c r="I532" s="104">
        <f>IFERROR(VLOOKUP(Tabela2[[#This Row],[Nazwisko i imię pracownika]],Tabela3[],9,FALSE),0)</f>
        <v>0</v>
      </c>
      <c r="J53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33" spans="1:10">
      <c r="A533" s="104" t="s">
        <v>572</v>
      </c>
      <c r="B533" s="104">
        <v>101</v>
      </c>
      <c r="C533" s="104" t="s">
        <v>1663</v>
      </c>
      <c r="D533" s="104" t="s">
        <v>1669</v>
      </c>
      <c r="E533" s="104">
        <v>1</v>
      </c>
      <c r="F533" s="113">
        <f>IF(D533="dyrektor ",'Podział podstawowy'!$F$19,IF(OR(D533="zastępca dyrektora ",D533="główny księgowy"),'Podział podstawowy'!$F$20,IF(D533="kierownik",'Podział podstawowy'!$F$24,IF(D533="zastępca kierownika",'Podział podstawowy'!$F$25,IF(D533="główny ekspert",'Podział podstawowy'!$F$26,IF(OR(D533="starszy ekspert",D533="główny specjalista"),'Podział podstawowy'!$F$27,IF(OR(D533="ekspert",D533="specjalista"),'Podział podstawowy'!$F$28,'Podział podstawowy'!$F$29)))))))</f>
        <v>870.67396312778124</v>
      </c>
      <c r="G533" s="105" t="str">
        <f t="shared" si="16"/>
        <v>S1</v>
      </c>
      <c r="H533" s="106">
        <f t="shared" si="17"/>
        <v>1</v>
      </c>
      <c r="I533" s="104">
        <f>IFERROR(VLOOKUP(Tabela2[[#This Row],[Nazwisko i imię pracownika]],Tabela3[],9,FALSE),0)</f>
        <v>0</v>
      </c>
      <c r="J53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34" spans="1:10">
      <c r="A534" s="104" t="s">
        <v>573</v>
      </c>
      <c r="B534" s="104">
        <v>101</v>
      </c>
      <c r="C534" s="104" t="s">
        <v>1663</v>
      </c>
      <c r="D534" s="104" t="s">
        <v>1669</v>
      </c>
      <c r="E534" s="104">
        <v>1</v>
      </c>
      <c r="F534" s="113">
        <f>IF(D534="dyrektor ",'Podział podstawowy'!$F$19,IF(OR(D534="zastępca dyrektora ",D534="główny księgowy"),'Podział podstawowy'!$F$20,IF(D534="kierownik",'Podział podstawowy'!$F$24,IF(D534="zastępca kierownika",'Podział podstawowy'!$F$25,IF(D534="główny ekspert",'Podział podstawowy'!$F$26,IF(OR(D534="starszy ekspert",D534="główny specjalista"),'Podział podstawowy'!$F$27,IF(OR(D534="ekspert",D534="specjalista"),'Podział podstawowy'!$F$28,'Podział podstawowy'!$F$29)))))))</f>
        <v>870.67396312778124</v>
      </c>
      <c r="G534" s="105" t="str">
        <f t="shared" si="16"/>
        <v>S1</v>
      </c>
      <c r="H534" s="106">
        <f t="shared" si="17"/>
        <v>1</v>
      </c>
      <c r="I534" s="104">
        <f>IFERROR(VLOOKUP(Tabela2[[#This Row],[Nazwisko i imię pracownika]],Tabela3[],9,FALSE),0)</f>
        <v>0</v>
      </c>
      <c r="J53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35" spans="1:10">
      <c r="A535" s="104" t="s">
        <v>574</v>
      </c>
      <c r="B535" s="104">
        <v>101</v>
      </c>
      <c r="C535" s="104" t="s">
        <v>1663</v>
      </c>
      <c r="D535" s="104" t="s">
        <v>1669</v>
      </c>
      <c r="E535" s="104">
        <v>1</v>
      </c>
      <c r="F535" s="113">
        <f>IF(D535="dyrektor ",'Podział podstawowy'!$F$19,IF(OR(D535="zastępca dyrektora ",D535="główny księgowy"),'Podział podstawowy'!$F$20,IF(D535="kierownik",'Podział podstawowy'!$F$24,IF(D535="zastępca kierownika",'Podział podstawowy'!$F$25,IF(D535="główny ekspert",'Podział podstawowy'!$F$26,IF(OR(D535="starszy ekspert",D535="główny specjalista"),'Podział podstawowy'!$F$27,IF(OR(D535="ekspert",D535="specjalista"),'Podział podstawowy'!$F$28,'Podział podstawowy'!$F$29)))))))</f>
        <v>870.67396312778124</v>
      </c>
      <c r="G535" s="105" t="str">
        <f t="shared" si="16"/>
        <v>S1</v>
      </c>
      <c r="H535" s="106">
        <f t="shared" si="17"/>
        <v>1</v>
      </c>
      <c r="I535" s="104">
        <f>IFERROR(VLOOKUP(Tabela2[[#This Row],[Nazwisko i imię pracownika]],Tabela3[],9,FALSE),0)</f>
        <v>0</v>
      </c>
      <c r="J53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36" spans="1:10">
      <c r="A536" s="104" t="s">
        <v>575</v>
      </c>
      <c r="B536" s="104">
        <v>101</v>
      </c>
      <c r="C536" s="104" t="s">
        <v>1663</v>
      </c>
      <c r="D536" s="104" t="s">
        <v>1669</v>
      </c>
      <c r="E536" s="104">
        <v>1</v>
      </c>
      <c r="F536" s="113">
        <f>IF(D536="dyrektor ",'Podział podstawowy'!$F$19,IF(OR(D536="zastępca dyrektora ",D536="główny księgowy"),'Podział podstawowy'!$F$20,IF(D536="kierownik",'Podział podstawowy'!$F$24,IF(D536="zastępca kierownika",'Podział podstawowy'!$F$25,IF(D536="główny ekspert",'Podział podstawowy'!$F$26,IF(OR(D536="starszy ekspert",D536="główny specjalista"),'Podział podstawowy'!$F$27,IF(OR(D536="ekspert",D536="specjalista"),'Podział podstawowy'!$F$28,'Podział podstawowy'!$F$29)))))))</f>
        <v>870.67396312778124</v>
      </c>
      <c r="G536" s="105" t="str">
        <f t="shared" si="16"/>
        <v>S1</v>
      </c>
      <c r="H536" s="106">
        <f t="shared" si="17"/>
        <v>1</v>
      </c>
      <c r="I536" s="104">
        <f>IFERROR(VLOOKUP(Tabela2[[#This Row],[Nazwisko i imię pracownika]],Tabela3[],9,FALSE),0)</f>
        <v>0</v>
      </c>
      <c r="J53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37" spans="1:10">
      <c r="A537" s="104" t="s">
        <v>576</v>
      </c>
      <c r="B537" s="104">
        <v>101</v>
      </c>
      <c r="C537" s="104" t="s">
        <v>1663</v>
      </c>
      <c r="D537" s="104" t="s">
        <v>1669</v>
      </c>
      <c r="E537" s="104">
        <v>1</v>
      </c>
      <c r="F537" s="113">
        <f>IF(D537="dyrektor ",'Podział podstawowy'!$F$19,IF(OR(D537="zastępca dyrektora ",D537="główny księgowy"),'Podział podstawowy'!$F$20,IF(D537="kierownik",'Podział podstawowy'!$F$24,IF(D537="zastępca kierownika",'Podział podstawowy'!$F$25,IF(D537="główny ekspert",'Podział podstawowy'!$F$26,IF(OR(D537="starszy ekspert",D537="główny specjalista"),'Podział podstawowy'!$F$27,IF(OR(D537="ekspert",D537="specjalista"),'Podział podstawowy'!$F$28,'Podział podstawowy'!$F$29)))))))</f>
        <v>870.67396312778124</v>
      </c>
      <c r="G537" s="105" t="str">
        <f t="shared" si="16"/>
        <v>S1</v>
      </c>
      <c r="H537" s="106">
        <f t="shared" si="17"/>
        <v>1</v>
      </c>
      <c r="I537" s="104">
        <f>IFERROR(VLOOKUP(Tabela2[[#This Row],[Nazwisko i imię pracownika]],Tabela3[],9,FALSE),0)</f>
        <v>0</v>
      </c>
      <c r="J53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38" spans="1:10">
      <c r="A538" s="104" t="s">
        <v>577</v>
      </c>
      <c r="B538" s="104">
        <v>102</v>
      </c>
      <c r="C538" s="104" t="s">
        <v>1663</v>
      </c>
      <c r="D538" s="104" t="s">
        <v>1669</v>
      </c>
      <c r="E538" s="104">
        <v>1</v>
      </c>
      <c r="F538" s="113">
        <f>IF(D538="dyrektor ",'Podział podstawowy'!$F$19,IF(OR(D538="zastępca dyrektora ",D538="główny księgowy"),'Podział podstawowy'!$F$20,IF(D538="kierownik",'Podział podstawowy'!$F$24,IF(D538="zastępca kierownika",'Podział podstawowy'!$F$25,IF(D538="główny ekspert",'Podział podstawowy'!$F$26,IF(OR(D538="starszy ekspert",D538="główny specjalista"),'Podział podstawowy'!$F$27,IF(OR(D538="ekspert",D538="specjalista"),'Podział podstawowy'!$F$28,'Podział podstawowy'!$F$29)))))))</f>
        <v>870.67396312778124</v>
      </c>
      <c r="G538" s="105" t="str">
        <f t="shared" si="16"/>
        <v>S1</v>
      </c>
      <c r="H538" s="106">
        <f t="shared" si="17"/>
        <v>1</v>
      </c>
      <c r="I538" s="104">
        <f>IFERROR(VLOOKUP(Tabela2[[#This Row],[Nazwisko i imię pracownika]],Tabela3[],9,FALSE),0)</f>
        <v>0</v>
      </c>
      <c r="J53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39" spans="1:10">
      <c r="A539" s="104" t="s">
        <v>578</v>
      </c>
      <c r="B539" s="104">
        <v>102</v>
      </c>
      <c r="C539" s="104" t="s">
        <v>1663</v>
      </c>
      <c r="D539" s="104" t="s">
        <v>1669</v>
      </c>
      <c r="E539" s="104">
        <v>1</v>
      </c>
      <c r="F539" s="113">
        <f>IF(D539="dyrektor ",'Podział podstawowy'!$F$19,IF(OR(D539="zastępca dyrektora ",D539="główny księgowy"),'Podział podstawowy'!$F$20,IF(D539="kierownik",'Podział podstawowy'!$F$24,IF(D539="zastępca kierownika",'Podział podstawowy'!$F$25,IF(D539="główny ekspert",'Podział podstawowy'!$F$26,IF(OR(D539="starszy ekspert",D539="główny specjalista"),'Podział podstawowy'!$F$27,IF(OR(D539="ekspert",D539="specjalista"),'Podział podstawowy'!$F$28,'Podział podstawowy'!$F$29)))))))</f>
        <v>870.67396312778124</v>
      </c>
      <c r="G539" s="105" t="str">
        <f t="shared" si="16"/>
        <v>S1</v>
      </c>
      <c r="H539" s="106">
        <f t="shared" si="17"/>
        <v>1</v>
      </c>
      <c r="I539" s="104">
        <f>IFERROR(VLOOKUP(Tabela2[[#This Row],[Nazwisko i imię pracownika]],Tabela3[],9,FALSE),0)</f>
        <v>0</v>
      </c>
      <c r="J53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40" spans="1:10">
      <c r="A540" s="104" t="s">
        <v>579</v>
      </c>
      <c r="B540" s="104">
        <v>102</v>
      </c>
      <c r="C540" s="104" t="s">
        <v>1663</v>
      </c>
      <c r="D540" s="104" t="s">
        <v>8</v>
      </c>
      <c r="E540" s="104">
        <v>1</v>
      </c>
      <c r="F540" s="113">
        <f>IF(D540="dyrektor ",'Podział podstawowy'!$F$19,IF(OR(D540="zastępca dyrektora ",D540="główny księgowy"),'Podział podstawowy'!$F$20,IF(D540="kierownik",'Podział podstawowy'!$F$24,IF(D540="zastępca kierownika",'Podział podstawowy'!$F$25,IF(D540="główny ekspert",'Podział podstawowy'!$F$26,IF(OR(D540="starszy ekspert",D540="główny specjalista"),'Podział podstawowy'!$F$27,IF(OR(D540="ekspert",D540="specjalista"),'Podział podstawowy'!$F$28,'Podział podstawowy'!$F$29)))))))</f>
        <v>1088.3424539097266</v>
      </c>
      <c r="G540" s="105" t="str">
        <f t="shared" si="16"/>
        <v>S2</v>
      </c>
      <c r="H540" s="106">
        <f t="shared" si="17"/>
        <v>1.25</v>
      </c>
      <c r="I540" s="104">
        <f>IFERROR(VLOOKUP(Tabela2[[#This Row],[Nazwisko i imię pracownika]],Tabela3[],9,FALSE),0)</f>
        <v>0</v>
      </c>
      <c r="J54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41" spans="1:10">
      <c r="A541" s="104" t="s">
        <v>117</v>
      </c>
      <c r="B541" s="104">
        <v>102</v>
      </c>
      <c r="C541" s="104" t="s">
        <v>1663</v>
      </c>
      <c r="D541" s="104" t="s">
        <v>10</v>
      </c>
      <c r="E541" s="104">
        <v>1</v>
      </c>
      <c r="F541" s="113">
        <f>IF(D541="dyrektor ",'Podział podstawowy'!$F$19,IF(OR(D541="zastępca dyrektora ",D541="główny księgowy"),'Podział podstawowy'!$F$20,IF(D541="kierownik",'Podział podstawowy'!$F$24,IF(D541="zastępca kierownika",'Podział podstawowy'!$F$25,IF(D541="główny ekspert",'Podział podstawowy'!$F$26,IF(OR(D541="starszy ekspert",D541="główny specjalista"),'Podział podstawowy'!$F$27,IF(OR(D541="ekspert",D541="specjalista"),'Podział podstawowy'!$F$28,'Podział podstawowy'!$F$29)))))))</f>
        <v>1088.3424539097266</v>
      </c>
      <c r="G541" s="105" t="str">
        <f t="shared" si="16"/>
        <v>S2</v>
      </c>
      <c r="H541" s="106">
        <f t="shared" si="17"/>
        <v>1.25</v>
      </c>
      <c r="I541" s="104">
        <f>IFERROR(VLOOKUP(Tabela2[[#This Row],[Nazwisko i imię pracownika]],Tabela3[],9,FALSE),0)</f>
        <v>0</v>
      </c>
      <c r="J54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42" spans="1:10">
      <c r="A542" s="104" t="s">
        <v>580</v>
      </c>
      <c r="B542" s="104">
        <v>102</v>
      </c>
      <c r="C542" s="104" t="s">
        <v>1663</v>
      </c>
      <c r="D542" s="104" t="s">
        <v>1669</v>
      </c>
      <c r="E542" s="104">
        <v>1</v>
      </c>
      <c r="F542" s="113">
        <f>IF(D542="dyrektor ",'Podział podstawowy'!$F$19,IF(OR(D542="zastępca dyrektora ",D542="główny księgowy"),'Podział podstawowy'!$F$20,IF(D542="kierownik",'Podział podstawowy'!$F$24,IF(D542="zastępca kierownika",'Podział podstawowy'!$F$25,IF(D542="główny ekspert",'Podział podstawowy'!$F$26,IF(OR(D542="starszy ekspert",D542="główny specjalista"),'Podział podstawowy'!$F$27,IF(OR(D542="ekspert",D542="specjalista"),'Podział podstawowy'!$F$28,'Podział podstawowy'!$F$29)))))))</f>
        <v>870.67396312778124</v>
      </c>
      <c r="G542" s="105" t="str">
        <f t="shared" si="16"/>
        <v>S1</v>
      </c>
      <c r="H542" s="106">
        <f t="shared" si="17"/>
        <v>1</v>
      </c>
      <c r="I542" s="104">
        <f>IFERROR(VLOOKUP(Tabela2[[#This Row],[Nazwisko i imię pracownika]],Tabela3[],9,FALSE),0)</f>
        <v>0</v>
      </c>
      <c r="J54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43" spans="1:10">
      <c r="A543" s="104" t="s">
        <v>581</v>
      </c>
      <c r="B543" s="104">
        <v>102</v>
      </c>
      <c r="C543" s="104" t="s">
        <v>1663</v>
      </c>
      <c r="D543" s="104" t="s">
        <v>47</v>
      </c>
      <c r="E543" s="104">
        <v>1</v>
      </c>
      <c r="F543" s="113">
        <f>IF(D543="dyrektor ",'Podział podstawowy'!$F$19,IF(OR(D543="zastępca dyrektora ",D543="główny księgowy"),'Podział podstawowy'!$F$20,IF(D543="kierownik",'Podział podstawowy'!$F$24,IF(D543="zastępca kierownika",'Podział podstawowy'!$F$25,IF(D543="główny ekspert",'Podział podstawowy'!$F$26,IF(OR(D543="starszy ekspert",D543="główny specjalista"),'Podział podstawowy'!$F$27,IF(OR(D543="ekspert",D543="specjalista"),'Podział podstawowy'!$F$28,'Podział podstawowy'!$F$29)))))))</f>
        <v>1306.0109446916717</v>
      </c>
      <c r="G543" s="105" t="str">
        <f t="shared" si="16"/>
        <v>S3</v>
      </c>
      <c r="H543" s="106">
        <f t="shared" si="17"/>
        <v>1.5</v>
      </c>
      <c r="I543" s="104">
        <f>IFERROR(VLOOKUP(Tabela2[[#This Row],[Nazwisko i imię pracownika]],Tabela3[],9,FALSE),0)</f>
        <v>0</v>
      </c>
      <c r="J54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44" spans="1:10">
      <c r="A544" s="104" t="s">
        <v>582</v>
      </c>
      <c r="B544" s="104">
        <v>102</v>
      </c>
      <c r="C544" s="104" t="s">
        <v>1663</v>
      </c>
      <c r="D544" s="104" t="s">
        <v>47</v>
      </c>
      <c r="E544" s="104">
        <v>1</v>
      </c>
      <c r="F544" s="113">
        <f>IF(D544="dyrektor ",'Podział podstawowy'!$F$19,IF(OR(D544="zastępca dyrektora ",D544="główny księgowy"),'Podział podstawowy'!$F$20,IF(D544="kierownik",'Podział podstawowy'!$F$24,IF(D544="zastępca kierownika",'Podział podstawowy'!$F$25,IF(D544="główny ekspert",'Podział podstawowy'!$F$26,IF(OR(D544="starszy ekspert",D544="główny specjalista"),'Podział podstawowy'!$F$27,IF(OR(D544="ekspert",D544="specjalista"),'Podział podstawowy'!$F$28,'Podział podstawowy'!$F$29)))))))</f>
        <v>1306.0109446916717</v>
      </c>
      <c r="G544" s="105" t="str">
        <f t="shared" si="16"/>
        <v>S3</v>
      </c>
      <c r="H544" s="106">
        <f t="shared" si="17"/>
        <v>1.5</v>
      </c>
      <c r="I544" s="104">
        <f>IFERROR(VLOOKUP(Tabela2[[#This Row],[Nazwisko i imię pracownika]],Tabela3[],9,FALSE),0)</f>
        <v>0</v>
      </c>
      <c r="J54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45" spans="1:10">
      <c r="A545" s="104" t="s">
        <v>583</v>
      </c>
      <c r="B545" s="104">
        <v>102</v>
      </c>
      <c r="C545" s="104" t="s">
        <v>1663</v>
      </c>
      <c r="D545" s="104" t="s">
        <v>1669</v>
      </c>
      <c r="E545" s="104">
        <v>1</v>
      </c>
      <c r="F545" s="113">
        <f>IF(D545="dyrektor ",'Podział podstawowy'!$F$19,IF(OR(D545="zastępca dyrektora ",D545="główny księgowy"),'Podział podstawowy'!$F$20,IF(D545="kierownik",'Podział podstawowy'!$F$24,IF(D545="zastępca kierownika",'Podział podstawowy'!$F$25,IF(D545="główny ekspert",'Podział podstawowy'!$F$26,IF(OR(D545="starszy ekspert",D545="główny specjalista"),'Podział podstawowy'!$F$27,IF(OR(D545="ekspert",D545="specjalista"),'Podział podstawowy'!$F$28,'Podział podstawowy'!$F$29)))))))</f>
        <v>870.67396312778124</v>
      </c>
      <c r="G545" s="105" t="str">
        <f t="shared" si="16"/>
        <v>S1</v>
      </c>
      <c r="H545" s="106">
        <f t="shared" si="17"/>
        <v>1</v>
      </c>
      <c r="I545" s="104">
        <f>IFERROR(VLOOKUP(Tabela2[[#This Row],[Nazwisko i imię pracownika]],Tabela3[],9,FALSE),0)</f>
        <v>0</v>
      </c>
      <c r="J54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46" spans="1:10">
      <c r="A546" s="104" t="s">
        <v>584</v>
      </c>
      <c r="B546" s="104">
        <v>102</v>
      </c>
      <c r="C546" s="104" t="s">
        <v>1663</v>
      </c>
      <c r="D546" s="104" t="s">
        <v>47</v>
      </c>
      <c r="E546" s="104">
        <v>1</v>
      </c>
      <c r="F546" s="113">
        <f>IF(D546="dyrektor ",'Podział podstawowy'!$F$19,IF(OR(D546="zastępca dyrektora ",D546="główny księgowy"),'Podział podstawowy'!$F$20,IF(D546="kierownik",'Podział podstawowy'!$F$24,IF(D546="zastępca kierownika",'Podział podstawowy'!$F$25,IF(D546="główny ekspert",'Podział podstawowy'!$F$26,IF(OR(D546="starszy ekspert",D546="główny specjalista"),'Podział podstawowy'!$F$27,IF(OR(D546="ekspert",D546="specjalista"),'Podział podstawowy'!$F$28,'Podział podstawowy'!$F$29)))))))</f>
        <v>1306.0109446916717</v>
      </c>
      <c r="G546" s="105" t="str">
        <f t="shared" si="16"/>
        <v>S3</v>
      </c>
      <c r="H546" s="106">
        <f t="shared" si="17"/>
        <v>1.5</v>
      </c>
      <c r="I546" s="104">
        <f>IFERROR(VLOOKUP(Tabela2[[#This Row],[Nazwisko i imię pracownika]],Tabela3[],9,FALSE),0)</f>
        <v>0</v>
      </c>
      <c r="J54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47" spans="1:10">
      <c r="A547" s="104" t="s">
        <v>585</v>
      </c>
      <c r="B547" s="104">
        <v>102</v>
      </c>
      <c r="C547" s="104" t="s">
        <v>1663</v>
      </c>
      <c r="D547" s="104" t="s">
        <v>10</v>
      </c>
      <c r="E547" s="104">
        <v>1</v>
      </c>
      <c r="F547" s="113">
        <f>IF(D547="dyrektor ",'Podział podstawowy'!$F$19,IF(OR(D547="zastępca dyrektora ",D547="główny księgowy"),'Podział podstawowy'!$F$20,IF(D547="kierownik",'Podział podstawowy'!$F$24,IF(D547="zastępca kierownika",'Podział podstawowy'!$F$25,IF(D547="główny ekspert",'Podział podstawowy'!$F$26,IF(OR(D547="starszy ekspert",D547="główny specjalista"),'Podział podstawowy'!$F$27,IF(OR(D547="ekspert",D547="specjalista"),'Podział podstawowy'!$F$28,'Podział podstawowy'!$F$29)))))))</f>
        <v>1088.3424539097266</v>
      </c>
      <c r="G547" s="105" t="str">
        <f t="shared" si="16"/>
        <v>S2</v>
      </c>
      <c r="H547" s="106">
        <f t="shared" si="17"/>
        <v>1.25</v>
      </c>
      <c r="I547" s="104">
        <f>IFERROR(VLOOKUP(Tabela2[[#This Row],[Nazwisko i imię pracownika]],Tabela3[],9,FALSE),0)</f>
        <v>0</v>
      </c>
      <c r="J54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48" spans="1:10">
      <c r="A548" s="104" t="s">
        <v>586</v>
      </c>
      <c r="B548" s="104">
        <v>102</v>
      </c>
      <c r="C548" s="104" t="s">
        <v>1663</v>
      </c>
      <c r="D548" s="104" t="s">
        <v>1669</v>
      </c>
      <c r="E548" s="104">
        <v>1</v>
      </c>
      <c r="F548" s="113">
        <f>IF(D548="dyrektor ",'Podział podstawowy'!$F$19,IF(OR(D548="zastępca dyrektora ",D548="główny księgowy"),'Podział podstawowy'!$F$20,IF(D548="kierownik",'Podział podstawowy'!$F$24,IF(D548="zastępca kierownika",'Podział podstawowy'!$F$25,IF(D548="główny ekspert",'Podział podstawowy'!$F$26,IF(OR(D548="starszy ekspert",D548="główny specjalista"),'Podział podstawowy'!$F$27,IF(OR(D548="ekspert",D548="specjalista"),'Podział podstawowy'!$F$28,'Podział podstawowy'!$F$29)))))))</f>
        <v>870.67396312778124</v>
      </c>
      <c r="G548" s="105" t="str">
        <f t="shared" si="16"/>
        <v>S1</v>
      </c>
      <c r="H548" s="106">
        <f t="shared" si="17"/>
        <v>1</v>
      </c>
      <c r="I548" s="104">
        <f>IFERROR(VLOOKUP(Tabela2[[#This Row],[Nazwisko i imię pracownika]],Tabela3[],9,FALSE),0)</f>
        <v>0</v>
      </c>
      <c r="J54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49" spans="1:10">
      <c r="A549" s="104" t="s">
        <v>587</v>
      </c>
      <c r="B549" s="104">
        <v>102</v>
      </c>
      <c r="C549" s="104" t="s">
        <v>1663</v>
      </c>
      <c r="D549" s="104" t="s">
        <v>1669</v>
      </c>
      <c r="E549" s="104">
        <v>1</v>
      </c>
      <c r="F549" s="113">
        <f>IF(D549="dyrektor ",'Podział podstawowy'!$F$19,IF(OR(D549="zastępca dyrektora ",D549="główny księgowy"),'Podział podstawowy'!$F$20,IF(D549="kierownik",'Podział podstawowy'!$F$24,IF(D549="zastępca kierownika",'Podział podstawowy'!$F$25,IF(D549="główny ekspert",'Podział podstawowy'!$F$26,IF(OR(D549="starszy ekspert",D549="główny specjalista"),'Podział podstawowy'!$F$27,IF(OR(D549="ekspert",D549="specjalista"),'Podział podstawowy'!$F$28,'Podział podstawowy'!$F$29)))))))</f>
        <v>870.67396312778124</v>
      </c>
      <c r="G549" s="105" t="str">
        <f t="shared" si="16"/>
        <v>S1</v>
      </c>
      <c r="H549" s="106">
        <f t="shared" si="17"/>
        <v>1</v>
      </c>
      <c r="I549" s="104">
        <f>IFERROR(VLOOKUP(Tabela2[[#This Row],[Nazwisko i imię pracownika]],Tabela3[],9,FALSE),0)</f>
        <v>0</v>
      </c>
      <c r="J54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50" spans="1:10">
      <c r="A550" s="104" t="s">
        <v>588</v>
      </c>
      <c r="B550" s="104">
        <v>102</v>
      </c>
      <c r="C550" s="104" t="s">
        <v>1663</v>
      </c>
      <c r="D550" s="104" t="s">
        <v>1669</v>
      </c>
      <c r="E550" s="104">
        <v>1</v>
      </c>
      <c r="F550" s="113">
        <f>IF(D550="dyrektor ",'Podział podstawowy'!$F$19,IF(OR(D550="zastępca dyrektora ",D550="główny księgowy"),'Podział podstawowy'!$F$20,IF(D550="kierownik",'Podział podstawowy'!$F$24,IF(D550="zastępca kierownika",'Podział podstawowy'!$F$25,IF(D550="główny ekspert",'Podział podstawowy'!$F$26,IF(OR(D550="starszy ekspert",D550="główny specjalista"),'Podział podstawowy'!$F$27,IF(OR(D550="ekspert",D550="specjalista"),'Podział podstawowy'!$F$28,'Podział podstawowy'!$F$29)))))))</f>
        <v>870.67396312778124</v>
      </c>
      <c r="G550" s="105" t="str">
        <f t="shared" si="16"/>
        <v>S1</v>
      </c>
      <c r="H550" s="106">
        <f t="shared" si="17"/>
        <v>1</v>
      </c>
      <c r="I550" s="104">
        <f>IFERROR(VLOOKUP(Tabela2[[#This Row],[Nazwisko i imię pracownika]],Tabela3[],9,FALSE),0)</f>
        <v>0</v>
      </c>
      <c r="J55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51" spans="1:10">
      <c r="A551" s="104" t="s">
        <v>589</v>
      </c>
      <c r="B551" s="104">
        <v>102</v>
      </c>
      <c r="C551" s="104" t="s">
        <v>1663</v>
      </c>
      <c r="D551" s="104" t="s">
        <v>10</v>
      </c>
      <c r="E551" s="104">
        <v>1</v>
      </c>
      <c r="F551" s="113">
        <f>IF(D551="dyrektor ",'Podział podstawowy'!$F$19,IF(OR(D551="zastępca dyrektora ",D551="główny księgowy"),'Podział podstawowy'!$F$20,IF(D551="kierownik",'Podział podstawowy'!$F$24,IF(D551="zastępca kierownika",'Podział podstawowy'!$F$25,IF(D551="główny ekspert",'Podział podstawowy'!$F$26,IF(OR(D551="starszy ekspert",D551="główny specjalista"),'Podział podstawowy'!$F$27,IF(OR(D551="ekspert",D551="specjalista"),'Podział podstawowy'!$F$28,'Podział podstawowy'!$F$29)))))))</f>
        <v>1088.3424539097266</v>
      </c>
      <c r="G551" s="105" t="str">
        <f t="shared" si="16"/>
        <v>S2</v>
      </c>
      <c r="H551" s="106">
        <f t="shared" si="17"/>
        <v>1.25</v>
      </c>
      <c r="I551" s="104">
        <f>IFERROR(VLOOKUP(Tabela2[[#This Row],[Nazwisko i imię pracownika]],Tabela3[],9,FALSE),0)</f>
        <v>0</v>
      </c>
      <c r="J55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52" spans="1:10">
      <c r="A552" s="104" t="s">
        <v>590</v>
      </c>
      <c r="B552" s="104">
        <v>102</v>
      </c>
      <c r="C552" s="104" t="s">
        <v>1663</v>
      </c>
      <c r="D552" s="104" t="s">
        <v>1669</v>
      </c>
      <c r="E552" s="104">
        <v>1</v>
      </c>
      <c r="F552" s="113">
        <f>IF(D552="dyrektor ",'Podział podstawowy'!$F$19,IF(OR(D552="zastępca dyrektora ",D552="główny księgowy"),'Podział podstawowy'!$F$20,IF(D552="kierownik",'Podział podstawowy'!$F$24,IF(D552="zastępca kierownika",'Podział podstawowy'!$F$25,IF(D552="główny ekspert",'Podział podstawowy'!$F$26,IF(OR(D552="starszy ekspert",D552="główny specjalista"),'Podział podstawowy'!$F$27,IF(OR(D552="ekspert",D552="specjalista"),'Podział podstawowy'!$F$28,'Podział podstawowy'!$F$29)))))))</f>
        <v>870.67396312778124</v>
      </c>
      <c r="G552" s="105" t="str">
        <f t="shared" si="16"/>
        <v>S1</v>
      </c>
      <c r="H552" s="106">
        <f t="shared" si="17"/>
        <v>1</v>
      </c>
      <c r="I552" s="104">
        <f>IFERROR(VLOOKUP(Tabela2[[#This Row],[Nazwisko i imię pracownika]],Tabela3[],9,FALSE),0)</f>
        <v>0</v>
      </c>
      <c r="J55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53" spans="1:10">
      <c r="A553" s="104" t="s">
        <v>591</v>
      </c>
      <c r="B553" s="104">
        <v>102</v>
      </c>
      <c r="C553" s="104" t="s">
        <v>1663</v>
      </c>
      <c r="D553" s="104" t="s">
        <v>1669</v>
      </c>
      <c r="E553" s="104">
        <v>0.75</v>
      </c>
      <c r="F553" s="113">
        <f>IF(D553="dyrektor ",'Podział podstawowy'!$F$19,IF(OR(D553="zastępca dyrektora ",D553="główny księgowy"),'Podział podstawowy'!$F$20,IF(D553="kierownik",'Podział podstawowy'!$F$24,IF(D553="zastępca kierownika",'Podział podstawowy'!$F$25,IF(D553="główny ekspert",'Podział podstawowy'!$F$26,IF(OR(D553="starszy ekspert",D553="główny specjalista"),'Podział podstawowy'!$F$27,IF(OR(D553="ekspert",D553="specjalista"),'Podział podstawowy'!$F$28,'Podział podstawowy'!$F$29)))))))</f>
        <v>870.67396312778124</v>
      </c>
      <c r="G553" s="105" t="str">
        <f t="shared" si="16"/>
        <v>S1</v>
      </c>
      <c r="H553" s="106">
        <f t="shared" si="17"/>
        <v>1</v>
      </c>
      <c r="I553" s="104">
        <f>IFERROR(VLOOKUP(Tabela2[[#This Row],[Nazwisko i imię pracownika]],Tabela3[],9,FALSE),0)</f>
        <v>0</v>
      </c>
      <c r="J55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54" spans="1:10">
      <c r="A554" s="104" t="s">
        <v>592</v>
      </c>
      <c r="B554" s="104">
        <v>102</v>
      </c>
      <c r="C554" s="104" t="s">
        <v>1663</v>
      </c>
      <c r="D554" s="104" t="s">
        <v>7</v>
      </c>
      <c r="E554" s="104">
        <v>1</v>
      </c>
      <c r="F554" s="113">
        <f>IF(D554="dyrektor ",'Podział podstawowy'!$F$19,IF(OR(D554="zastępca dyrektora ",D554="główny księgowy"),'Podział podstawowy'!$F$20,IF(D554="kierownik",'Podział podstawowy'!$F$24,IF(D554="zastępca kierownika",'Podział podstawowy'!$F$25,IF(D554="główny ekspert",'Podział podstawowy'!$F$26,IF(OR(D554="starszy ekspert",D554="główny specjalista"),'Podział podstawowy'!$F$27,IF(OR(D554="ekspert",D554="specjalista"),'Podział podstawowy'!$F$28,'Podział podstawowy'!$F$29)))))))</f>
        <v>1306.0109446916717</v>
      </c>
      <c r="G554" s="105" t="str">
        <f t="shared" si="16"/>
        <v>S3</v>
      </c>
      <c r="H554" s="106">
        <f t="shared" si="17"/>
        <v>1.5</v>
      </c>
      <c r="I554" s="104">
        <f>IFERROR(VLOOKUP(Tabela2[[#This Row],[Nazwisko i imię pracownika]],Tabela3[],9,FALSE),0)</f>
        <v>0</v>
      </c>
      <c r="J55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55" spans="1:10">
      <c r="A555" s="104" t="s">
        <v>593</v>
      </c>
      <c r="B555" s="104">
        <v>102</v>
      </c>
      <c r="C555" s="104" t="s">
        <v>1663</v>
      </c>
      <c r="D555" s="104" t="s">
        <v>1669</v>
      </c>
      <c r="E555" s="104">
        <v>1</v>
      </c>
      <c r="F555" s="113">
        <f>IF(D555="dyrektor ",'Podział podstawowy'!$F$19,IF(OR(D555="zastępca dyrektora ",D555="główny księgowy"),'Podział podstawowy'!$F$20,IF(D555="kierownik",'Podział podstawowy'!$F$24,IF(D555="zastępca kierownika",'Podział podstawowy'!$F$25,IF(D555="główny ekspert",'Podział podstawowy'!$F$26,IF(OR(D555="starszy ekspert",D555="główny specjalista"),'Podział podstawowy'!$F$27,IF(OR(D555="ekspert",D555="specjalista"),'Podział podstawowy'!$F$28,'Podział podstawowy'!$F$29)))))))</f>
        <v>870.67396312778124</v>
      </c>
      <c r="G555" s="105" t="str">
        <f t="shared" si="16"/>
        <v>S1</v>
      </c>
      <c r="H555" s="106">
        <f t="shared" si="17"/>
        <v>1</v>
      </c>
      <c r="I555" s="104">
        <f>IFERROR(VLOOKUP(Tabela2[[#This Row],[Nazwisko i imię pracownika]],Tabela3[],9,FALSE),0)</f>
        <v>0</v>
      </c>
      <c r="J55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56" spans="1:10">
      <c r="A556" s="104" t="s">
        <v>594</v>
      </c>
      <c r="B556" s="104">
        <v>102</v>
      </c>
      <c r="C556" s="104" t="s">
        <v>1663</v>
      </c>
      <c r="D556" s="104" t="s">
        <v>1669</v>
      </c>
      <c r="E556" s="104">
        <v>1</v>
      </c>
      <c r="F556" s="113">
        <f>IF(D556="dyrektor ",'Podział podstawowy'!$F$19,IF(OR(D556="zastępca dyrektora ",D556="główny księgowy"),'Podział podstawowy'!$F$20,IF(D556="kierownik",'Podział podstawowy'!$F$24,IF(D556="zastępca kierownika",'Podział podstawowy'!$F$25,IF(D556="główny ekspert",'Podział podstawowy'!$F$26,IF(OR(D556="starszy ekspert",D556="główny specjalista"),'Podział podstawowy'!$F$27,IF(OR(D556="ekspert",D556="specjalista"),'Podział podstawowy'!$F$28,'Podział podstawowy'!$F$29)))))))</f>
        <v>870.67396312778124</v>
      </c>
      <c r="G556" s="105" t="str">
        <f t="shared" si="16"/>
        <v>S1</v>
      </c>
      <c r="H556" s="106">
        <f t="shared" si="17"/>
        <v>1</v>
      </c>
      <c r="I556" s="104">
        <f>IFERROR(VLOOKUP(Tabela2[[#This Row],[Nazwisko i imię pracownika]],Tabela3[],9,FALSE),0)</f>
        <v>0</v>
      </c>
      <c r="J55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57" spans="1:10">
      <c r="A557" s="104" t="s">
        <v>595</v>
      </c>
      <c r="B557" s="104">
        <v>102</v>
      </c>
      <c r="C557" s="104" t="s">
        <v>1663</v>
      </c>
      <c r="D557" s="104" t="s">
        <v>1669</v>
      </c>
      <c r="E557" s="104">
        <v>1</v>
      </c>
      <c r="F557" s="113">
        <f>IF(D557="dyrektor ",'Podział podstawowy'!$F$19,IF(OR(D557="zastępca dyrektora ",D557="główny księgowy"),'Podział podstawowy'!$F$20,IF(D557="kierownik",'Podział podstawowy'!$F$24,IF(D557="zastępca kierownika",'Podział podstawowy'!$F$25,IF(D557="główny ekspert",'Podział podstawowy'!$F$26,IF(OR(D557="starszy ekspert",D557="główny specjalista"),'Podział podstawowy'!$F$27,IF(OR(D557="ekspert",D557="specjalista"),'Podział podstawowy'!$F$28,'Podział podstawowy'!$F$29)))))))</f>
        <v>870.67396312778124</v>
      </c>
      <c r="G557" s="105" t="str">
        <f t="shared" si="16"/>
        <v>S1</v>
      </c>
      <c r="H557" s="106">
        <f t="shared" si="17"/>
        <v>1</v>
      </c>
      <c r="I557" s="104">
        <f>IFERROR(VLOOKUP(Tabela2[[#This Row],[Nazwisko i imię pracownika]],Tabela3[],9,FALSE),0)</f>
        <v>0</v>
      </c>
      <c r="J55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58" spans="1:10">
      <c r="A558" s="104" t="s">
        <v>596</v>
      </c>
      <c r="B558" s="104">
        <v>102</v>
      </c>
      <c r="C558" s="104" t="s">
        <v>1663</v>
      </c>
      <c r="D558" s="104" t="s">
        <v>1669</v>
      </c>
      <c r="E558" s="104">
        <v>1</v>
      </c>
      <c r="F558" s="113">
        <f>IF(D558="dyrektor ",'Podział podstawowy'!$F$19,IF(OR(D558="zastępca dyrektora ",D558="główny księgowy"),'Podział podstawowy'!$F$20,IF(D558="kierownik",'Podział podstawowy'!$F$24,IF(D558="zastępca kierownika",'Podział podstawowy'!$F$25,IF(D558="główny ekspert",'Podział podstawowy'!$F$26,IF(OR(D558="starszy ekspert",D558="główny specjalista"),'Podział podstawowy'!$F$27,IF(OR(D558="ekspert",D558="specjalista"),'Podział podstawowy'!$F$28,'Podział podstawowy'!$F$29)))))))</f>
        <v>870.67396312778124</v>
      </c>
      <c r="G558" s="105" t="str">
        <f t="shared" si="16"/>
        <v>S1</v>
      </c>
      <c r="H558" s="106">
        <f t="shared" si="17"/>
        <v>1</v>
      </c>
      <c r="I558" s="104">
        <f>IFERROR(VLOOKUP(Tabela2[[#This Row],[Nazwisko i imię pracownika]],Tabela3[],9,FALSE),0)</f>
        <v>0</v>
      </c>
      <c r="J55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59" spans="1:10">
      <c r="A559" s="104" t="s">
        <v>597</v>
      </c>
      <c r="B559" s="104">
        <v>102</v>
      </c>
      <c r="C559" s="104" t="s">
        <v>1663</v>
      </c>
      <c r="D559" s="104" t="s">
        <v>10</v>
      </c>
      <c r="E559" s="104">
        <v>1</v>
      </c>
      <c r="F559" s="113">
        <f>IF(D559="dyrektor ",'Podział podstawowy'!$F$19,IF(OR(D559="zastępca dyrektora ",D559="główny księgowy"),'Podział podstawowy'!$F$20,IF(D559="kierownik",'Podział podstawowy'!$F$24,IF(D559="zastępca kierownika",'Podział podstawowy'!$F$25,IF(D559="główny ekspert",'Podział podstawowy'!$F$26,IF(OR(D559="starszy ekspert",D559="główny specjalista"),'Podział podstawowy'!$F$27,IF(OR(D559="ekspert",D559="specjalista"),'Podział podstawowy'!$F$28,'Podział podstawowy'!$F$29)))))))</f>
        <v>1088.3424539097266</v>
      </c>
      <c r="G559" s="105" t="str">
        <f t="shared" si="16"/>
        <v>S2</v>
      </c>
      <c r="H559" s="106">
        <f t="shared" si="17"/>
        <v>1.25</v>
      </c>
      <c r="I559" s="104">
        <f>IFERROR(VLOOKUP(Tabela2[[#This Row],[Nazwisko i imię pracownika]],Tabela3[],9,FALSE),0)</f>
        <v>0</v>
      </c>
      <c r="J55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60" spans="1:10">
      <c r="A560" s="104" t="s">
        <v>598</v>
      </c>
      <c r="B560" s="104">
        <v>102</v>
      </c>
      <c r="C560" s="104" t="s">
        <v>1663</v>
      </c>
      <c r="D560" s="104" t="s">
        <v>1669</v>
      </c>
      <c r="E560" s="104">
        <v>1</v>
      </c>
      <c r="F560" s="113">
        <f>IF(D560="dyrektor ",'Podział podstawowy'!$F$19,IF(OR(D560="zastępca dyrektora ",D560="główny księgowy"),'Podział podstawowy'!$F$20,IF(D560="kierownik",'Podział podstawowy'!$F$24,IF(D560="zastępca kierownika",'Podział podstawowy'!$F$25,IF(D560="główny ekspert",'Podział podstawowy'!$F$26,IF(OR(D560="starszy ekspert",D560="główny specjalista"),'Podział podstawowy'!$F$27,IF(OR(D560="ekspert",D560="specjalista"),'Podział podstawowy'!$F$28,'Podział podstawowy'!$F$29)))))))</f>
        <v>870.67396312778124</v>
      </c>
      <c r="G560" s="105" t="str">
        <f t="shared" si="16"/>
        <v>S1</v>
      </c>
      <c r="H560" s="106">
        <f t="shared" si="17"/>
        <v>1</v>
      </c>
      <c r="I560" s="104">
        <f>IFERROR(VLOOKUP(Tabela2[[#This Row],[Nazwisko i imię pracownika]],Tabela3[],9,FALSE),0)</f>
        <v>0</v>
      </c>
      <c r="J56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61" spans="1:10">
      <c r="A561" s="104" t="s">
        <v>599</v>
      </c>
      <c r="B561" s="104">
        <v>102</v>
      </c>
      <c r="C561" s="104" t="s">
        <v>1663</v>
      </c>
      <c r="D561" s="104" t="s">
        <v>46</v>
      </c>
      <c r="E561" s="104">
        <v>1</v>
      </c>
      <c r="F561" s="113">
        <f>IF(D561="dyrektor ",'Podział podstawowy'!$F$19,IF(OR(D561="zastępca dyrektora ",D561="główny księgowy"),'Podział podstawowy'!$F$20,IF(D561="kierownik",'Podział podstawowy'!$F$24,IF(D561="zastępca kierownika",'Podział podstawowy'!$F$25,IF(D561="główny ekspert",'Podział podstawowy'!$F$26,IF(OR(D561="starszy ekspert",D561="główny specjalista"),'Podział podstawowy'!$F$27,IF(OR(D561="ekspert",D561="specjalista"),'Podział podstawowy'!$F$28,'Podział podstawowy'!$F$29)))))))</f>
        <v>2176.6849078194532</v>
      </c>
      <c r="G561" s="105" t="str">
        <f t="shared" si="16"/>
        <v>S6</v>
      </c>
      <c r="H561" s="106">
        <f t="shared" si="17"/>
        <v>2.5</v>
      </c>
      <c r="I561" s="104">
        <f>IFERROR(VLOOKUP(Tabela2[[#This Row],[Nazwisko i imię pracownika]],Tabela3[],9,FALSE),0)</f>
        <v>0</v>
      </c>
      <c r="J56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62" spans="1:10">
      <c r="A562" s="104" t="s">
        <v>600</v>
      </c>
      <c r="B562" s="104">
        <v>102</v>
      </c>
      <c r="C562" s="104" t="s">
        <v>1663</v>
      </c>
      <c r="D562" s="104" t="s">
        <v>10</v>
      </c>
      <c r="E562" s="104">
        <v>1</v>
      </c>
      <c r="F562" s="113">
        <f>IF(D562="dyrektor ",'Podział podstawowy'!$F$19,IF(OR(D562="zastępca dyrektora ",D562="główny księgowy"),'Podział podstawowy'!$F$20,IF(D562="kierownik",'Podział podstawowy'!$F$24,IF(D562="zastępca kierownika",'Podział podstawowy'!$F$25,IF(D562="główny ekspert",'Podział podstawowy'!$F$26,IF(OR(D562="starszy ekspert",D562="główny specjalista"),'Podział podstawowy'!$F$27,IF(OR(D562="ekspert",D562="specjalista"),'Podział podstawowy'!$F$28,'Podział podstawowy'!$F$29)))))))</f>
        <v>1088.3424539097266</v>
      </c>
      <c r="G562" s="105" t="str">
        <f t="shared" si="16"/>
        <v>S2</v>
      </c>
      <c r="H562" s="106">
        <f t="shared" si="17"/>
        <v>1.25</v>
      </c>
      <c r="I562" s="104">
        <f>IFERROR(VLOOKUP(Tabela2[[#This Row],[Nazwisko i imię pracownika]],Tabela3[],9,FALSE),0)</f>
        <v>0</v>
      </c>
      <c r="J56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63" spans="1:10">
      <c r="A563" s="104" t="s">
        <v>601</v>
      </c>
      <c r="B563" s="104">
        <v>102</v>
      </c>
      <c r="C563" s="104" t="s">
        <v>1663</v>
      </c>
      <c r="D563" s="104" t="s">
        <v>1669</v>
      </c>
      <c r="E563" s="104">
        <v>1</v>
      </c>
      <c r="F563" s="113">
        <f>IF(D563="dyrektor ",'Podział podstawowy'!$F$19,IF(OR(D563="zastępca dyrektora ",D563="główny księgowy"),'Podział podstawowy'!$F$20,IF(D563="kierownik",'Podział podstawowy'!$F$24,IF(D563="zastępca kierownika",'Podział podstawowy'!$F$25,IF(D563="główny ekspert",'Podział podstawowy'!$F$26,IF(OR(D563="starszy ekspert",D563="główny specjalista"),'Podział podstawowy'!$F$27,IF(OR(D563="ekspert",D563="specjalista"),'Podział podstawowy'!$F$28,'Podział podstawowy'!$F$29)))))))</f>
        <v>870.67396312778124</v>
      </c>
      <c r="G563" s="105" t="str">
        <f t="shared" si="16"/>
        <v>S1</v>
      </c>
      <c r="H563" s="106">
        <f t="shared" si="17"/>
        <v>1</v>
      </c>
      <c r="I563" s="104">
        <f>IFERROR(VLOOKUP(Tabela2[[#This Row],[Nazwisko i imię pracownika]],Tabela3[],9,FALSE),0)</f>
        <v>0</v>
      </c>
      <c r="J56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64" spans="1:10">
      <c r="A564" s="104" t="s">
        <v>602</v>
      </c>
      <c r="B564" s="104">
        <v>102</v>
      </c>
      <c r="C564" s="104" t="s">
        <v>1663</v>
      </c>
      <c r="D564" s="104" t="s">
        <v>1669</v>
      </c>
      <c r="E564" s="104">
        <v>1</v>
      </c>
      <c r="F564" s="113">
        <f>IF(D564="dyrektor ",'Podział podstawowy'!$F$19,IF(OR(D564="zastępca dyrektora ",D564="główny księgowy"),'Podział podstawowy'!$F$20,IF(D564="kierownik",'Podział podstawowy'!$F$24,IF(D564="zastępca kierownika",'Podział podstawowy'!$F$25,IF(D564="główny ekspert",'Podział podstawowy'!$F$26,IF(OR(D564="starszy ekspert",D564="główny specjalista"),'Podział podstawowy'!$F$27,IF(OR(D564="ekspert",D564="specjalista"),'Podział podstawowy'!$F$28,'Podział podstawowy'!$F$29)))))))</f>
        <v>870.67396312778124</v>
      </c>
      <c r="G564" s="105" t="str">
        <f t="shared" si="16"/>
        <v>S1</v>
      </c>
      <c r="H564" s="106">
        <f t="shared" si="17"/>
        <v>1</v>
      </c>
      <c r="I564" s="104">
        <f>IFERROR(VLOOKUP(Tabela2[[#This Row],[Nazwisko i imię pracownika]],Tabela3[],9,FALSE),0)</f>
        <v>0</v>
      </c>
      <c r="J56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65" spans="1:10">
      <c r="A565" s="104" t="s">
        <v>603</v>
      </c>
      <c r="B565" s="104">
        <v>102</v>
      </c>
      <c r="C565" s="104" t="s">
        <v>1664</v>
      </c>
      <c r="D565" s="104" t="s">
        <v>1669</v>
      </c>
      <c r="E565" s="104">
        <v>0.75</v>
      </c>
      <c r="F565" s="113">
        <f>IF(D565="dyrektor ",'Podział podstawowy'!$F$19,IF(OR(D565="zastępca dyrektora ",D565="główny księgowy"),'Podział podstawowy'!$F$20,IF(D565="kierownik",'Podział podstawowy'!$F$24,IF(D565="zastępca kierownika",'Podział podstawowy'!$F$25,IF(D565="główny ekspert",'Podział podstawowy'!$F$26,IF(OR(D565="starszy ekspert",D565="główny specjalista"),'Podział podstawowy'!$F$27,IF(OR(D565="ekspert",D565="specjalista"),'Podział podstawowy'!$F$28,'Podział podstawowy'!$F$29)))))))</f>
        <v>870.67396312778124</v>
      </c>
      <c r="G565" s="105" t="str">
        <f t="shared" si="16"/>
        <v>S1</v>
      </c>
      <c r="H565" s="106">
        <f t="shared" si="17"/>
        <v>1</v>
      </c>
      <c r="I565" s="104">
        <f>IFERROR(VLOOKUP(Tabela2[[#This Row],[Nazwisko i imię pracownika]],Tabela3[],9,FALSE),0)</f>
        <v>0</v>
      </c>
      <c r="J56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66" spans="1:10">
      <c r="A566" s="104" t="s">
        <v>604</v>
      </c>
      <c r="B566" s="104">
        <v>102</v>
      </c>
      <c r="C566" s="104" t="s">
        <v>1664</v>
      </c>
      <c r="D566" s="104" t="s">
        <v>8</v>
      </c>
      <c r="E566" s="104">
        <v>1</v>
      </c>
      <c r="F566" s="113">
        <f>IF(D566="dyrektor ",'Podział podstawowy'!$F$19,IF(OR(D566="zastępca dyrektora ",D566="główny księgowy"),'Podział podstawowy'!$F$20,IF(D566="kierownik",'Podział podstawowy'!$F$24,IF(D566="zastępca kierownika",'Podział podstawowy'!$F$25,IF(D566="główny ekspert",'Podział podstawowy'!$F$26,IF(OR(D566="starszy ekspert",D566="główny specjalista"),'Podział podstawowy'!$F$27,IF(OR(D566="ekspert",D566="specjalista"),'Podział podstawowy'!$F$28,'Podział podstawowy'!$F$29)))))))</f>
        <v>1088.3424539097266</v>
      </c>
      <c r="G566" s="105" t="str">
        <f t="shared" si="16"/>
        <v>S2</v>
      </c>
      <c r="H566" s="106">
        <f t="shared" si="17"/>
        <v>1.25</v>
      </c>
      <c r="I566" s="104">
        <f>IFERROR(VLOOKUP(Tabela2[[#This Row],[Nazwisko i imię pracownika]],Tabela3[],9,FALSE),0)</f>
        <v>0</v>
      </c>
      <c r="J56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67" spans="1:10">
      <c r="A567" s="104" t="s">
        <v>605</v>
      </c>
      <c r="B567" s="104">
        <v>102</v>
      </c>
      <c r="C567" s="104" t="s">
        <v>1664</v>
      </c>
      <c r="D567" s="104" t="s">
        <v>1669</v>
      </c>
      <c r="E567" s="104">
        <v>1</v>
      </c>
      <c r="F567" s="113">
        <f>IF(D567="dyrektor ",'Podział podstawowy'!$F$19,IF(OR(D567="zastępca dyrektora ",D567="główny księgowy"),'Podział podstawowy'!$F$20,IF(D567="kierownik",'Podział podstawowy'!$F$24,IF(D567="zastępca kierownika",'Podział podstawowy'!$F$25,IF(D567="główny ekspert",'Podział podstawowy'!$F$26,IF(OR(D567="starszy ekspert",D567="główny specjalista"),'Podział podstawowy'!$F$27,IF(OR(D567="ekspert",D567="specjalista"),'Podział podstawowy'!$F$28,'Podział podstawowy'!$F$29)))))))</f>
        <v>870.67396312778124</v>
      </c>
      <c r="G567" s="105" t="str">
        <f t="shared" si="16"/>
        <v>S1</v>
      </c>
      <c r="H567" s="106">
        <f t="shared" si="17"/>
        <v>1</v>
      </c>
      <c r="I567" s="104">
        <f>IFERROR(VLOOKUP(Tabela2[[#This Row],[Nazwisko i imię pracownika]],Tabela3[],9,FALSE),0)</f>
        <v>0</v>
      </c>
      <c r="J56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68" spans="1:10">
      <c r="A568" s="104" t="s">
        <v>606</v>
      </c>
      <c r="B568" s="104">
        <v>102</v>
      </c>
      <c r="C568" s="104" t="s">
        <v>1664</v>
      </c>
      <c r="D568" s="104" t="s">
        <v>47</v>
      </c>
      <c r="E568" s="104">
        <v>1</v>
      </c>
      <c r="F568" s="113">
        <f>IF(D568="dyrektor ",'Podział podstawowy'!$F$19,IF(OR(D568="zastępca dyrektora ",D568="główny księgowy"),'Podział podstawowy'!$F$20,IF(D568="kierownik",'Podział podstawowy'!$F$24,IF(D568="zastępca kierownika",'Podział podstawowy'!$F$25,IF(D568="główny ekspert",'Podział podstawowy'!$F$26,IF(OR(D568="starszy ekspert",D568="główny specjalista"),'Podział podstawowy'!$F$27,IF(OR(D568="ekspert",D568="specjalista"),'Podział podstawowy'!$F$28,'Podział podstawowy'!$F$29)))))))</f>
        <v>1306.0109446916717</v>
      </c>
      <c r="G568" s="105" t="str">
        <f t="shared" si="16"/>
        <v>S3</v>
      </c>
      <c r="H568" s="106">
        <f t="shared" si="17"/>
        <v>1.5</v>
      </c>
      <c r="I568" s="104">
        <f>IFERROR(VLOOKUP(Tabela2[[#This Row],[Nazwisko i imię pracownika]],Tabela3[],9,FALSE),0)</f>
        <v>0</v>
      </c>
      <c r="J56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69" spans="1:10">
      <c r="A569" s="104" t="s">
        <v>607</v>
      </c>
      <c r="B569" s="104">
        <v>102</v>
      </c>
      <c r="C569" s="104" t="s">
        <v>1664</v>
      </c>
      <c r="D569" s="104" t="s">
        <v>1669</v>
      </c>
      <c r="E569" s="104">
        <v>1</v>
      </c>
      <c r="F569" s="113">
        <f>IF(D569="dyrektor ",'Podział podstawowy'!$F$19,IF(OR(D569="zastępca dyrektora ",D569="główny księgowy"),'Podział podstawowy'!$F$20,IF(D569="kierownik",'Podział podstawowy'!$F$24,IF(D569="zastępca kierownika",'Podział podstawowy'!$F$25,IF(D569="główny ekspert",'Podział podstawowy'!$F$26,IF(OR(D569="starszy ekspert",D569="główny specjalista"),'Podział podstawowy'!$F$27,IF(OR(D569="ekspert",D569="specjalista"),'Podział podstawowy'!$F$28,'Podział podstawowy'!$F$29)))))))</f>
        <v>870.67396312778124</v>
      </c>
      <c r="G569" s="105" t="str">
        <f t="shared" si="16"/>
        <v>S1</v>
      </c>
      <c r="H569" s="106">
        <f t="shared" si="17"/>
        <v>1</v>
      </c>
      <c r="I569" s="104">
        <f>IFERROR(VLOOKUP(Tabela2[[#This Row],[Nazwisko i imię pracownika]],Tabela3[],9,FALSE),0)</f>
        <v>0</v>
      </c>
      <c r="J56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70" spans="1:10">
      <c r="A570" s="104" t="s">
        <v>608</v>
      </c>
      <c r="B570" s="104">
        <v>102</v>
      </c>
      <c r="C570" s="104" t="s">
        <v>1664</v>
      </c>
      <c r="D570" s="104" t="s">
        <v>1669</v>
      </c>
      <c r="E570" s="104">
        <v>1</v>
      </c>
      <c r="F570" s="113">
        <f>IF(D570="dyrektor ",'Podział podstawowy'!$F$19,IF(OR(D570="zastępca dyrektora ",D570="główny księgowy"),'Podział podstawowy'!$F$20,IF(D570="kierownik",'Podział podstawowy'!$F$24,IF(D570="zastępca kierownika",'Podział podstawowy'!$F$25,IF(D570="główny ekspert",'Podział podstawowy'!$F$26,IF(OR(D570="starszy ekspert",D570="główny specjalista"),'Podział podstawowy'!$F$27,IF(OR(D570="ekspert",D570="specjalista"),'Podział podstawowy'!$F$28,'Podział podstawowy'!$F$29)))))))</f>
        <v>870.67396312778124</v>
      </c>
      <c r="G570" s="105" t="str">
        <f t="shared" si="16"/>
        <v>S1</v>
      </c>
      <c r="H570" s="106">
        <f t="shared" si="17"/>
        <v>1</v>
      </c>
      <c r="I570" s="104">
        <f>IFERROR(VLOOKUP(Tabela2[[#This Row],[Nazwisko i imię pracownika]],Tabela3[],9,FALSE),0)</f>
        <v>0</v>
      </c>
      <c r="J57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71" spans="1:10">
      <c r="A571" s="104" t="s">
        <v>609</v>
      </c>
      <c r="B571" s="104">
        <v>102</v>
      </c>
      <c r="C571" s="104" t="s">
        <v>1664</v>
      </c>
      <c r="D571" s="104" t="s">
        <v>1669</v>
      </c>
      <c r="E571" s="104">
        <v>1</v>
      </c>
      <c r="F571" s="113">
        <f>IF(D571="dyrektor ",'Podział podstawowy'!$F$19,IF(OR(D571="zastępca dyrektora ",D571="główny księgowy"),'Podział podstawowy'!$F$20,IF(D571="kierownik",'Podział podstawowy'!$F$24,IF(D571="zastępca kierownika",'Podział podstawowy'!$F$25,IF(D571="główny ekspert",'Podział podstawowy'!$F$26,IF(OR(D571="starszy ekspert",D571="główny specjalista"),'Podział podstawowy'!$F$27,IF(OR(D571="ekspert",D571="specjalista"),'Podział podstawowy'!$F$28,'Podział podstawowy'!$F$29)))))))</f>
        <v>870.67396312778124</v>
      </c>
      <c r="G571" s="105" t="str">
        <f t="shared" si="16"/>
        <v>S1</v>
      </c>
      <c r="H571" s="106">
        <f t="shared" si="17"/>
        <v>1</v>
      </c>
      <c r="I571" s="104">
        <f>IFERROR(VLOOKUP(Tabela2[[#This Row],[Nazwisko i imię pracownika]],Tabela3[],9,FALSE),0)</f>
        <v>0</v>
      </c>
      <c r="J57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72" spans="1:10">
      <c r="A572" s="104" t="s">
        <v>610</v>
      </c>
      <c r="B572" s="104">
        <v>102</v>
      </c>
      <c r="C572" s="104" t="s">
        <v>1664</v>
      </c>
      <c r="D572" s="104" t="s">
        <v>1669</v>
      </c>
      <c r="E572" s="104">
        <v>1</v>
      </c>
      <c r="F572" s="113">
        <f>IF(D572="dyrektor ",'Podział podstawowy'!$F$19,IF(OR(D572="zastępca dyrektora ",D572="główny księgowy"),'Podział podstawowy'!$F$20,IF(D572="kierownik",'Podział podstawowy'!$F$24,IF(D572="zastępca kierownika",'Podział podstawowy'!$F$25,IF(D572="główny ekspert",'Podział podstawowy'!$F$26,IF(OR(D572="starszy ekspert",D572="główny specjalista"),'Podział podstawowy'!$F$27,IF(OR(D572="ekspert",D572="specjalista"),'Podział podstawowy'!$F$28,'Podział podstawowy'!$F$29)))))))</f>
        <v>870.67396312778124</v>
      </c>
      <c r="G572" s="105" t="str">
        <f t="shared" si="16"/>
        <v>S1</v>
      </c>
      <c r="H572" s="106">
        <f t="shared" si="17"/>
        <v>1</v>
      </c>
      <c r="I572" s="104">
        <f>IFERROR(VLOOKUP(Tabela2[[#This Row],[Nazwisko i imię pracownika]],Tabela3[],9,FALSE),0)</f>
        <v>0</v>
      </c>
      <c r="J57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73" spans="1:10">
      <c r="A573" s="104" t="s">
        <v>611</v>
      </c>
      <c r="B573" s="104">
        <v>102</v>
      </c>
      <c r="C573" s="104" t="s">
        <v>1664</v>
      </c>
      <c r="D573" s="104" t="s">
        <v>47</v>
      </c>
      <c r="E573" s="104">
        <v>1</v>
      </c>
      <c r="F573" s="113">
        <f>IF(D573="dyrektor ",'Podział podstawowy'!$F$19,IF(OR(D573="zastępca dyrektora ",D573="główny księgowy"),'Podział podstawowy'!$F$20,IF(D573="kierownik",'Podział podstawowy'!$F$24,IF(D573="zastępca kierownika",'Podział podstawowy'!$F$25,IF(D573="główny ekspert",'Podział podstawowy'!$F$26,IF(OR(D573="starszy ekspert",D573="główny specjalista"),'Podział podstawowy'!$F$27,IF(OR(D573="ekspert",D573="specjalista"),'Podział podstawowy'!$F$28,'Podział podstawowy'!$F$29)))))))</f>
        <v>1306.0109446916717</v>
      </c>
      <c r="G573" s="105" t="str">
        <f t="shared" si="16"/>
        <v>S3</v>
      </c>
      <c r="H573" s="106">
        <f t="shared" si="17"/>
        <v>1.5</v>
      </c>
      <c r="I573" s="104">
        <f>IFERROR(VLOOKUP(Tabela2[[#This Row],[Nazwisko i imię pracownika]],Tabela3[],9,FALSE),0)</f>
        <v>0</v>
      </c>
      <c r="J57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74" spans="1:10">
      <c r="A574" s="104" t="s">
        <v>612</v>
      </c>
      <c r="B574" s="104">
        <v>102</v>
      </c>
      <c r="C574" s="104" t="s">
        <v>1664</v>
      </c>
      <c r="D574" s="104" t="s">
        <v>10</v>
      </c>
      <c r="E574" s="104">
        <v>1</v>
      </c>
      <c r="F574" s="113">
        <f>IF(D574="dyrektor ",'Podział podstawowy'!$F$19,IF(OR(D574="zastępca dyrektora ",D574="główny księgowy"),'Podział podstawowy'!$F$20,IF(D574="kierownik",'Podział podstawowy'!$F$24,IF(D574="zastępca kierownika",'Podział podstawowy'!$F$25,IF(D574="główny ekspert",'Podział podstawowy'!$F$26,IF(OR(D574="starszy ekspert",D574="główny specjalista"),'Podział podstawowy'!$F$27,IF(OR(D574="ekspert",D574="specjalista"),'Podział podstawowy'!$F$28,'Podział podstawowy'!$F$29)))))))</f>
        <v>1088.3424539097266</v>
      </c>
      <c r="G574" s="105" t="str">
        <f t="shared" si="16"/>
        <v>S2</v>
      </c>
      <c r="H574" s="106">
        <f t="shared" si="17"/>
        <v>1.25</v>
      </c>
      <c r="I574" s="104">
        <f>IFERROR(VLOOKUP(Tabela2[[#This Row],[Nazwisko i imię pracownika]],Tabela3[],9,FALSE),0)</f>
        <v>0</v>
      </c>
      <c r="J57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75" spans="1:10">
      <c r="A575" s="104" t="s">
        <v>613</v>
      </c>
      <c r="B575" s="104">
        <v>102</v>
      </c>
      <c r="C575" s="104" t="s">
        <v>1664</v>
      </c>
      <c r="D575" s="104" t="s">
        <v>1669</v>
      </c>
      <c r="E575" s="104">
        <v>1</v>
      </c>
      <c r="F575" s="113">
        <f>IF(D575="dyrektor ",'Podział podstawowy'!$F$19,IF(OR(D575="zastępca dyrektora ",D575="główny księgowy"),'Podział podstawowy'!$F$20,IF(D575="kierownik",'Podział podstawowy'!$F$24,IF(D575="zastępca kierownika",'Podział podstawowy'!$F$25,IF(D575="główny ekspert",'Podział podstawowy'!$F$26,IF(OR(D575="starszy ekspert",D575="główny specjalista"),'Podział podstawowy'!$F$27,IF(OR(D575="ekspert",D575="specjalista"),'Podział podstawowy'!$F$28,'Podział podstawowy'!$F$29)))))))</f>
        <v>870.67396312778124</v>
      </c>
      <c r="G575" s="105" t="str">
        <f t="shared" si="16"/>
        <v>S1</v>
      </c>
      <c r="H575" s="106">
        <f t="shared" si="17"/>
        <v>1</v>
      </c>
      <c r="I575" s="104">
        <f>IFERROR(VLOOKUP(Tabela2[[#This Row],[Nazwisko i imię pracownika]],Tabela3[],9,FALSE),0)</f>
        <v>0</v>
      </c>
      <c r="J57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76" spans="1:10">
      <c r="A576" s="104" t="s">
        <v>614</v>
      </c>
      <c r="B576" s="104">
        <v>102</v>
      </c>
      <c r="C576" s="104" t="s">
        <v>1664</v>
      </c>
      <c r="D576" s="104" t="s">
        <v>1669</v>
      </c>
      <c r="E576" s="104">
        <v>1</v>
      </c>
      <c r="F576" s="113">
        <f>IF(D576="dyrektor ",'Podział podstawowy'!$F$19,IF(OR(D576="zastępca dyrektora ",D576="główny księgowy"),'Podział podstawowy'!$F$20,IF(D576="kierownik",'Podział podstawowy'!$F$24,IF(D576="zastępca kierownika",'Podział podstawowy'!$F$25,IF(D576="główny ekspert",'Podział podstawowy'!$F$26,IF(OR(D576="starszy ekspert",D576="główny specjalista"),'Podział podstawowy'!$F$27,IF(OR(D576="ekspert",D576="specjalista"),'Podział podstawowy'!$F$28,'Podział podstawowy'!$F$29)))))))</f>
        <v>870.67396312778124</v>
      </c>
      <c r="G576" s="105" t="str">
        <f t="shared" si="16"/>
        <v>S1</v>
      </c>
      <c r="H576" s="106">
        <f t="shared" si="17"/>
        <v>1</v>
      </c>
      <c r="I576" s="104">
        <f>IFERROR(VLOOKUP(Tabela2[[#This Row],[Nazwisko i imię pracownika]],Tabela3[],9,FALSE),0)</f>
        <v>0</v>
      </c>
      <c r="J57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77" spans="1:10">
      <c r="A577" s="104" t="s">
        <v>615</v>
      </c>
      <c r="B577" s="104">
        <v>102</v>
      </c>
      <c r="C577" s="104" t="s">
        <v>1664</v>
      </c>
      <c r="D577" s="104" t="s">
        <v>1669</v>
      </c>
      <c r="E577" s="104">
        <v>1</v>
      </c>
      <c r="F577" s="113">
        <f>IF(D577="dyrektor ",'Podział podstawowy'!$F$19,IF(OR(D577="zastępca dyrektora ",D577="główny księgowy"),'Podział podstawowy'!$F$20,IF(D577="kierownik",'Podział podstawowy'!$F$24,IF(D577="zastępca kierownika",'Podział podstawowy'!$F$25,IF(D577="główny ekspert",'Podział podstawowy'!$F$26,IF(OR(D577="starszy ekspert",D577="główny specjalista"),'Podział podstawowy'!$F$27,IF(OR(D577="ekspert",D577="specjalista"),'Podział podstawowy'!$F$28,'Podział podstawowy'!$F$29)))))))</f>
        <v>870.67396312778124</v>
      </c>
      <c r="G577" s="105" t="str">
        <f t="shared" si="16"/>
        <v>S1</v>
      </c>
      <c r="H577" s="106">
        <f t="shared" si="17"/>
        <v>1</v>
      </c>
      <c r="I577" s="104">
        <f>IFERROR(VLOOKUP(Tabela2[[#This Row],[Nazwisko i imię pracownika]],Tabela3[],9,FALSE),0)</f>
        <v>0</v>
      </c>
      <c r="J57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78" spans="1:10">
      <c r="A578" s="104" t="s">
        <v>616</v>
      </c>
      <c r="B578" s="104">
        <v>102</v>
      </c>
      <c r="C578" s="104" t="s">
        <v>1664</v>
      </c>
      <c r="D578" s="104" t="s">
        <v>55</v>
      </c>
      <c r="E578" s="104">
        <v>1</v>
      </c>
      <c r="F578" s="113">
        <f>IF(D578="dyrektor ",'Podział podstawowy'!$F$19,IF(OR(D578="zastępca dyrektora ",D578="główny księgowy"),'Podział podstawowy'!$F$20,IF(D578="kierownik",'Podział podstawowy'!$F$24,IF(D578="zastępca kierownika",'Podział podstawowy'!$F$25,IF(D578="główny ekspert",'Podział podstawowy'!$F$26,IF(OR(D578="starszy ekspert",D578="główny specjalista"),'Podział podstawowy'!$F$27,IF(OR(D578="ekspert",D578="specjalista"),'Podział podstawowy'!$F$28,'Podział podstawowy'!$F$29)))))))</f>
        <v>1523.6794354736171</v>
      </c>
      <c r="G578" s="105" t="str">
        <f t="shared" si="16"/>
        <v>S4</v>
      </c>
      <c r="H578" s="106">
        <f t="shared" si="17"/>
        <v>1.75</v>
      </c>
      <c r="I578" s="104">
        <f>IFERROR(VLOOKUP(Tabela2[[#This Row],[Nazwisko i imię pracownika]],Tabela3[],9,FALSE),0)</f>
        <v>0</v>
      </c>
      <c r="J57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79" spans="1:10">
      <c r="A579" s="104" t="s">
        <v>617</v>
      </c>
      <c r="B579" s="104">
        <v>102</v>
      </c>
      <c r="C579" s="104" t="s">
        <v>1664</v>
      </c>
      <c r="D579" s="104" t="s">
        <v>47</v>
      </c>
      <c r="E579" s="104">
        <v>1</v>
      </c>
      <c r="F579" s="113">
        <f>IF(D579="dyrektor ",'Podział podstawowy'!$F$19,IF(OR(D579="zastępca dyrektora ",D579="główny księgowy"),'Podział podstawowy'!$F$20,IF(D579="kierownik",'Podział podstawowy'!$F$24,IF(D579="zastępca kierownika",'Podział podstawowy'!$F$25,IF(D579="główny ekspert",'Podział podstawowy'!$F$26,IF(OR(D579="starszy ekspert",D579="główny specjalista"),'Podział podstawowy'!$F$27,IF(OR(D579="ekspert",D579="specjalista"),'Podział podstawowy'!$F$28,'Podział podstawowy'!$F$29)))))))</f>
        <v>1306.0109446916717</v>
      </c>
      <c r="G579" s="105" t="str">
        <f t="shared" si="16"/>
        <v>S3</v>
      </c>
      <c r="H579" s="106">
        <f t="shared" si="17"/>
        <v>1.5</v>
      </c>
      <c r="I579" s="104">
        <f>IFERROR(VLOOKUP(Tabela2[[#This Row],[Nazwisko i imię pracownika]],Tabela3[],9,FALSE),0)</f>
        <v>0</v>
      </c>
      <c r="J57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80" spans="1:10">
      <c r="A580" s="104" t="s">
        <v>618</v>
      </c>
      <c r="B580" s="104">
        <v>102</v>
      </c>
      <c r="C580" s="104" t="s">
        <v>1664</v>
      </c>
      <c r="D580" s="104" t="s">
        <v>1669</v>
      </c>
      <c r="E580" s="104">
        <v>1</v>
      </c>
      <c r="F580" s="113">
        <f>IF(D580="dyrektor ",'Podział podstawowy'!$F$19,IF(OR(D580="zastępca dyrektora ",D580="główny księgowy"),'Podział podstawowy'!$F$20,IF(D580="kierownik",'Podział podstawowy'!$F$24,IF(D580="zastępca kierownika",'Podział podstawowy'!$F$25,IF(D580="główny ekspert",'Podział podstawowy'!$F$26,IF(OR(D580="starszy ekspert",D580="główny specjalista"),'Podział podstawowy'!$F$27,IF(OR(D580="ekspert",D580="specjalista"),'Podział podstawowy'!$F$28,'Podział podstawowy'!$F$29)))))))</f>
        <v>870.67396312778124</v>
      </c>
      <c r="G580" s="105" t="str">
        <f t="shared" si="16"/>
        <v>S1</v>
      </c>
      <c r="H580" s="106">
        <f t="shared" si="17"/>
        <v>1</v>
      </c>
      <c r="I580" s="104">
        <f>IFERROR(VLOOKUP(Tabela2[[#This Row],[Nazwisko i imię pracownika]],Tabela3[],9,FALSE),0)</f>
        <v>0</v>
      </c>
      <c r="J58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81" spans="1:10">
      <c r="A581" s="104" t="s">
        <v>619</v>
      </c>
      <c r="B581" s="104">
        <v>102</v>
      </c>
      <c r="C581" s="104" t="s">
        <v>1664</v>
      </c>
      <c r="D581" s="104" t="s">
        <v>1669</v>
      </c>
      <c r="E581" s="104">
        <v>1</v>
      </c>
      <c r="F581" s="113">
        <f>IF(D581="dyrektor ",'Podział podstawowy'!$F$19,IF(OR(D581="zastępca dyrektora ",D581="główny księgowy"),'Podział podstawowy'!$F$20,IF(D581="kierownik",'Podział podstawowy'!$F$24,IF(D581="zastępca kierownika",'Podział podstawowy'!$F$25,IF(D581="główny ekspert",'Podział podstawowy'!$F$26,IF(OR(D581="starszy ekspert",D581="główny specjalista"),'Podział podstawowy'!$F$27,IF(OR(D581="ekspert",D581="specjalista"),'Podział podstawowy'!$F$28,'Podział podstawowy'!$F$29)))))))</f>
        <v>870.67396312778124</v>
      </c>
      <c r="G581" s="105" t="str">
        <f t="shared" si="16"/>
        <v>S1</v>
      </c>
      <c r="H581" s="106">
        <f t="shared" si="17"/>
        <v>1</v>
      </c>
      <c r="I581" s="104">
        <f>IFERROR(VLOOKUP(Tabela2[[#This Row],[Nazwisko i imię pracownika]],Tabela3[],9,FALSE),0)</f>
        <v>0</v>
      </c>
      <c r="J58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82" spans="1:10">
      <c r="A582" s="104" t="s">
        <v>620</v>
      </c>
      <c r="B582" s="104">
        <v>102</v>
      </c>
      <c r="C582" s="104" t="s">
        <v>1664</v>
      </c>
      <c r="D582" s="104" t="s">
        <v>1669</v>
      </c>
      <c r="E582" s="104">
        <v>1</v>
      </c>
      <c r="F582" s="113">
        <f>IF(D582="dyrektor ",'Podział podstawowy'!$F$19,IF(OR(D582="zastępca dyrektora ",D582="główny księgowy"),'Podział podstawowy'!$F$20,IF(D582="kierownik",'Podział podstawowy'!$F$24,IF(D582="zastępca kierownika",'Podział podstawowy'!$F$25,IF(D582="główny ekspert",'Podział podstawowy'!$F$26,IF(OR(D582="starszy ekspert",D582="główny specjalista"),'Podział podstawowy'!$F$27,IF(OR(D582="ekspert",D582="specjalista"),'Podział podstawowy'!$F$28,'Podział podstawowy'!$F$29)))))))</f>
        <v>870.67396312778124</v>
      </c>
      <c r="G582" s="105" t="str">
        <f t="shared" si="16"/>
        <v>S1</v>
      </c>
      <c r="H582" s="106">
        <f t="shared" si="17"/>
        <v>1</v>
      </c>
      <c r="I582" s="104">
        <f>IFERROR(VLOOKUP(Tabela2[[#This Row],[Nazwisko i imię pracownika]],Tabela3[],9,FALSE),0)</f>
        <v>0</v>
      </c>
      <c r="J58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83" spans="1:10">
      <c r="A583" s="104" t="s">
        <v>621</v>
      </c>
      <c r="B583" s="104">
        <v>102</v>
      </c>
      <c r="C583" s="104" t="s">
        <v>1664</v>
      </c>
      <c r="D583" s="104" t="s">
        <v>1669</v>
      </c>
      <c r="E583" s="104">
        <v>1</v>
      </c>
      <c r="F583" s="113">
        <f>IF(D583="dyrektor ",'Podział podstawowy'!$F$19,IF(OR(D583="zastępca dyrektora ",D583="główny księgowy"),'Podział podstawowy'!$F$20,IF(D583="kierownik",'Podział podstawowy'!$F$24,IF(D583="zastępca kierownika",'Podział podstawowy'!$F$25,IF(D583="główny ekspert",'Podział podstawowy'!$F$26,IF(OR(D583="starszy ekspert",D583="główny specjalista"),'Podział podstawowy'!$F$27,IF(OR(D583="ekspert",D583="specjalista"),'Podział podstawowy'!$F$28,'Podział podstawowy'!$F$29)))))))</f>
        <v>870.67396312778124</v>
      </c>
      <c r="G583" s="105" t="str">
        <f t="shared" ref="G583:G646" si="18">IF(D583="dyrektor ","S8",IF(OR(D583="zastępca dyrektora ",D583="główny księgowy"),"S7",IF(D583="kierownik","S6",IF(D583="zastępca kierownika","S5",IF(D583="główny ekspert","S4",IF(OR(D583="starszy ekspert",D583="główny specjalista"),"S3",IF(OR(D583="ekspert",D583="specjalista"),"S2","S1")))))))</f>
        <v>S1</v>
      </c>
      <c r="H583" s="106">
        <f t="shared" ref="H583:H646" si="19">IF(G583="S1",1,IF(G583="S2",1.25,IF(G583="S3",1.5,IF(G583="S4",1.75,IF(G583="S5",2,IF(G583="S6",2.5,IF(G583="S7",3,IF(G583="S8",3.5))))))))</f>
        <v>1</v>
      </c>
      <c r="I583" s="104">
        <f>IFERROR(VLOOKUP(Tabela2[[#This Row],[Nazwisko i imię pracownika]],Tabela3[],9,FALSE),0)</f>
        <v>0</v>
      </c>
      <c r="J58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84" spans="1:10">
      <c r="A584" s="104" t="s">
        <v>622</v>
      </c>
      <c r="B584" s="104">
        <v>102</v>
      </c>
      <c r="C584" s="104" t="s">
        <v>1664</v>
      </c>
      <c r="D584" s="104" t="s">
        <v>1669</v>
      </c>
      <c r="E584" s="104">
        <v>1</v>
      </c>
      <c r="F584" s="113">
        <f>IF(D584="dyrektor ",'Podział podstawowy'!$F$19,IF(OR(D584="zastępca dyrektora ",D584="główny księgowy"),'Podział podstawowy'!$F$20,IF(D584="kierownik",'Podział podstawowy'!$F$24,IF(D584="zastępca kierownika",'Podział podstawowy'!$F$25,IF(D584="główny ekspert",'Podział podstawowy'!$F$26,IF(OR(D584="starszy ekspert",D584="główny specjalista"),'Podział podstawowy'!$F$27,IF(OR(D584="ekspert",D584="specjalista"),'Podział podstawowy'!$F$28,'Podział podstawowy'!$F$29)))))))</f>
        <v>870.67396312778124</v>
      </c>
      <c r="G584" s="105" t="str">
        <f t="shared" si="18"/>
        <v>S1</v>
      </c>
      <c r="H584" s="106">
        <f t="shared" si="19"/>
        <v>1</v>
      </c>
      <c r="I584" s="104">
        <f>IFERROR(VLOOKUP(Tabela2[[#This Row],[Nazwisko i imię pracownika]],Tabela3[],9,FALSE),0)</f>
        <v>0</v>
      </c>
      <c r="J58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85" spans="1:10">
      <c r="A585" s="104" t="s">
        <v>623</v>
      </c>
      <c r="B585" s="104">
        <v>102</v>
      </c>
      <c r="C585" s="104" t="s">
        <v>1664</v>
      </c>
      <c r="D585" s="104" t="s">
        <v>1669</v>
      </c>
      <c r="E585" s="104">
        <v>1</v>
      </c>
      <c r="F585" s="113">
        <f>IF(D585="dyrektor ",'Podział podstawowy'!$F$19,IF(OR(D585="zastępca dyrektora ",D585="główny księgowy"),'Podział podstawowy'!$F$20,IF(D585="kierownik",'Podział podstawowy'!$F$24,IF(D585="zastępca kierownika",'Podział podstawowy'!$F$25,IF(D585="główny ekspert",'Podział podstawowy'!$F$26,IF(OR(D585="starszy ekspert",D585="główny specjalista"),'Podział podstawowy'!$F$27,IF(OR(D585="ekspert",D585="specjalista"),'Podział podstawowy'!$F$28,'Podział podstawowy'!$F$29)))))))</f>
        <v>870.67396312778124</v>
      </c>
      <c r="G585" s="105" t="str">
        <f t="shared" si="18"/>
        <v>S1</v>
      </c>
      <c r="H585" s="106">
        <f t="shared" si="19"/>
        <v>1</v>
      </c>
      <c r="I585" s="104">
        <f>IFERROR(VLOOKUP(Tabela2[[#This Row],[Nazwisko i imię pracownika]],Tabela3[],9,FALSE),0)</f>
        <v>0</v>
      </c>
      <c r="J58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86" spans="1:10">
      <c r="A586" s="104" t="s">
        <v>624</v>
      </c>
      <c r="B586" s="104">
        <v>102</v>
      </c>
      <c r="C586" s="104" t="s">
        <v>1664</v>
      </c>
      <c r="D586" s="104" t="s">
        <v>47</v>
      </c>
      <c r="E586" s="104">
        <v>1</v>
      </c>
      <c r="F586" s="113">
        <f>IF(D586="dyrektor ",'Podział podstawowy'!$F$19,IF(OR(D586="zastępca dyrektora ",D586="główny księgowy"),'Podział podstawowy'!$F$20,IF(D586="kierownik",'Podział podstawowy'!$F$24,IF(D586="zastępca kierownika",'Podział podstawowy'!$F$25,IF(D586="główny ekspert",'Podział podstawowy'!$F$26,IF(OR(D586="starszy ekspert",D586="główny specjalista"),'Podział podstawowy'!$F$27,IF(OR(D586="ekspert",D586="specjalista"),'Podział podstawowy'!$F$28,'Podział podstawowy'!$F$29)))))))</f>
        <v>1306.0109446916717</v>
      </c>
      <c r="G586" s="105" t="str">
        <f t="shared" si="18"/>
        <v>S3</v>
      </c>
      <c r="H586" s="106">
        <f t="shared" si="19"/>
        <v>1.5</v>
      </c>
      <c r="I586" s="104">
        <f>IFERROR(VLOOKUP(Tabela2[[#This Row],[Nazwisko i imię pracownika]],Tabela3[],9,FALSE),0)</f>
        <v>0</v>
      </c>
      <c r="J58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87" spans="1:10">
      <c r="A587" s="104" t="s">
        <v>625</v>
      </c>
      <c r="B587" s="104">
        <v>102</v>
      </c>
      <c r="C587" s="104" t="s">
        <v>1664</v>
      </c>
      <c r="D587" s="104" t="s">
        <v>1669</v>
      </c>
      <c r="E587" s="104">
        <v>1</v>
      </c>
      <c r="F587" s="113">
        <f>IF(D587="dyrektor ",'Podział podstawowy'!$F$19,IF(OR(D587="zastępca dyrektora ",D587="główny księgowy"),'Podział podstawowy'!$F$20,IF(D587="kierownik",'Podział podstawowy'!$F$24,IF(D587="zastępca kierownika",'Podział podstawowy'!$F$25,IF(D587="główny ekspert",'Podział podstawowy'!$F$26,IF(OR(D587="starszy ekspert",D587="główny specjalista"),'Podział podstawowy'!$F$27,IF(OR(D587="ekspert",D587="specjalista"),'Podział podstawowy'!$F$28,'Podział podstawowy'!$F$29)))))))</f>
        <v>870.67396312778124</v>
      </c>
      <c r="G587" s="105" t="str">
        <f t="shared" si="18"/>
        <v>S1</v>
      </c>
      <c r="H587" s="106">
        <f t="shared" si="19"/>
        <v>1</v>
      </c>
      <c r="I587" s="104">
        <f>IFERROR(VLOOKUP(Tabela2[[#This Row],[Nazwisko i imię pracownika]],Tabela3[],9,FALSE),0)</f>
        <v>0</v>
      </c>
      <c r="J58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88" spans="1:10">
      <c r="A588" s="104" t="s">
        <v>626</v>
      </c>
      <c r="B588" s="104">
        <v>102</v>
      </c>
      <c r="C588" s="104" t="s">
        <v>1664</v>
      </c>
      <c r="D588" s="104" t="s">
        <v>1669</v>
      </c>
      <c r="E588" s="104">
        <v>1</v>
      </c>
      <c r="F588" s="113">
        <f>IF(D588="dyrektor ",'Podział podstawowy'!$F$19,IF(OR(D588="zastępca dyrektora ",D588="główny księgowy"),'Podział podstawowy'!$F$20,IF(D588="kierownik",'Podział podstawowy'!$F$24,IF(D588="zastępca kierownika",'Podział podstawowy'!$F$25,IF(D588="główny ekspert",'Podział podstawowy'!$F$26,IF(OR(D588="starszy ekspert",D588="główny specjalista"),'Podział podstawowy'!$F$27,IF(OR(D588="ekspert",D588="specjalista"),'Podział podstawowy'!$F$28,'Podział podstawowy'!$F$29)))))))</f>
        <v>870.67396312778124</v>
      </c>
      <c r="G588" s="105" t="str">
        <f t="shared" si="18"/>
        <v>S1</v>
      </c>
      <c r="H588" s="106">
        <f t="shared" si="19"/>
        <v>1</v>
      </c>
      <c r="I588" s="104">
        <f>IFERROR(VLOOKUP(Tabela2[[#This Row],[Nazwisko i imię pracownika]],Tabela3[],9,FALSE),0)</f>
        <v>0</v>
      </c>
      <c r="J58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89" spans="1:10">
      <c r="A589" s="104" t="s">
        <v>627</v>
      </c>
      <c r="B589" s="104">
        <v>102</v>
      </c>
      <c r="C589" s="104" t="s">
        <v>1664</v>
      </c>
      <c r="D589" s="104" t="s">
        <v>1669</v>
      </c>
      <c r="E589" s="104">
        <v>1</v>
      </c>
      <c r="F589" s="113">
        <f>IF(D589="dyrektor ",'Podział podstawowy'!$F$19,IF(OR(D589="zastępca dyrektora ",D589="główny księgowy"),'Podział podstawowy'!$F$20,IF(D589="kierownik",'Podział podstawowy'!$F$24,IF(D589="zastępca kierownika",'Podział podstawowy'!$F$25,IF(D589="główny ekspert",'Podział podstawowy'!$F$26,IF(OR(D589="starszy ekspert",D589="główny specjalista"),'Podział podstawowy'!$F$27,IF(OR(D589="ekspert",D589="specjalista"),'Podział podstawowy'!$F$28,'Podział podstawowy'!$F$29)))))))</f>
        <v>870.67396312778124</v>
      </c>
      <c r="G589" s="105" t="str">
        <f t="shared" si="18"/>
        <v>S1</v>
      </c>
      <c r="H589" s="106">
        <f t="shared" si="19"/>
        <v>1</v>
      </c>
      <c r="I589" s="104">
        <f>IFERROR(VLOOKUP(Tabela2[[#This Row],[Nazwisko i imię pracownika]],Tabela3[],9,FALSE),0)</f>
        <v>0</v>
      </c>
      <c r="J58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90" spans="1:10">
      <c r="A590" s="104" t="s">
        <v>628</v>
      </c>
      <c r="B590" s="104">
        <v>102</v>
      </c>
      <c r="C590" s="104" t="s">
        <v>1664</v>
      </c>
      <c r="D590" s="104" t="s">
        <v>46</v>
      </c>
      <c r="E590" s="104">
        <v>1</v>
      </c>
      <c r="F590" s="113">
        <f>IF(D590="dyrektor ",'Podział podstawowy'!$F$19,IF(OR(D590="zastępca dyrektora ",D590="główny księgowy"),'Podział podstawowy'!$F$20,IF(D590="kierownik",'Podział podstawowy'!$F$24,IF(D590="zastępca kierownika",'Podział podstawowy'!$F$25,IF(D590="główny ekspert",'Podział podstawowy'!$F$26,IF(OR(D590="starszy ekspert",D590="główny specjalista"),'Podział podstawowy'!$F$27,IF(OR(D590="ekspert",D590="specjalista"),'Podział podstawowy'!$F$28,'Podział podstawowy'!$F$29)))))))</f>
        <v>2176.6849078194532</v>
      </c>
      <c r="G590" s="105" t="str">
        <f t="shared" si="18"/>
        <v>S6</v>
      </c>
      <c r="H590" s="106">
        <f t="shared" si="19"/>
        <v>2.5</v>
      </c>
      <c r="I590" s="104">
        <f>IFERROR(VLOOKUP(Tabela2[[#This Row],[Nazwisko i imię pracownika]],Tabela3[],9,FALSE),0)</f>
        <v>0</v>
      </c>
      <c r="J59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91" spans="1:10">
      <c r="A591" s="104" t="s">
        <v>629</v>
      </c>
      <c r="B591" s="104">
        <v>102</v>
      </c>
      <c r="C591" s="104" t="s">
        <v>1664</v>
      </c>
      <c r="D591" s="104" t="s">
        <v>1669</v>
      </c>
      <c r="E591" s="104">
        <v>1</v>
      </c>
      <c r="F591" s="113">
        <f>IF(D591="dyrektor ",'Podział podstawowy'!$F$19,IF(OR(D591="zastępca dyrektora ",D591="główny księgowy"),'Podział podstawowy'!$F$20,IF(D591="kierownik",'Podział podstawowy'!$F$24,IF(D591="zastępca kierownika",'Podział podstawowy'!$F$25,IF(D591="główny ekspert",'Podział podstawowy'!$F$26,IF(OR(D591="starszy ekspert",D591="główny specjalista"),'Podział podstawowy'!$F$27,IF(OR(D591="ekspert",D591="specjalista"),'Podział podstawowy'!$F$28,'Podział podstawowy'!$F$29)))))))</f>
        <v>870.67396312778124</v>
      </c>
      <c r="G591" s="105" t="str">
        <f t="shared" si="18"/>
        <v>S1</v>
      </c>
      <c r="H591" s="106">
        <f t="shared" si="19"/>
        <v>1</v>
      </c>
      <c r="I591" s="104">
        <f>IFERROR(VLOOKUP(Tabela2[[#This Row],[Nazwisko i imię pracownika]],Tabela3[],9,FALSE),0)</f>
        <v>0</v>
      </c>
      <c r="J59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92" spans="1:10">
      <c r="A592" s="104" t="s">
        <v>630</v>
      </c>
      <c r="B592" s="104">
        <v>102</v>
      </c>
      <c r="C592" s="104" t="s">
        <v>1664</v>
      </c>
      <c r="D592" s="104" t="s">
        <v>1669</v>
      </c>
      <c r="E592" s="104">
        <v>1</v>
      </c>
      <c r="F592" s="113">
        <f>IF(D592="dyrektor ",'Podział podstawowy'!$F$19,IF(OR(D592="zastępca dyrektora ",D592="główny księgowy"),'Podział podstawowy'!$F$20,IF(D592="kierownik",'Podział podstawowy'!$F$24,IF(D592="zastępca kierownika",'Podział podstawowy'!$F$25,IF(D592="główny ekspert",'Podział podstawowy'!$F$26,IF(OR(D592="starszy ekspert",D592="główny specjalista"),'Podział podstawowy'!$F$27,IF(OR(D592="ekspert",D592="specjalista"),'Podział podstawowy'!$F$28,'Podział podstawowy'!$F$29)))))))</f>
        <v>870.67396312778124</v>
      </c>
      <c r="G592" s="105" t="str">
        <f t="shared" si="18"/>
        <v>S1</v>
      </c>
      <c r="H592" s="106">
        <f t="shared" si="19"/>
        <v>1</v>
      </c>
      <c r="I592" s="104">
        <f>IFERROR(VLOOKUP(Tabela2[[#This Row],[Nazwisko i imię pracownika]],Tabela3[],9,FALSE),0)</f>
        <v>7</v>
      </c>
      <c r="J59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93" spans="1:10">
      <c r="A593" s="104" t="s">
        <v>631</v>
      </c>
      <c r="B593" s="104">
        <v>102</v>
      </c>
      <c r="C593" s="104" t="s">
        <v>1664</v>
      </c>
      <c r="D593" s="104" t="s">
        <v>47</v>
      </c>
      <c r="E593" s="104">
        <v>1</v>
      </c>
      <c r="F593" s="113">
        <f>IF(D593="dyrektor ",'Podział podstawowy'!$F$19,IF(OR(D593="zastępca dyrektora ",D593="główny księgowy"),'Podział podstawowy'!$F$20,IF(D593="kierownik",'Podział podstawowy'!$F$24,IF(D593="zastępca kierownika",'Podział podstawowy'!$F$25,IF(D593="główny ekspert",'Podział podstawowy'!$F$26,IF(OR(D593="starszy ekspert",D593="główny specjalista"),'Podział podstawowy'!$F$27,IF(OR(D593="ekspert",D593="specjalista"),'Podział podstawowy'!$F$28,'Podział podstawowy'!$F$29)))))))</f>
        <v>1306.0109446916717</v>
      </c>
      <c r="G593" s="105" t="str">
        <f t="shared" si="18"/>
        <v>S3</v>
      </c>
      <c r="H593" s="106">
        <f t="shared" si="19"/>
        <v>1.5</v>
      </c>
      <c r="I593" s="104">
        <f>IFERROR(VLOOKUP(Tabela2[[#This Row],[Nazwisko i imię pracownika]],Tabela3[],9,FALSE),0)</f>
        <v>0</v>
      </c>
      <c r="J59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94" spans="1:10">
      <c r="A594" s="104" t="s">
        <v>632</v>
      </c>
      <c r="B594" s="104">
        <v>102</v>
      </c>
      <c r="C594" s="104" t="s">
        <v>1664</v>
      </c>
      <c r="D594" s="104" t="s">
        <v>1669</v>
      </c>
      <c r="E594" s="104">
        <v>1</v>
      </c>
      <c r="F594" s="113">
        <f>IF(D594="dyrektor ",'Podział podstawowy'!$F$19,IF(OR(D594="zastępca dyrektora ",D594="główny księgowy"),'Podział podstawowy'!$F$20,IF(D594="kierownik",'Podział podstawowy'!$F$24,IF(D594="zastępca kierownika",'Podział podstawowy'!$F$25,IF(D594="główny ekspert",'Podział podstawowy'!$F$26,IF(OR(D594="starszy ekspert",D594="główny specjalista"),'Podział podstawowy'!$F$27,IF(OR(D594="ekspert",D594="specjalista"),'Podział podstawowy'!$F$28,'Podział podstawowy'!$F$29)))))))</f>
        <v>870.67396312778124</v>
      </c>
      <c r="G594" s="105" t="str">
        <f t="shared" si="18"/>
        <v>S1</v>
      </c>
      <c r="H594" s="106">
        <f t="shared" si="19"/>
        <v>1</v>
      </c>
      <c r="I594" s="104">
        <f>IFERROR(VLOOKUP(Tabela2[[#This Row],[Nazwisko i imię pracownika]],Tabela3[],9,FALSE),0)</f>
        <v>0</v>
      </c>
      <c r="J59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95" spans="1:10">
      <c r="A595" s="104" t="s">
        <v>164</v>
      </c>
      <c r="B595" s="104">
        <v>102</v>
      </c>
      <c r="C595" s="104" t="s">
        <v>1664</v>
      </c>
      <c r="D595" s="104" t="s">
        <v>52</v>
      </c>
      <c r="E595" s="104">
        <v>1</v>
      </c>
      <c r="F595" s="113">
        <f>IF(D595="dyrektor ",'Podział podstawowy'!$F$19,IF(OR(D595="zastępca dyrektora ",D595="główny księgowy"),'Podział podstawowy'!$F$20,IF(D595="kierownik",'Podział podstawowy'!$F$24,IF(D595="zastępca kierownika",'Podział podstawowy'!$F$25,IF(D595="główny ekspert",'Podział podstawowy'!$F$26,IF(OR(D595="starszy ekspert",D595="główny specjalista"),'Podział podstawowy'!$F$27,IF(OR(D595="ekspert",D595="specjalista"),'Podział podstawowy'!$F$28,'Podział podstawowy'!$F$29)))))))</f>
        <v>1741.3479262555625</v>
      </c>
      <c r="G595" s="105" t="str">
        <f t="shared" si="18"/>
        <v>S5</v>
      </c>
      <c r="H595" s="106">
        <f t="shared" si="19"/>
        <v>2</v>
      </c>
      <c r="I595" s="104">
        <f>IFERROR(VLOOKUP(Tabela2[[#This Row],[Nazwisko i imię pracownika]],Tabela3[],9,FALSE),0)</f>
        <v>0</v>
      </c>
      <c r="J59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96" spans="1:10">
      <c r="A596" s="104" t="s">
        <v>633</v>
      </c>
      <c r="B596" s="104">
        <v>102</v>
      </c>
      <c r="C596" s="104" t="s">
        <v>1664</v>
      </c>
      <c r="D596" s="104" t="s">
        <v>46</v>
      </c>
      <c r="E596" s="104">
        <v>1</v>
      </c>
      <c r="F596" s="113">
        <f>IF(D596="dyrektor ",'Podział podstawowy'!$F$19,IF(OR(D596="zastępca dyrektora ",D596="główny księgowy"),'Podział podstawowy'!$F$20,IF(D596="kierownik",'Podział podstawowy'!$F$24,IF(D596="zastępca kierownika",'Podział podstawowy'!$F$25,IF(D596="główny ekspert",'Podział podstawowy'!$F$26,IF(OR(D596="starszy ekspert",D596="główny specjalista"),'Podział podstawowy'!$F$27,IF(OR(D596="ekspert",D596="specjalista"),'Podział podstawowy'!$F$28,'Podział podstawowy'!$F$29)))))))</f>
        <v>2176.6849078194532</v>
      </c>
      <c r="G596" s="105" t="str">
        <f t="shared" si="18"/>
        <v>S6</v>
      </c>
      <c r="H596" s="106">
        <f t="shared" si="19"/>
        <v>2.5</v>
      </c>
      <c r="I596" s="104">
        <f>IFERROR(VLOOKUP(Tabela2[[#This Row],[Nazwisko i imię pracownika]],Tabela3[],9,FALSE),0)</f>
        <v>0</v>
      </c>
      <c r="J59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97" spans="1:10">
      <c r="A597" s="104" t="s">
        <v>634</v>
      </c>
      <c r="B597" s="104">
        <v>102</v>
      </c>
      <c r="C597" s="104" t="s">
        <v>1664</v>
      </c>
      <c r="D597" s="104" t="s">
        <v>1669</v>
      </c>
      <c r="E597" s="104">
        <v>1</v>
      </c>
      <c r="F597" s="113">
        <f>IF(D597="dyrektor ",'Podział podstawowy'!$F$19,IF(OR(D597="zastępca dyrektora ",D597="główny księgowy"),'Podział podstawowy'!$F$20,IF(D597="kierownik",'Podział podstawowy'!$F$24,IF(D597="zastępca kierownika",'Podział podstawowy'!$F$25,IF(D597="główny ekspert",'Podział podstawowy'!$F$26,IF(OR(D597="starszy ekspert",D597="główny specjalista"),'Podział podstawowy'!$F$27,IF(OR(D597="ekspert",D597="specjalista"),'Podział podstawowy'!$F$28,'Podział podstawowy'!$F$29)))))))</f>
        <v>870.67396312778124</v>
      </c>
      <c r="G597" s="105" t="str">
        <f t="shared" si="18"/>
        <v>S1</v>
      </c>
      <c r="H597" s="106">
        <f t="shared" si="19"/>
        <v>1</v>
      </c>
      <c r="I597" s="104">
        <f>IFERROR(VLOOKUP(Tabela2[[#This Row],[Nazwisko i imię pracownika]],Tabela3[],9,FALSE),0)</f>
        <v>0</v>
      </c>
      <c r="J59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98" spans="1:10">
      <c r="A598" s="104" t="s">
        <v>407</v>
      </c>
      <c r="B598" s="104">
        <v>102</v>
      </c>
      <c r="C598" s="104" t="s">
        <v>1664</v>
      </c>
      <c r="D598" s="104" t="s">
        <v>1669</v>
      </c>
      <c r="E598" s="104">
        <v>1</v>
      </c>
      <c r="F598" s="113">
        <f>IF(D598="dyrektor ",'Podział podstawowy'!$F$19,IF(OR(D598="zastępca dyrektora ",D598="główny księgowy"),'Podział podstawowy'!$F$20,IF(D598="kierownik",'Podział podstawowy'!$F$24,IF(D598="zastępca kierownika",'Podział podstawowy'!$F$25,IF(D598="główny ekspert",'Podział podstawowy'!$F$26,IF(OR(D598="starszy ekspert",D598="główny specjalista"),'Podział podstawowy'!$F$27,IF(OR(D598="ekspert",D598="specjalista"),'Podział podstawowy'!$F$28,'Podział podstawowy'!$F$29)))))))</f>
        <v>870.67396312778124</v>
      </c>
      <c r="G598" s="105" t="str">
        <f t="shared" si="18"/>
        <v>S1</v>
      </c>
      <c r="H598" s="106">
        <f t="shared" si="19"/>
        <v>1</v>
      </c>
      <c r="I598" s="104">
        <f>IFERROR(VLOOKUP(Tabela2[[#This Row],[Nazwisko i imię pracownika]],Tabela3[],9,FALSE),0)</f>
        <v>0</v>
      </c>
      <c r="J59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599" spans="1:10">
      <c r="A599" s="104" t="s">
        <v>635</v>
      </c>
      <c r="B599" s="104">
        <v>102</v>
      </c>
      <c r="C599" s="104" t="s">
        <v>1664</v>
      </c>
      <c r="D599" s="104" t="s">
        <v>1669</v>
      </c>
      <c r="E599" s="104">
        <v>1</v>
      </c>
      <c r="F599" s="113">
        <f>IF(D599="dyrektor ",'Podział podstawowy'!$F$19,IF(OR(D599="zastępca dyrektora ",D599="główny księgowy"),'Podział podstawowy'!$F$20,IF(D599="kierownik",'Podział podstawowy'!$F$24,IF(D599="zastępca kierownika",'Podział podstawowy'!$F$25,IF(D599="główny ekspert",'Podział podstawowy'!$F$26,IF(OR(D599="starszy ekspert",D599="główny specjalista"),'Podział podstawowy'!$F$27,IF(OR(D599="ekspert",D599="specjalista"),'Podział podstawowy'!$F$28,'Podział podstawowy'!$F$29)))))))</f>
        <v>870.67396312778124</v>
      </c>
      <c r="G599" s="105" t="str">
        <f t="shared" si="18"/>
        <v>S1</v>
      </c>
      <c r="H599" s="106">
        <f t="shared" si="19"/>
        <v>1</v>
      </c>
      <c r="I599" s="104">
        <f>IFERROR(VLOOKUP(Tabela2[[#This Row],[Nazwisko i imię pracownika]],Tabela3[],9,FALSE),0)</f>
        <v>0</v>
      </c>
      <c r="J59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00" spans="1:10">
      <c r="A600" s="104" t="s">
        <v>636</v>
      </c>
      <c r="B600" s="104">
        <v>102</v>
      </c>
      <c r="C600" s="104" t="s">
        <v>1664</v>
      </c>
      <c r="D600" s="104" t="s">
        <v>1669</v>
      </c>
      <c r="E600" s="104">
        <v>1</v>
      </c>
      <c r="F600" s="113">
        <f>IF(D600="dyrektor ",'Podział podstawowy'!$F$19,IF(OR(D600="zastępca dyrektora ",D600="główny księgowy"),'Podział podstawowy'!$F$20,IF(D600="kierownik",'Podział podstawowy'!$F$24,IF(D600="zastępca kierownika",'Podział podstawowy'!$F$25,IF(D600="główny ekspert",'Podział podstawowy'!$F$26,IF(OR(D600="starszy ekspert",D600="główny specjalista"),'Podział podstawowy'!$F$27,IF(OR(D600="ekspert",D600="specjalista"),'Podział podstawowy'!$F$28,'Podział podstawowy'!$F$29)))))))</f>
        <v>870.67396312778124</v>
      </c>
      <c r="G600" s="105" t="str">
        <f t="shared" si="18"/>
        <v>S1</v>
      </c>
      <c r="H600" s="106">
        <f t="shared" si="19"/>
        <v>1</v>
      </c>
      <c r="I600" s="104">
        <f>IFERROR(VLOOKUP(Tabela2[[#This Row],[Nazwisko i imię pracownika]],Tabela3[],9,FALSE),0)</f>
        <v>0</v>
      </c>
      <c r="J60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01" spans="1:10">
      <c r="A601" s="104" t="s">
        <v>637</v>
      </c>
      <c r="B601" s="104">
        <v>102</v>
      </c>
      <c r="C601" s="104" t="s">
        <v>1664</v>
      </c>
      <c r="D601" s="104" t="s">
        <v>1669</v>
      </c>
      <c r="E601" s="104">
        <v>1</v>
      </c>
      <c r="F601" s="113">
        <f>IF(D601="dyrektor ",'Podział podstawowy'!$F$19,IF(OR(D601="zastępca dyrektora ",D601="główny księgowy"),'Podział podstawowy'!$F$20,IF(D601="kierownik",'Podział podstawowy'!$F$24,IF(D601="zastępca kierownika",'Podział podstawowy'!$F$25,IF(D601="główny ekspert",'Podział podstawowy'!$F$26,IF(OR(D601="starszy ekspert",D601="główny specjalista"),'Podział podstawowy'!$F$27,IF(OR(D601="ekspert",D601="specjalista"),'Podział podstawowy'!$F$28,'Podział podstawowy'!$F$29)))))))</f>
        <v>870.67396312778124</v>
      </c>
      <c r="G601" s="105" t="str">
        <f t="shared" si="18"/>
        <v>S1</v>
      </c>
      <c r="H601" s="106">
        <f t="shared" si="19"/>
        <v>1</v>
      </c>
      <c r="I601" s="104">
        <f>IFERROR(VLOOKUP(Tabela2[[#This Row],[Nazwisko i imię pracownika]],Tabela3[],9,FALSE),0)</f>
        <v>0</v>
      </c>
      <c r="J60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02" spans="1:10">
      <c r="A602" s="104" t="s">
        <v>638</v>
      </c>
      <c r="B602" s="104">
        <v>102</v>
      </c>
      <c r="C602" s="104" t="s">
        <v>1664</v>
      </c>
      <c r="D602" s="104" t="s">
        <v>1669</v>
      </c>
      <c r="E602" s="104">
        <v>1</v>
      </c>
      <c r="F602" s="113">
        <f>IF(D602="dyrektor ",'Podział podstawowy'!$F$19,IF(OR(D602="zastępca dyrektora ",D602="główny księgowy"),'Podział podstawowy'!$F$20,IF(D602="kierownik",'Podział podstawowy'!$F$24,IF(D602="zastępca kierownika",'Podział podstawowy'!$F$25,IF(D602="główny ekspert",'Podział podstawowy'!$F$26,IF(OR(D602="starszy ekspert",D602="główny specjalista"),'Podział podstawowy'!$F$27,IF(OR(D602="ekspert",D602="specjalista"),'Podział podstawowy'!$F$28,'Podział podstawowy'!$F$29)))))))</f>
        <v>870.67396312778124</v>
      </c>
      <c r="G602" s="105" t="str">
        <f t="shared" si="18"/>
        <v>S1</v>
      </c>
      <c r="H602" s="106">
        <f t="shared" si="19"/>
        <v>1</v>
      </c>
      <c r="I602" s="104">
        <f>IFERROR(VLOOKUP(Tabela2[[#This Row],[Nazwisko i imię pracownika]],Tabela3[],9,FALSE),0)</f>
        <v>0</v>
      </c>
      <c r="J60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03" spans="1:10">
      <c r="A603" s="104" t="s">
        <v>639</v>
      </c>
      <c r="B603" s="104">
        <v>102</v>
      </c>
      <c r="C603" s="104" t="s">
        <v>1664</v>
      </c>
      <c r="D603" s="104" t="s">
        <v>1669</v>
      </c>
      <c r="E603" s="104">
        <v>1</v>
      </c>
      <c r="F603" s="113">
        <f>IF(D603="dyrektor ",'Podział podstawowy'!$F$19,IF(OR(D603="zastępca dyrektora ",D603="główny księgowy"),'Podział podstawowy'!$F$20,IF(D603="kierownik",'Podział podstawowy'!$F$24,IF(D603="zastępca kierownika",'Podział podstawowy'!$F$25,IF(D603="główny ekspert",'Podział podstawowy'!$F$26,IF(OR(D603="starszy ekspert",D603="główny specjalista"),'Podział podstawowy'!$F$27,IF(OR(D603="ekspert",D603="specjalista"),'Podział podstawowy'!$F$28,'Podział podstawowy'!$F$29)))))))</f>
        <v>870.67396312778124</v>
      </c>
      <c r="G603" s="105" t="str">
        <f t="shared" si="18"/>
        <v>S1</v>
      </c>
      <c r="H603" s="106">
        <f t="shared" si="19"/>
        <v>1</v>
      </c>
      <c r="I603" s="104">
        <f>IFERROR(VLOOKUP(Tabela2[[#This Row],[Nazwisko i imię pracownika]],Tabela3[],9,FALSE),0)</f>
        <v>0</v>
      </c>
      <c r="J60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04" spans="1:10">
      <c r="A604" s="104" t="s">
        <v>640</v>
      </c>
      <c r="B604" s="104">
        <v>102</v>
      </c>
      <c r="C604" s="104" t="s">
        <v>1664</v>
      </c>
      <c r="D604" s="104" t="s">
        <v>1669</v>
      </c>
      <c r="E604" s="104">
        <v>1</v>
      </c>
      <c r="F604" s="113">
        <f>IF(D604="dyrektor ",'Podział podstawowy'!$F$19,IF(OR(D604="zastępca dyrektora ",D604="główny księgowy"),'Podział podstawowy'!$F$20,IF(D604="kierownik",'Podział podstawowy'!$F$24,IF(D604="zastępca kierownika",'Podział podstawowy'!$F$25,IF(D604="główny ekspert",'Podział podstawowy'!$F$26,IF(OR(D604="starszy ekspert",D604="główny specjalista"),'Podział podstawowy'!$F$27,IF(OR(D604="ekspert",D604="specjalista"),'Podział podstawowy'!$F$28,'Podział podstawowy'!$F$29)))))))</f>
        <v>870.67396312778124</v>
      </c>
      <c r="G604" s="105" t="str">
        <f t="shared" si="18"/>
        <v>S1</v>
      </c>
      <c r="H604" s="106">
        <f t="shared" si="19"/>
        <v>1</v>
      </c>
      <c r="I604" s="104">
        <f>IFERROR(VLOOKUP(Tabela2[[#This Row],[Nazwisko i imię pracownika]],Tabela3[],9,FALSE),0)</f>
        <v>0</v>
      </c>
      <c r="J60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05" spans="1:10">
      <c r="A605" s="104" t="s">
        <v>641</v>
      </c>
      <c r="B605" s="104">
        <v>102</v>
      </c>
      <c r="C605" s="104" t="s">
        <v>1663</v>
      </c>
      <c r="D605" s="104" t="s">
        <v>1669</v>
      </c>
      <c r="E605" s="104">
        <v>1</v>
      </c>
      <c r="F605" s="113">
        <f>IF(D605="dyrektor ",'Podział podstawowy'!$F$19,IF(OR(D605="zastępca dyrektora ",D605="główny księgowy"),'Podział podstawowy'!$F$20,IF(D605="kierownik",'Podział podstawowy'!$F$24,IF(D605="zastępca kierownika",'Podział podstawowy'!$F$25,IF(D605="główny ekspert",'Podział podstawowy'!$F$26,IF(OR(D605="starszy ekspert",D605="główny specjalista"),'Podział podstawowy'!$F$27,IF(OR(D605="ekspert",D605="specjalista"),'Podział podstawowy'!$F$28,'Podział podstawowy'!$F$29)))))))</f>
        <v>870.67396312778124</v>
      </c>
      <c r="G605" s="105" t="str">
        <f t="shared" si="18"/>
        <v>S1</v>
      </c>
      <c r="H605" s="106">
        <f t="shared" si="19"/>
        <v>1</v>
      </c>
      <c r="I605" s="104">
        <f>IFERROR(VLOOKUP(Tabela2[[#This Row],[Nazwisko i imię pracownika]],Tabela3[],9,FALSE),0)</f>
        <v>0</v>
      </c>
      <c r="J60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06" spans="1:10">
      <c r="A606" s="104" t="s">
        <v>642</v>
      </c>
      <c r="B606" s="104">
        <v>102</v>
      </c>
      <c r="C606" s="104" t="s">
        <v>1663</v>
      </c>
      <c r="D606" s="104" t="s">
        <v>1669</v>
      </c>
      <c r="E606" s="104">
        <v>1</v>
      </c>
      <c r="F606" s="113">
        <f>IF(D606="dyrektor ",'Podział podstawowy'!$F$19,IF(OR(D606="zastępca dyrektora ",D606="główny księgowy"),'Podział podstawowy'!$F$20,IF(D606="kierownik",'Podział podstawowy'!$F$24,IF(D606="zastępca kierownika",'Podział podstawowy'!$F$25,IF(D606="główny ekspert",'Podział podstawowy'!$F$26,IF(OR(D606="starszy ekspert",D606="główny specjalista"),'Podział podstawowy'!$F$27,IF(OR(D606="ekspert",D606="specjalista"),'Podział podstawowy'!$F$28,'Podział podstawowy'!$F$29)))))))</f>
        <v>870.67396312778124</v>
      </c>
      <c r="G606" s="105" t="str">
        <f t="shared" si="18"/>
        <v>S1</v>
      </c>
      <c r="H606" s="106">
        <f t="shared" si="19"/>
        <v>1</v>
      </c>
      <c r="I606" s="104">
        <f>IFERROR(VLOOKUP(Tabela2[[#This Row],[Nazwisko i imię pracownika]],Tabela3[],9,FALSE),0)</f>
        <v>0</v>
      </c>
      <c r="J60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07" spans="1:10">
      <c r="A607" s="104" t="s">
        <v>643</v>
      </c>
      <c r="B607" s="104">
        <v>102</v>
      </c>
      <c r="C607" s="104" t="s">
        <v>1663</v>
      </c>
      <c r="D607" s="104" t="s">
        <v>1669</v>
      </c>
      <c r="E607" s="104">
        <v>1</v>
      </c>
      <c r="F607" s="113">
        <f>IF(D607="dyrektor ",'Podział podstawowy'!$F$19,IF(OR(D607="zastępca dyrektora ",D607="główny księgowy"),'Podział podstawowy'!$F$20,IF(D607="kierownik",'Podział podstawowy'!$F$24,IF(D607="zastępca kierownika",'Podział podstawowy'!$F$25,IF(D607="główny ekspert",'Podział podstawowy'!$F$26,IF(OR(D607="starszy ekspert",D607="główny specjalista"),'Podział podstawowy'!$F$27,IF(OR(D607="ekspert",D607="specjalista"),'Podział podstawowy'!$F$28,'Podział podstawowy'!$F$29)))))))</f>
        <v>870.67396312778124</v>
      </c>
      <c r="G607" s="105" t="str">
        <f t="shared" si="18"/>
        <v>S1</v>
      </c>
      <c r="H607" s="106">
        <f t="shared" si="19"/>
        <v>1</v>
      </c>
      <c r="I607" s="104">
        <f>IFERROR(VLOOKUP(Tabela2[[#This Row],[Nazwisko i imię pracownika]],Tabela3[],9,FALSE),0)</f>
        <v>0</v>
      </c>
      <c r="J60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08" spans="1:10">
      <c r="A608" s="104" t="s">
        <v>644</v>
      </c>
      <c r="B608" s="104">
        <v>102</v>
      </c>
      <c r="C608" s="104" t="s">
        <v>1663</v>
      </c>
      <c r="D608" s="104" t="s">
        <v>1669</v>
      </c>
      <c r="E608" s="104">
        <v>1</v>
      </c>
      <c r="F608" s="113">
        <f>IF(D608="dyrektor ",'Podział podstawowy'!$F$19,IF(OR(D608="zastępca dyrektora ",D608="główny księgowy"),'Podział podstawowy'!$F$20,IF(D608="kierownik",'Podział podstawowy'!$F$24,IF(D608="zastępca kierownika",'Podział podstawowy'!$F$25,IF(D608="główny ekspert",'Podział podstawowy'!$F$26,IF(OR(D608="starszy ekspert",D608="główny specjalista"),'Podział podstawowy'!$F$27,IF(OR(D608="ekspert",D608="specjalista"),'Podział podstawowy'!$F$28,'Podział podstawowy'!$F$29)))))))</f>
        <v>870.67396312778124</v>
      </c>
      <c r="G608" s="105" t="str">
        <f t="shared" si="18"/>
        <v>S1</v>
      </c>
      <c r="H608" s="106">
        <f t="shared" si="19"/>
        <v>1</v>
      </c>
      <c r="I608" s="104">
        <f>IFERROR(VLOOKUP(Tabela2[[#This Row],[Nazwisko i imię pracownika]],Tabela3[],9,FALSE),0)</f>
        <v>0</v>
      </c>
      <c r="J60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09" spans="1:10">
      <c r="A609" s="104" t="s">
        <v>645</v>
      </c>
      <c r="B609" s="104">
        <v>102</v>
      </c>
      <c r="C609" s="104" t="s">
        <v>1663</v>
      </c>
      <c r="D609" s="104" t="s">
        <v>1669</v>
      </c>
      <c r="E609" s="104">
        <v>1</v>
      </c>
      <c r="F609" s="113">
        <f>IF(D609="dyrektor ",'Podział podstawowy'!$F$19,IF(OR(D609="zastępca dyrektora ",D609="główny księgowy"),'Podział podstawowy'!$F$20,IF(D609="kierownik",'Podział podstawowy'!$F$24,IF(D609="zastępca kierownika",'Podział podstawowy'!$F$25,IF(D609="główny ekspert",'Podział podstawowy'!$F$26,IF(OR(D609="starszy ekspert",D609="główny specjalista"),'Podział podstawowy'!$F$27,IF(OR(D609="ekspert",D609="specjalista"),'Podział podstawowy'!$F$28,'Podział podstawowy'!$F$29)))))))</f>
        <v>870.67396312778124</v>
      </c>
      <c r="G609" s="105" t="str">
        <f t="shared" si="18"/>
        <v>S1</v>
      </c>
      <c r="H609" s="106">
        <f t="shared" si="19"/>
        <v>1</v>
      </c>
      <c r="I609" s="104">
        <f>IFERROR(VLOOKUP(Tabela2[[#This Row],[Nazwisko i imię pracownika]],Tabela3[],9,FALSE),0)</f>
        <v>0</v>
      </c>
      <c r="J60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10" spans="1:10">
      <c r="A610" s="104" t="s">
        <v>646</v>
      </c>
      <c r="B610" s="104">
        <v>102</v>
      </c>
      <c r="C610" s="104" t="s">
        <v>1663</v>
      </c>
      <c r="D610" s="104" t="s">
        <v>1669</v>
      </c>
      <c r="E610" s="104">
        <v>1</v>
      </c>
      <c r="F610" s="113">
        <f>IF(D610="dyrektor ",'Podział podstawowy'!$F$19,IF(OR(D610="zastępca dyrektora ",D610="główny księgowy"),'Podział podstawowy'!$F$20,IF(D610="kierownik",'Podział podstawowy'!$F$24,IF(D610="zastępca kierownika",'Podział podstawowy'!$F$25,IF(D610="główny ekspert",'Podział podstawowy'!$F$26,IF(OR(D610="starszy ekspert",D610="główny specjalista"),'Podział podstawowy'!$F$27,IF(OR(D610="ekspert",D610="specjalista"),'Podział podstawowy'!$F$28,'Podział podstawowy'!$F$29)))))))</f>
        <v>870.67396312778124</v>
      </c>
      <c r="G610" s="105" t="str">
        <f t="shared" si="18"/>
        <v>S1</v>
      </c>
      <c r="H610" s="106">
        <f t="shared" si="19"/>
        <v>1</v>
      </c>
      <c r="I610" s="104">
        <f>IFERROR(VLOOKUP(Tabela2[[#This Row],[Nazwisko i imię pracownika]],Tabela3[],9,FALSE),0)</f>
        <v>0</v>
      </c>
      <c r="J61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11" spans="1:10">
      <c r="A611" s="104" t="s">
        <v>647</v>
      </c>
      <c r="B611" s="104">
        <v>102</v>
      </c>
      <c r="C611" s="104" t="s">
        <v>1663</v>
      </c>
      <c r="D611" s="104" t="s">
        <v>10</v>
      </c>
      <c r="E611" s="104">
        <v>1</v>
      </c>
      <c r="F611" s="113">
        <f>IF(D611="dyrektor ",'Podział podstawowy'!$F$19,IF(OR(D611="zastępca dyrektora ",D611="główny księgowy"),'Podział podstawowy'!$F$20,IF(D611="kierownik",'Podział podstawowy'!$F$24,IF(D611="zastępca kierownika",'Podział podstawowy'!$F$25,IF(D611="główny ekspert",'Podział podstawowy'!$F$26,IF(OR(D611="starszy ekspert",D611="główny specjalista"),'Podział podstawowy'!$F$27,IF(OR(D611="ekspert",D611="specjalista"),'Podział podstawowy'!$F$28,'Podział podstawowy'!$F$29)))))))</f>
        <v>1088.3424539097266</v>
      </c>
      <c r="G611" s="105" t="str">
        <f t="shared" si="18"/>
        <v>S2</v>
      </c>
      <c r="H611" s="106">
        <f t="shared" si="19"/>
        <v>1.25</v>
      </c>
      <c r="I611" s="104">
        <f>IFERROR(VLOOKUP(Tabela2[[#This Row],[Nazwisko i imię pracownika]],Tabela3[],9,FALSE),0)</f>
        <v>0</v>
      </c>
      <c r="J61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12" spans="1:10">
      <c r="A612" s="104" t="s">
        <v>648</v>
      </c>
      <c r="B612" s="104">
        <v>102</v>
      </c>
      <c r="C612" s="104" t="s">
        <v>1663</v>
      </c>
      <c r="D612" s="104" t="s">
        <v>47</v>
      </c>
      <c r="E612" s="104">
        <v>1</v>
      </c>
      <c r="F612" s="113">
        <f>IF(D612="dyrektor ",'Podział podstawowy'!$F$19,IF(OR(D612="zastępca dyrektora ",D612="główny księgowy"),'Podział podstawowy'!$F$20,IF(D612="kierownik",'Podział podstawowy'!$F$24,IF(D612="zastępca kierownika",'Podział podstawowy'!$F$25,IF(D612="główny ekspert",'Podział podstawowy'!$F$26,IF(OR(D612="starszy ekspert",D612="główny specjalista"),'Podział podstawowy'!$F$27,IF(OR(D612="ekspert",D612="specjalista"),'Podział podstawowy'!$F$28,'Podział podstawowy'!$F$29)))))))</f>
        <v>1306.0109446916717</v>
      </c>
      <c r="G612" s="105" t="str">
        <f t="shared" si="18"/>
        <v>S3</v>
      </c>
      <c r="H612" s="106">
        <f t="shared" si="19"/>
        <v>1.5</v>
      </c>
      <c r="I612" s="104">
        <f>IFERROR(VLOOKUP(Tabela2[[#This Row],[Nazwisko i imię pracownika]],Tabela3[],9,FALSE),0)</f>
        <v>0</v>
      </c>
      <c r="J61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13" spans="1:10">
      <c r="A613" s="104" t="s">
        <v>649</v>
      </c>
      <c r="B613" s="104">
        <v>102</v>
      </c>
      <c r="C613" s="104" t="s">
        <v>1663</v>
      </c>
      <c r="D613" s="104" t="s">
        <v>1669</v>
      </c>
      <c r="E613" s="104">
        <v>1</v>
      </c>
      <c r="F613" s="113">
        <f>IF(D613="dyrektor ",'Podział podstawowy'!$F$19,IF(OR(D613="zastępca dyrektora ",D613="główny księgowy"),'Podział podstawowy'!$F$20,IF(D613="kierownik",'Podział podstawowy'!$F$24,IF(D613="zastępca kierownika",'Podział podstawowy'!$F$25,IF(D613="główny ekspert",'Podział podstawowy'!$F$26,IF(OR(D613="starszy ekspert",D613="główny specjalista"),'Podział podstawowy'!$F$27,IF(OR(D613="ekspert",D613="specjalista"),'Podział podstawowy'!$F$28,'Podział podstawowy'!$F$29)))))))</f>
        <v>870.67396312778124</v>
      </c>
      <c r="G613" s="105" t="str">
        <f t="shared" si="18"/>
        <v>S1</v>
      </c>
      <c r="H613" s="106">
        <f t="shared" si="19"/>
        <v>1</v>
      </c>
      <c r="I613" s="104">
        <f>IFERROR(VLOOKUP(Tabela2[[#This Row],[Nazwisko i imię pracownika]],Tabela3[],9,FALSE),0)</f>
        <v>0</v>
      </c>
      <c r="J61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14" spans="1:10">
      <c r="A614" s="104" t="s">
        <v>650</v>
      </c>
      <c r="B614" s="104">
        <v>102</v>
      </c>
      <c r="C614" s="104" t="s">
        <v>1663</v>
      </c>
      <c r="D614" s="104" t="s">
        <v>1669</v>
      </c>
      <c r="E614" s="104">
        <v>1</v>
      </c>
      <c r="F614" s="113">
        <f>IF(D614="dyrektor ",'Podział podstawowy'!$F$19,IF(OR(D614="zastępca dyrektora ",D614="główny księgowy"),'Podział podstawowy'!$F$20,IF(D614="kierownik",'Podział podstawowy'!$F$24,IF(D614="zastępca kierownika",'Podział podstawowy'!$F$25,IF(D614="główny ekspert",'Podział podstawowy'!$F$26,IF(OR(D614="starszy ekspert",D614="główny specjalista"),'Podział podstawowy'!$F$27,IF(OR(D614="ekspert",D614="specjalista"),'Podział podstawowy'!$F$28,'Podział podstawowy'!$F$29)))))))</f>
        <v>870.67396312778124</v>
      </c>
      <c r="G614" s="105" t="str">
        <f t="shared" si="18"/>
        <v>S1</v>
      </c>
      <c r="H614" s="106">
        <f t="shared" si="19"/>
        <v>1</v>
      </c>
      <c r="I614" s="104">
        <f>IFERROR(VLOOKUP(Tabela2[[#This Row],[Nazwisko i imię pracownika]],Tabela3[],9,FALSE),0)</f>
        <v>0</v>
      </c>
      <c r="J61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15" spans="1:10">
      <c r="A615" s="104" t="s">
        <v>651</v>
      </c>
      <c r="B615" s="104">
        <v>102</v>
      </c>
      <c r="C615" s="104" t="s">
        <v>1663</v>
      </c>
      <c r="D615" s="104" t="s">
        <v>8</v>
      </c>
      <c r="E615" s="104">
        <v>1</v>
      </c>
      <c r="F615" s="113">
        <f>IF(D615="dyrektor ",'Podział podstawowy'!$F$19,IF(OR(D615="zastępca dyrektora ",D615="główny księgowy"),'Podział podstawowy'!$F$20,IF(D615="kierownik",'Podział podstawowy'!$F$24,IF(D615="zastępca kierownika",'Podział podstawowy'!$F$25,IF(D615="główny ekspert",'Podział podstawowy'!$F$26,IF(OR(D615="starszy ekspert",D615="główny specjalista"),'Podział podstawowy'!$F$27,IF(OR(D615="ekspert",D615="specjalista"),'Podział podstawowy'!$F$28,'Podział podstawowy'!$F$29)))))))</f>
        <v>1088.3424539097266</v>
      </c>
      <c r="G615" s="105" t="str">
        <f t="shared" si="18"/>
        <v>S2</v>
      </c>
      <c r="H615" s="106">
        <f t="shared" si="19"/>
        <v>1.25</v>
      </c>
      <c r="I615" s="104">
        <f>IFERROR(VLOOKUP(Tabela2[[#This Row],[Nazwisko i imię pracownika]],Tabela3[],9,FALSE),0)</f>
        <v>0</v>
      </c>
      <c r="J61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16" spans="1:10">
      <c r="A616" s="104" t="s">
        <v>652</v>
      </c>
      <c r="B616" s="104">
        <v>102</v>
      </c>
      <c r="C616" s="104" t="s">
        <v>1663</v>
      </c>
      <c r="D616" s="104" t="s">
        <v>1669</v>
      </c>
      <c r="E616" s="104">
        <v>1</v>
      </c>
      <c r="F616" s="113">
        <f>IF(D616="dyrektor ",'Podział podstawowy'!$F$19,IF(OR(D616="zastępca dyrektora ",D616="główny księgowy"),'Podział podstawowy'!$F$20,IF(D616="kierownik",'Podział podstawowy'!$F$24,IF(D616="zastępca kierownika",'Podział podstawowy'!$F$25,IF(D616="główny ekspert",'Podział podstawowy'!$F$26,IF(OR(D616="starszy ekspert",D616="główny specjalista"),'Podział podstawowy'!$F$27,IF(OR(D616="ekspert",D616="specjalista"),'Podział podstawowy'!$F$28,'Podział podstawowy'!$F$29)))))))</f>
        <v>870.67396312778124</v>
      </c>
      <c r="G616" s="105" t="str">
        <f t="shared" si="18"/>
        <v>S1</v>
      </c>
      <c r="H616" s="106">
        <f t="shared" si="19"/>
        <v>1</v>
      </c>
      <c r="I616" s="104">
        <f>IFERROR(VLOOKUP(Tabela2[[#This Row],[Nazwisko i imię pracownika]],Tabela3[],9,FALSE),0)</f>
        <v>0</v>
      </c>
      <c r="J61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17" spans="1:10">
      <c r="A617" s="104" t="s">
        <v>653</v>
      </c>
      <c r="B617" s="104">
        <v>102</v>
      </c>
      <c r="C617" s="104" t="s">
        <v>1663</v>
      </c>
      <c r="D617" s="104" t="s">
        <v>1669</v>
      </c>
      <c r="E617" s="104">
        <v>1</v>
      </c>
      <c r="F617" s="113">
        <f>IF(D617="dyrektor ",'Podział podstawowy'!$F$19,IF(OR(D617="zastępca dyrektora ",D617="główny księgowy"),'Podział podstawowy'!$F$20,IF(D617="kierownik",'Podział podstawowy'!$F$24,IF(D617="zastępca kierownika",'Podział podstawowy'!$F$25,IF(D617="główny ekspert",'Podział podstawowy'!$F$26,IF(OR(D617="starszy ekspert",D617="główny specjalista"),'Podział podstawowy'!$F$27,IF(OR(D617="ekspert",D617="specjalista"),'Podział podstawowy'!$F$28,'Podział podstawowy'!$F$29)))))))</f>
        <v>870.67396312778124</v>
      </c>
      <c r="G617" s="105" t="str">
        <f t="shared" si="18"/>
        <v>S1</v>
      </c>
      <c r="H617" s="106">
        <f t="shared" si="19"/>
        <v>1</v>
      </c>
      <c r="I617" s="104">
        <f>IFERROR(VLOOKUP(Tabela2[[#This Row],[Nazwisko i imię pracownika]],Tabela3[],9,FALSE),0)</f>
        <v>0</v>
      </c>
      <c r="J61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18" spans="1:10">
      <c r="A618" s="104" t="s">
        <v>654</v>
      </c>
      <c r="B618" s="104">
        <v>102</v>
      </c>
      <c r="C618" s="104" t="s">
        <v>1663</v>
      </c>
      <c r="D618" s="104" t="s">
        <v>1669</v>
      </c>
      <c r="E618" s="104">
        <v>1</v>
      </c>
      <c r="F618" s="113">
        <f>IF(D618="dyrektor ",'Podział podstawowy'!$F$19,IF(OR(D618="zastępca dyrektora ",D618="główny księgowy"),'Podział podstawowy'!$F$20,IF(D618="kierownik",'Podział podstawowy'!$F$24,IF(D618="zastępca kierownika",'Podział podstawowy'!$F$25,IF(D618="główny ekspert",'Podział podstawowy'!$F$26,IF(OR(D618="starszy ekspert",D618="główny specjalista"),'Podział podstawowy'!$F$27,IF(OR(D618="ekspert",D618="specjalista"),'Podział podstawowy'!$F$28,'Podział podstawowy'!$F$29)))))))</f>
        <v>870.67396312778124</v>
      </c>
      <c r="G618" s="105" t="str">
        <f t="shared" si="18"/>
        <v>S1</v>
      </c>
      <c r="H618" s="106">
        <f t="shared" si="19"/>
        <v>1</v>
      </c>
      <c r="I618" s="104">
        <f>IFERROR(VLOOKUP(Tabela2[[#This Row],[Nazwisko i imię pracownika]],Tabela3[],9,FALSE),0)</f>
        <v>0</v>
      </c>
      <c r="J61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19" spans="1:10">
      <c r="A619" s="104" t="s">
        <v>655</v>
      </c>
      <c r="B619" s="104">
        <v>102</v>
      </c>
      <c r="C619" s="104" t="s">
        <v>1663</v>
      </c>
      <c r="D619" s="104" t="s">
        <v>1669</v>
      </c>
      <c r="E619" s="104">
        <v>1</v>
      </c>
      <c r="F619" s="113">
        <f>IF(D619="dyrektor ",'Podział podstawowy'!$F$19,IF(OR(D619="zastępca dyrektora ",D619="główny księgowy"),'Podział podstawowy'!$F$20,IF(D619="kierownik",'Podział podstawowy'!$F$24,IF(D619="zastępca kierownika",'Podział podstawowy'!$F$25,IF(D619="główny ekspert",'Podział podstawowy'!$F$26,IF(OR(D619="starszy ekspert",D619="główny specjalista"),'Podział podstawowy'!$F$27,IF(OR(D619="ekspert",D619="specjalista"),'Podział podstawowy'!$F$28,'Podział podstawowy'!$F$29)))))))</f>
        <v>870.67396312778124</v>
      </c>
      <c r="G619" s="105" t="str">
        <f t="shared" si="18"/>
        <v>S1</v>
      </c>
      <c r="H619" s="106">
        <f t="shared" si="19"/>
        <v>1</v>
      </c>
      <c r="I619" s="104">
        <f>IFERROR(VLOOKUP(Tabela2[[#This Row],[Nazwisko i imię pracownika]],Tabela3[],9,FALSE),0)</f>
        <v>0</v>
      </c>
      <c r="J61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20" spans="1:10">
      <c r="A620" s="104" t="s">
        <v>656</v>
      </c>
      <c r="B620" s="104">
        <v>102</v>
      </c>
      <c r="C620" s="104" t="s">
        <v>1663</v>
      </c>
      <c r="D620" s="104" t="s">
        <v>8</v>
      </c>
      <c r="E620" s="104">
        <v>1</v>
      </c>
      <c r="F620" s="113">
        <f>IF(D620="dyrektor ",'Podział podstawowy'!$F$19,IF(OR(D620="zastępca dyrektora ",D620="główny księgowy"),'Podział podstawowy'!$F$20,IF(D620="kierownik",'Podział podstawowy'!$F$24,IF(D620="zastępca kierownika",'Podział podstawowy'!$F$25,IF(D620="główny ekspert",'Podział podstawowy'!$F$26,IF(OR(D620="starszy ekspert",D620="główny specjalista"),'Podział podstawowy'!$F$27,IF(OR(D620="ekspert",D620="specjalista"),'Podział podstawowy'!$F$28,'Podział podstawowy'!$F$29)))))))</f>
        <v>1088.3424539097266</v>
      </c>
      <c r="G620" s="105" t="str">
        <f t="shared" si="18"/>
        <v>S2</v>
      </c>
      <c r="H620" s="106">
        <f t="shared" si="19"/>
        <v>1.25</v>
      </c>
      <c r="I620" s="104">
        <f>IFERROR(VLOOKUP(Tabela2[[#This Row],[Nazwisko i imię pracownika]],Tabela3[],9,FALSE),0)</f>
        <v>0</v>
      </c>
      <c r="J62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21" spans="1:10">
      <c r="A621" s="104" t="s">
        <v>657</v>
      </c>
      <c r="B621" s="104">
        <v>102</v>
      </c>
      <c r="C621" s="104" t="s">
        <v>1663</v>
      </c>
      <c r="D621" s="104" t="s">
        <v>1669</v>
      </c>
      <c r="E621" s="104">
        <v>1</v>
      </c>
      <c r="F621" s="113">
        <f>IF(D621="dyrektor ",'Podział podstawowy'!$F$19,IF(OR(D621="zastępca dyrektora ",D621="główny księgowy"),'Podział podstawowy'!$F$20,IF(D621="kierownik",'Podział podstawowy'!$F$24,IF(D621="zastępca kierownika",'Podział podstawowy'!$F$25,IF(D621="główny ekspert",'Podział podstawowy'!$F$26,IF(OR(D621="starszy ekspert",D621="główny specjalista"),'Podział podstawowy'!$F$27,IF(OR(D621="ekspert",D621="specjalista"),'Podział podstawowy'!$F$28,'Podział podstawowy'!$F$29)))))))</f>
        <v>870.67396312778124</v>
      </c>
      <c r="G621" s="105" t="str">
        <f t="shared" si="18"/>
        <v>S1</v>
      </c>
      <c r="H621" s="106">
        <f t="shared" si="19"/>
        <v>1</v>
      </c>
      <c r="I621" s="104">
        <f>IFERROR(VLOOKUP(Tabela2[[#This Row],[Nazwisko i imię pracownika]],Tabela3[],9,FALSE),0)</f>
        <v>0</v>
      </c>
      <c r="J62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22" spans="1:10">
      <c r="A622" s="104" t="s">
        <v>658</v>
      </c>
      <c r="B622" s="104">
        <v>102</v>
      </c>
      <c r="C622" s="104" t="s">
        <v>1663</v>
      </c>
      <c r="D622" s="104" t="s">
        <v>8</v>
      </c>
      <c r="E622" s="104">
        <v>1</v>
      </c>
      <c r="F622" s="113">
        <f>IF(D622="dyrektor ",'Podział podstawowy'!$F$19,IF(OR(D622="zastępca dyrektora ",D622="główny księgowy"),'Podział podstawowy'!$F$20,IF(D622="kierownik",'Podział podstawowy'!$F$24,IF(D622="zastępca kierownika",'Podział podstawowy'!$F$25,IF(D622="główny ekspert",'Podział podstawowy'!$F$26,IF(OR(D622="starszy ekspert",D622="główny specjalista"),'Podział podstawowy'!$F$27,IF(OR(D622="ekspert",D622="specjalista"),'Podział podstawowy'!$F$28,'Podział podstawowy'!$F$29)))))))</f>
        <v>1088.3424539097266</v>
      </c>
      <c r="G622" s="105" t="str">
        <f t="shared" si="18"/>
        <v>S2</v>
      </c>
      <c r="H622" s="106">
        <f t="shared" si="19"/>
        <v>1.25</v>
      </c>
      <c r="I622" s="104">
        <f>IFERROR(VLOOKUP(Tabela2[[#This Row],[Nazwisko i imię pracownika]],Tabela3[],9,FALSE),0)</f>
        <v>0</v>
      </c>
      <c r="J62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23" spans="1:10">
      <c r="A623" s="104" t="s">
        <v>659</v>
      </c>
      <c r="B623" s="104">
        <v>102</v>
      </c>
      <c r="C623" s="104" t="s">
        <v>1663</v>
      </c>
      <c r="D623" s="104" t="s">
        <v>1669</v>
      </c>
      <c r="E623" s="104">
        <v>0.75</v>
      </c>
      <c r="F623" s="113">
        <f>IF(D623="dyrektor ",'Podział podstawowy'!$F$19,IF(OR(D623="zastępca dyrektora ",D623="główny księgowy"),'Podział podstawowy'!$F$20,IF(D623="kierownik",'Podział podstawowy'!$F$24,IF(D623="zastępca kierownika",'Podział podstawowy'!$F$25,IF(D623="główny ekspert",'Podział podstawowy'!$F$26,IF(OR(D623="starszy ekspert",D623="główny specjalista"),'Podział podstawowy'!$F$27,IF(OR(D623="ekspert",D623="specjalista"),'Podział podstawowy'!$F$28,'Podział podstawowy'!$F$29)))))))</f>
        <v>870.67396312778124</v>
      </c>
      <c r="G623" s="105" t="str">
        <f t="shared" si="18"/>
        <v>S1</v>
      </c>
      <c r="H623" s="106">
        <f t="shared" si="19"/>
        <v>1</v>
      </c>
      <c r="I623" s="104">
        <f>IFERROR(VLOOKUP(Tabela2[[#This Row],[Nazwisko i imię pracownika]],Tabela3[],9,FALSE),0)</f>
        <v>0</v>
      </c>
      <c r="J62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24" spans="1:10">
      <c r="A624" s="104" t="s">
        <v>660</v>
      </c>
      <c r="B624" s="104">
        <v>102</v>
      </c>
      <c r="C624" s="104" t="s">
        <v>1663</v>
      </c>
      <c r="D624" s="104" t="s">
        <v>8</v>
      </c>
      <c r="E624" s="104">
        <v>1</v>
      </c>
      <c r="F624" s="113">
        <f>IF(D624="dyrektor ",'Podział podstawowy'!$F$19,IF(OR(D624="zastępca dyrektora ",D624="główny księgowy"),'Podział podstawowy'!$F$20,IF(D624="kierownik",'Podział podstawowy'!$F$24,IF(D624="zastępca kierownika",'Podział podstawowy'!$F$25,IF(D624="główny ekspert",'Podział podstawowy'!$F$26,IF(OR(D624="starszy ekspert",D624="główny specjalista"),'Podział podstawowy'!$F$27,IF(OR(D624="ekspert",D624="specjalista"),'Podział podstawowy'!$F$28,'Podział podstawowy'!$F$29)))))))</f>
        <v>1088.3424539097266</v>
      </c>
      <c r="G624" s="105" t="str">
        <f t="shared" si="18"/>
        <v>S2</v>
      </c>
      <c r="H624" s="106">
        <f t="shared" si="19"/>
        <v>1.25</v>
      </c>
      <c r="I624" s="104">
        <f>IFERROR(VLOOKUP(Tabela2[[#This Row],[Nazwisko i imię pracownika]],Tabela3[],9,FALSE),0)</f>
        <v>0</v>
      </c>
      <c r="J62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25" spans="1:10">
      <c r="A625" s="104" t="s">
        <v>574</v>
      </c>
      <c r="B625" s="104">
        <v>102</v>
      </c>
      <c r="C625" s="104" t="s">
        <v>1663</v>
      </c>
      <c r="D625" s="104" t="s">
        <v>55</v>
      </c>
      <c r="E625" s="104">
        <v>1</v>
      </c>
      <c r="F625" s="113">
        <f>IF(D625="dyrektor ",'Podział podstawowy'!$F$19,IF(OR(D625="zastępca dyrektora ",D625="główny księgowy"),'Podział podstawowy'!$F$20,IF(D625="kierownik",'Podział podstawowy'!$F$24,IF(D625="zastępca kierownika",'Podział podstawowy'!$F$25,IF(D625="główny ekspert",'Podział podstawowy'!$F$26,IF(OR(D625="starszy ekspert",D625="główny specjalista"),'Podział podstawowy'!$F$27,IF(OR(D625="ekspert",D625="specjalista"),'Podział podstawowy'!$F$28,'Podział podstawowy'!$F$29)))))))</f>
        <v>1523.6794354736171</v>
      </c>
      <c r="G625" s="105" t="str">
        <f t="shared" si="18"/>
        <v>S4</v>
      </c>
      <c r="H625" s="106">
        <f t="shared" si="19"/>
        <v>1.75</v>
      </c>
      <c r="I625" s="104">
        <f>IFERROR(VLOOKUP(Tabela2[[#This Row],[Nazwisko i imię pracownika]],Tabela3[],9,FALSE),0)</f>
        <v>0</v>
      </c>
      <c r="J62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26" spans="1:10">
      <c r="A626" s="104" t="s">
        <v>661</v>
      </c>
      <c r="B626" s="104">
        <v>102</v>
      </c>
      <c r="C626" s="104" t="s">
        <v>1663</v>
      </c>
      <c r="D626" s="104" t="s">
        <v>8</v>
      </c>
      <c r="E626" s="104">
        <v>1</v>
      </c>
      <c r="F626" s="113">
        <f>IF(D626="dyrektor ",'Podział podstawowy'!$F$19,IF(OR(D626="zastępca dyrektora ",D626="główny księgowy"),'Podział podstawowy'!$F$20,IF(D626="kierownik",'Podział podstawowy'!$F$24,IF(D626="zastępca kierownika",'Podział podstawowy'!$F$25,IF(D626="główny ekspert",'Podział podstawowy'!$F$26,IF(OR(D626="starszy ekspert",D626="główny specjalista"),'Podział podstawowy'!$F$27,IF(OR(D626="ekspert",D626="specjalista"),'Podział podstawowy'!$F$28,'Podział podstawowy'!$F$29)))))))</f>
        <v>1088.3424539097266</v>
      </c>
      <c r="G626" s="105" t="str">
        <f t="shared" si="18"/>
        <v>S2</v>
      </c>
      <c r="H626" s="106">
        <f t="shared" si="19"/>
        <v>1.25</v>
      </c>
      <c r="I626" s="104">
        <f>IFERROR(VLOOKUP(Tabela2[[#This Row],[Nazwisko i imię pracownika]],Tabela3[],9,FALSE),0)</f>
        <v>0</v>
      </c>
      <c r="J62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27" spans="1:10">
      <c r="A627" s="104" t="s">
        <v>662</v>
      </c>
      <c r="B627" s="104">
        <v>102</v>
      </c>
      <c r="C627" s="104" t="s">
        <v>1663</v>
      </c>
      <c r="D627" s="104" t="s">
        <v>8</v>
      </c>
      <c r="E627" s="104">
        <v>1</v>
      </c>
      <c r="F627" s="113">
        <f>IF(D627="dyrektor ",'Podział podstawowy'!$F$19,IF(OR(D627="zastępca dyrektora ",D627="główny księgowy"),'Podział podstawowy'!$F$20,IF(D627="kierownik",'Podział podstawowy'!$F$24,IF(D627="zastępca kierownika",'Podział podstawowy'!$F$25,IF(D627="główny ekspert",'Podział podstawowy'!$F$26,IF(OR(D627="starszy ekspert",D627="główny specjalista"),'Podział podstawowy'!$F$27,IF(OR(D627="ekspert",D627="specjalista"),'Podział podstawowy'!$F$28,'Podział podstawowy'!$F$29)))))))</f>
        <v>1088.3424539097266</v>
      </c>
      <c r="G627" s="105" t="str">
        <f t="shared" si="18"/>
        <v>S2</v>
      </c>
      <c r="H627" s="106">
        <f t="shared" si="19"/>
        <v>1.25</v>
      </c>
      <c r="I627" s="104">
        <f>IFERROR(VLOOKUP(Tabela2[[#This Row],[Nazwisko i imię pracownika]],Tabela3[],9,FALSE),0)</f>
        <v>0</v>
      </c>
      <c r="J62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28" spans="1:10">
      <c r="A628" s="104" t="s">
        <v>663</v>
      </c>
      <c r="B628" s="104">
        <v>102</v>
      </c>
      <c r="C628" s="104" t="s">
        <v>1663</v>
      </c>
      <c r="D628" s="104" t="s">
        <v>1669</v>
      </c>
      <c r="E628" s="104">
        <v>1</v>
      </c>
      <c r="F628" s="113">
        <f>IF(D628="dyrektor ",'Podział podstawowy'!$F$19,IF(OR(D628="zastępca dyrektora ",D628="główny księgowy"),'Podział podstawowy'!$F$20,IF(D628="kierownik",'Podział podstawowy'!$F$24,IF(D628="zastępca kierownika",'Podział podstawowy'!$F$25,IF(D628="główny ekspert",'Podział podstawowy'!$F$26,IF(OR(D628="starszy ekspert",D628="główny specjalista"),'Podział podstawowy'!$F$27,IF(OR(D628="ekspert",D628="specjalista"),'Podział podstawowy'!$F$28,'Podział podstawowy'!$F$29)))))))</f>
        <v>870.67396312778124</v>
      </c>
      <c r="G628" s="105" t="str">
        <f t="shared" si="18"/>
        <v>S1</v>
      </c>
      <c r="H628" s="106">
        <f t="shared" si="19"/>
        <v>1</v>
      </c>
      <c r="I628" s="104">
        <f>IFERROR(VLOOKUP(Tabela2[[#This Row],[Nazwisko i imię pracownika]],Tabela3[],9,FALSE),0)</f>
        <v>0</v>
      </c>
      <c r="J62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29" spans="1:10">
      <c r="A629" s="104" t="s">
        <v>664</v>
      </c>
      <c r="B629" s="104">
        <v>102</v>
      </c>
      <c r="C629" s="104" t="s">
        <v>1663</v>
      </c>
      <c r="D629" s="104" t="s">
        <v>1669</v>
      </c>
      <c r="E629" s="104">
        <v>1</v>
      </c>
      <c r="F629" s="113">
        <f>IF(D629="dyrektor ",'Podział podstawowy'!$F$19,IF(OR(D629="zastępca dyrektora ",D629="główny księgowy"),'Podział podstawowy'!$F$20,IF(D629="kierownik",'Podział podstawowy'!$F$24,IF(D629="zastępca kierownika",'Podział podstawowy'!$F$25,IF(D629="główny ekspert",'Podział podstawowy'!$F$26,IF(OR(D629="starszy ekspert",D629="główny specjalista"),'Podział podstawowy'!$F$27,IF(OR(D629="ekspert",D629="specjalista"),'Podział podstawowy'!$F$28,'Podział podstawowy'!$F$29)))))))</f>
        <v>870.67396312778124</v>
      </c>
      <c r="G629" s="105" t="str">
        <f t="shared" si="18"/>
        <v>S1</v>
      </c>
      <c r="H629" s="106">
        <f t="shared" si="19"/>
        <v>1</v>
      </c>
      <c r="I629" s="104">
        <f>IFERROR(VLOOKUP(Tabela2[[#This Row],[Nazwisko i imię pracownika]],Tabela3[],9,FALSE),0)</f>
        <v>0</v>
      </c>
      <c r="J62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30" spans="1:10">
      <c r="A630" s="104" t="s">
        <v>665</v>
      </c>
      <c r="B630" s="104">
        <v>102</v>
      </c>
      <c r="C630" s="104" t="s">
        <v>1663</v>
      </c>
      <c r="D630" s="104" t="s">
        <v>1669</v>
      </c>
      <c r="E630" s="104">
        <v>1</v>
      </c>
      <c r="F630" s="113">
        <f>IF(D630="dyrektor ",'Podział podstawowy'!$F$19,IF(OR(D630="zastępca dyrektora ",D630="główny księgowy"),'Podział podstawowy'!$F$20,IF(D630="kierownik",'Podział podstawowy'!$F$24,IF(D630="zastępca kierownika",'Podział podstawowy'!$F$25,IF(D630="główny ekspert",'Podział podstawowy'!$F$26,IF(OR(D630="starszy ekspert",D630="główny specjalista"),'Podział podstawowy'!$F$27,IF(OR(D630="ekspert",D630="specjalista"),'Podział podstawowy'!$F$28,'Podział podstawowy'!$F$29)))))))</f>
        <v>870.67396312778124</v>
      </c>
      <c r="G630" s="105" t="str">
        <f t="shared" si="18"/>
        <v>S1</v>
      </c>
      <c r="H630" s="106">
        <f t="shared" si="19"/>
        <v>1</v>
      </c>
      <c r="I630" s="104">
        <f>IFERROR(VLOOKUP(Tabela2[[#This Row],[Nazwisko i imię pracownika]],Tabela3[],9,FALSE),0)</f>
        <v>0</v>
      </c>
      <c r="J63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31" spans="1:10">
      <c r="A631" s="104" t="s">
        <v>666</v>
      </c>
      <c r="B631" s="104">
        <v>102</v>
      </c>
      <c r="C631" s="104" t="s">
        <v>1663</v>
      </c>
      <c r="D631" s="104" t="s">
        <v>1669</v>
      </c>
      <c r="E631" s="104">
        <v>1</v>
      </c>
      <c r="F631" s="113">
        <f>IF(D631="dyrektor ",'Podział podstawowy'!$F$19,IF(OR(D631="zastępca dyrektora ",D631="główny księgowy"),'Podział podstawowy'!$F$20,IF(D631="kierownik",'Podział podstawowy'!$F$24,IF(D631="zastępca kierownika",'Podział podstawowy'!$F$25,IF(D631="główny ekspert",'Podział podstawowy'!$F$26,IF(OR(D631="starszy ekspert",D631="główny specjalista"),'Podział podstawowy'!$F$27,IF(OR(D631="ekspert",D631="specjalista"),'Podział podstawowy'!$F$28,'Podział podstawowy'!$F$29)))))))</f>
        <v>870.67396312778124</v>
      </c>
      <c r="G631" s="105" t="str">
        <f t="shared" si="18"/>
        <v>S1</v>
      </c>
      <c r="H631" s="106">
        <f t="shared" si="19"/>
        <v>1</v>
      </c>
      <c r="I631" s="104">
        <f>IFERROR(VLOOKUP(Tabela2[[#This Row],[Nazwisko i imię pracownika]],Tabela3[],9,FALSE),0)</f>
        <v>0</v>
      </c>
      <c r="J63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32" spans="1:10">
      <c r="A632" s="104" t="s">
        <v>667</v>
      </c>
      <c r="B632" s="104">
        <v>102</v>
      </c>
      <c r="C632" s="104" t="s">
        <v>1663</v>
      </c>
      <c r="D632" s="104" t="s">
        <v>1669</v>
      </c>
      <c r="E632" s="104">
        <v>1</v>
      </c>
      <c r="F632" s="113">
        <f>IF(D632="dyrektor ",'Podział podstawowy'!$F$19,IF(OR(D632="zastępca dyrektora ",D632="główny księgowy"),'Podział podstawowy'!$F$20,IF(D632="kierownik",'Podział podstawowy'!$F$24,IF(D632="zastępca kierownika",'Podział podstawowy'!$F$25,IF(D632="główny ekspert",'Podział podstawowy'!$F$26,IF(OR(D632="starszy ekspert",D632="główny specjalista"),'Podział podstawowy'!$F$27,IF(OR(D632="ekspert",D632="specjalista"),'Podział podstawowy'!$F$28,'Podział podstawowy'!$F$29)))))))</f>
        <v>870.67396312778124</v>
      </c>
      <c r="G632" s="105" t="str">
        <f t="shared" si="18"/>
        <v>S1</v>
      </c>
      <c r="H632" s="106">
        <f t="shared" si="19"/>
        <v>1</v>
      </c>
      <c r="I632" s="104">
        <f>IFERROR(VLOOKUP(Tabela2[[#This Row],[Nazwisko i imię pracownika]],Tabela3[],9,FALSE),0)</f>
        <v>0</v>
      </c>
      <c r="J63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33" spans="1:10">
      <c r="A633" s="104" t="s">
        <v>668</v>
      </c>
      <c r="B633" s="104">
        <v>102</v>
      </c>
      <c r="C633" s="104" t="s">
        <v>1663</v>
      </c>
      <c r="D633" s="104" t="s">
        <v>1669</v>
      </c>
      <c r="E633" s="104">
        <v>1</v>
      </c>
      <c r="F633" s="113">
        <f>IF(D633="dyrektor ",'Podział podstawowy'!$F$19,IF(OR(D633="zastępca dyrektora ",D633="główny księgowy"),'Podział podstawowy'!$F$20,IF(D633="kierownik",'Podział podstawowy'!$F$24,IF(D633="zastępca kierownika",'Podział podstawowy'!$F$25,IF(D633="główny ekspert",'Podział podstawowy'!$F$26,IF(OR(D633="starszy ekspert",D633="główny specjalista"),'Podział podstawowy'!$F$27,IF(OR(D633="ekspert",D633="specjalista"),'Podział podstawowy'!$F$28,'Podział podstawowy'!$F$29)))))))</f>
        <v>870.67396312778124</v>
      </c>
      <c r="G633" s="105" t="str">
        <f t="shared" si="18"/>
        <v>S1</v>
      </c>
      <c r="H633" s="106">
        <f t="shared" si="19"/>
        <v>1</v>
      </c>
      <c r="I633" s="104">
        <f>IFERROR(VLOOKUP(Tabela2[[#This Row],[Nazwisko i imię pracownika]],Tabela3[],9,FALSE),0)</f>
        <v>0</v>
      </c>
      <c r="J63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34" spans="1:10">
      <c r="A634" s="104" t="s">
        <v>669</v>
      </c>
      <c r="B634" s="104">
        <v>102</v>
      </c>
      <c r="C634" s="104" t="s">
        <v>1663</v>
      </c>
      <c r="D634" s="104" t="s">
        <v>8</v>
      </c>
      <c r="E634" s="104">
        <v>1</v>
      </c>
      <c r="F634" s="113">
        <f>IF(D634="dyrektor ",'Podział podstawowy'!$F$19,IF(OR(D634="zastępca dyrektora ",D634="główny księgowy"),'Podział podstawowy'!$F$20,IF(D634="kierownik",'Podział podstawowy'!$F$24,IF(D634="zastępca kierownika",'Podział podstawowy'!$F$25,IF(D634="główny ekspert",'Podział podstawowy'!$F$26,IF(OR(D634="starszy ekspert",D634="główny specjalista"),'Podział podstawowy'!$F$27,IF(OR(D634="ekspert",D634="specjalista"),'Podział podstawowy'!$F$28,'Podział podstawowy'!$F$29)))))))</f>
        <v>1088.3424539097266</v>
      </c>
      <c r="G634" s="105" t="str">
        <f t="shared" si="18"/>
        <v>S2</v>
      </c>
      <c r="H634" s="106">
        <f t="shared" si="19"/>
        <v>1.25</v>
      </c>
      <c r="I634" s="104">
        <f>IFERROR(VLOOKUP(Tabela2[[#This Row],[Nazwisko i imię pracownika]],Tabela3[],9,FALSE),0)</f>
        <v>0</v>
      </c>
      <c r="J63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35" spans="1:10">
      <c r="A635" s="104" t="s">
        <v>670</v>
      </c>
      <c r="B635" s="104">
        <v>102</v>
      </c>
      <c r="C635" s="104" t="s">
        <v>1663</v>
      </c>
      <c r="D635" s="104" t="s">
        <v>10</v>
      </c>
      <c r="E635" s="104">
        <v>1</v>
      </c>
      <c r="F635" s="113">
        <f>IF(D635="dyrektor ",'Podział podstawowy'!$F$19,IF(OR(D635="zastępca dyrektora ",D635="główny księgowy"),'Podział podstawowy'!$F$20,IF(D635="kierownik",'Podział podstawowy'!$F$24,IF(D635="zastępca kierownika",'Podział podstawowy'!$F$25,IF(D635="główny ekspert",'Podział podstawowy'!$F$26,IF(OR(D635="starszy ekspert",D635="główny specjalista"),'Podział podstawowy'!$F$27,IF(OR(D635="ekspert",D635="specjalista"),'Podział podstawowy'!$F$28,'Podział podstawowy'!$F$29)))))))</f>
        <v>1088.3424539097266</v>
      </c>
      <c r="G635" s="105" t="str">
        <f t="shared" si="18"/>
        <v>S2</v>
      </c>
      <c r="H635" s="106">
        <f t="shared" si="19"/>
        <v>1.25</v>
      </c>
      <c r="I635" s="104">
        <f>IFERROR(VLOOKUP(Tabela2[[#This Row],[Nazwisko i imię pracownika]],Tabela3[],9,FALSE),0)</f>
        <v>0</v>
      </c>
      <c r="J63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36" spans="1:10">
      <c r="A636" s="104" t="s">
        <v>671</v>
      </c>
      <c r="B636" s="104">
        <v>102</v>
      </c>
      <c r="C636" s="104" t="s">
        <v>1664</v>
      </c>
      <c r="D636" s="104" t="s">
        <v>1669</v>
      </c>
      <c r="E636" s="104">
        <v>1</v>
      </c>
      <c r="F636" s="113">
        <f>IF(D636="dyrektor ",'Podział podstawowy'!$F$19,IF(OR(D636="zastępca dyrektora ",D636="główny księgowy"),'Podział podstawowy'!$F$20,IF(D636="kierownik",'Podział podstawowy'!$F$24,IF(D636="zastępca kierownika",'Podział podstawowy'!$F$25,IF(D636="główny ekspert",'Podział podstawowy'!$F$26,IF(OR(D636="starszy ekspert",D636="główny specjalista"),'Podział podstawowy'!$F$27,IF(OR(D636="ekspert",D636="specjalista"),'Podział podstawowy'!$F$28,'Podział podstawowy'!$F$29)))))))</f>
        <v>870.67396312778124</v>
      </c>
      <c r="G636" s="105" t="str">
        <f t="shared" si="18"/>
        <v>S1</v>
      </c>
      <c r="H636" s="106">
        <f t="shared" si="19"/>
        <v>1</v>
      </c>
      <c r="I636" s="104">
        <f>IFERROR(VLOOKUP(Tabela2[[#This Row],[Nazwisko i imię pracownika]],Tabela3[],9,FALSE),0)</f>
        <v>0</v>
      </c>
      <c r="J63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37" spans="1:10">
      <c r="A637" s="104" t="s">
        <v>672</v>
      </c>
      <c r="B637" s="104">
        <v>102</v>
      </c>
      <c r="C637" s="104" t="s">
        <v>1664</v>
      </c>
      <c r="D637" s="104" t="s">
        <v>1669</v>
      </c>
      <c r="E637" s="104">
        <v>1</v>
      </c>
      <c r="F637" s="113">
        <f>IF(D637="dyrektor ",'Podział podstawowy'!$F$19,IF(OR(D637="zastępca dyrektora ",D637="główny księgowy"),'Podział podstawowy'!$F$20,IF(D637="kierownik",'Podział podstawowy'!$F$24,IF(D637="zastępca kierownika",'Podział podstawowy'!$F$25,IF(D637="główny ekspert",'Podział podstawowy'!$F$26,IF(OR(D637="starszy ekspert",D637="główny specjalista"),'Podział podstawowy'!$F$27,IF(OR(D637="ekspert",D637="specjalista"),'Podział podstawowy'!$F$28,'Podział podstawowy'!$F$29)))))))</f>
        <v>870.67396312778124</v>
      </c>
      <c r="G637" s="105" t="str">
        <f t="shared" si="18"/>
        <v>S1</v>
      </c>
      <c r="H637" s="106">
        <f t="shared" si="19"/>
        <v>1</v>
      </c>
      <c r="I637" s="104">
        <f>IFERROR(VLOOKUP(Tabela2[[#This Row],[Nazwisko i imię pracownika]],Tabela3[],9,FALSE),0)</f>
        <v>0</v>
      </c>
      <c r="J63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38" spans="1:10">
      <c r="A638" s="104" t="s">
        <v>673</v>
      </c>
      <c r="B638" s="104">
        <v>102</v>
      </c>
      <c r="C638" s="104" t="s">
        <v>1664</v>
      </c>
      <c r="D638" s="104" t="s">
        <v>1669</v>
      </c>
      <c r="E638" s="104">
        <v>1</v>
      </c>
      <c r="F638" s="113">
        <f>IF(D638="dyrektor ",'Podział podstawowy'!$F$19,IF(OR(D638="zastępca dyrektora ",D638="główny księgowy"),'Podział podstawowy'!$F$20,IF(D638="kierownik",'Podział podstawowy'!$F$24,IF(D638="zastępca kierownika",'Podział podstawowy'!$F$25,IF(D638="główny ekspert",'Podział podstawowy'!$F$26,IF(OR(D638="starszy ekspert",D638="główny specjalista"),'Podział podstawowy'!$F$27,IF(OR(D638="ekspert",D638="specjalista"),'Podział podstawowy'!$F$28,'Podział podstawowy'!$F$29)))))))</f>
        <v>870.67396312778124</v>
      </c>
      <c r="G638" s="105" t="str">
        <f t="shared" si="18"/>
        <v>S1</v>
      </c>
      <c r="H638" s="106">
        <f t="shared" si="19"/>
        <v>1</v>
      </c>
      <c r="I638" s="104">
        <f>IFERROR(VLOOKUP(Tabela2[[#This Row],[Nazwisko i imię pracownika]],Tabela3[],9,FALSE),0)</f>
        <v>0</v>
      </c>
      <c r="J63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39" spans="1:10">
      <c r="A639" s="104" t="s">
        <v>674</v>
      </c>
      <c r="B639" s="104">
        <v>102</v>
      </c>
      <c r="C639" s="104" t="s">
        <v>1664</v>
      </c>
      <c r="D639" s="104" t="s">
        <v>10</v>
      </c>
      <c r="E639" s="104">
        <v>1</v>
      </c>
      <c r="F639" s="113">
        <f>IF(D639="dyrektor ",'Podział podstawowy'!$F$19,IF(OR(D639="zastępca dyrektora ",D639="główny księgowy"),'Podział podstawowy'!$F$20,IF(D639="kierownik",'Podział podstawowy'!$F$24,IF(D639="zastępca kierownika",'Podział podstawowy'!$F$25,IF(D639="główny ekspert",'Podział podstawowy'!$F$26,IF(OR(D639="starszy ekspert",D639="główny specjalista"),'Podział podstawowy'!$F$27,IF(OR(D639="ekspert",D639="specjalista"),'Podział podstawowy'!$F$28,'Podział podstawowy'!$F$29)))))))</f>
        <v>1088.3424539097266</v>
      </c>
      <c r="G639" s="105" t="str">
        <f t="shared" si="18"/>
        <v>S2</v>
      </c>
      <c r="H639" s="106">
        <f t="shared" si="19"/>
        <v>1.25</v>
      </c>
      <c r="I639" s="104">
        <f>IFERROR(VLOOKUP(Tabela2[[#This Row],[Nazwisko i imię pracownika]],Tabela3[],9,FALSE),0)</f>
        <v>0</v>
      </c>
      <c r="J63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40" spans="1:10">
      <c r="A640" s="104" t="s">
        <v>675</v>
      </c>
      <c r="B640" s="104">
        <v>102</v>
      </c>
      <c r="C640" s="104" t="s">
        <v>1664</v>
      </c>
      <c r="D640" s="104" t="s">
        <v>10</v>
      </c>
      <c r="E640" s="104">
        <v>1</v>
      </c>
      <c r="F640" s="113">
        <f>IF(D640="dyrektor ",'Podział podstawowy'!$F$19,IF(OR(D640="zastępca dyrektora ",D640="główny księgowy"),'Podział podstawowy'!$F$20,IF(D640="kierownik",'Podział podstawowy'!$F$24,IF(D640="zastępca kierownika",'Podział podstawowy'!$F$25,IF(D640="główny ekspert",'Podział podstawowy'!$F$26,IF(OR(D640="starszy ekspert",D640="główny specjalista"),'Podział podstawowy'!$F$27,IF(OR(D640="ekspert",D640="specjalista"),'Podział podstawowy'!$F$28,'Podział podstawowy'!$F$29)))))))</f>
        <v>1088.3424539097266</v>
      </c>
      <c r="G640" s="105" t="str">
        <f t="shared" si="18"/>
        <v>S2</v>
      </c>
      <c r="H640" s="106">
        <f t="shared" si="19"/>
        <v>1.25</v>
      </c>
      <c r="I640" s="104">
        <f>IFERROR(VLOOKUP(Tabela2[[#This Row],[Nazwisko i imię pracownika]],Tabela3[],9,FALSE),0)</f>
        <v>0</v>
      </c>
      <c r="J64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41" spans="1:10">
      <c r="A641" s="104" t="s">
        <v>676</v>
      </c>
      <c r="B641" s="104">
        <v>102</v>
      </c>
      <c r="C641" s="104" t="s">
        <v>1664</v>
      </c>
      <c r="D641" s="104" t="s">
        <v>1669</v>
      </c>
      <c r="E641" s="104">
        <v>1</v>
      </c>
      <c r="F641" s="113">
        <f>IF(D641="dyrektor ",'Podział podstawowy'!$F$19,IF(OR(D641="zastępca dyrektora ",D641="główny księgowy"),'Podział podstawowy'!$F$20,IF(D641="kierownik",'Podział podstawowy'!$F$24,IF(D641="zastępca kierownika",'Podział podstawowy'!$F$25,IF(D641="główny ekspert",'Podział podstawowy'!$F$26,IF(OR(D641="starszy ekspert",D641="główny specjalista"),'Podział podstawowy'!$F$27,IF(OR(D641="ekspert",D641="specjalista"),'Podział podstawowy'!$F$28,'Podział podstawowy'!$F$29)))))))</f>
        <v>870.67396312778124</v>
      </c>
      <c r="G641" s="105" t="str">
        <f t="shared" si="18"/>
        <v>S1</v>
      </c>
      <c r="H641" s="106">
        <f t="shared" si="19"/>
        <v>1</v>
      </c>
      <c r="I641" s="104">
        <f>IFERROR(VLOOKUP(Tabela2[[#This Row],[Nazwisko i imię pracownika]],Tabela3[],9,FALSE),0)</f>
        <v>0</v>
      </c>
      <c r="J64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42" spans="1:10">
      <c r="A642" s="104" t="s">
        <v>677</v>
      </c>
      <c r="B642" s="104">
        <v>102</v>
      </c>
      <c r="C642" s="104" t="s">
        <v>1664</v>
      </c>
      <c r="D642" s="104" t="s">
        <v>1669</v>
      </c>
      <c r="E642" s="104">
        <v>1</v>
      </c>
      <c r="F642" s="113">
        <f>IF(D642="dyrektor ",'Podział podstawowy'!$F$19,IF(OR(D642="zastępca dyrektora ",D642="główny księgowy"),'Podział podstawowy'!$F$20,IF(D642="kierownik",'Podział podstawowy'!$F$24,IF(D642="zastępca kierownika",'Podział podstawowy'!$F$25,IF(D642="główny ekspert",'Podział podstawowy'!$F$26,IF(OR(D642="starszy ekspert",D642="główny specjalista"),'Podział podstawowy'!$F$27,IF(OR(D642="ekspert",D642="specjalista"),'Podział podstawowy'!$F$28,'Podział podstawowy'!$F$29)))))))</f>
        <v>870.67396312778124</v>
      </c>
      <c r="G642" s="105" t="str">
        <f t="shared" si="18"/>
        <v>S1</v>
      </c>
      <c r="H642" s="106">
        <f t="shared" si="19"/>
        <v>1</v>
      </c>
      <c r="I642" s="104">
        <f>IFERROR(VLOOKUP(Tabela2[[#This Row],[Nazwisko i imię pracownika]],Tabela3[],9,FALSE),0)</f>
        <v>0</v>
      </c>
      <c r="J64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43" spans="1:10">
      <c r="A643" s="104" t="s">
        <v>678</v>
      </c>
      <c r="B643" s="104">
        <v>102</v>
      </c>
      <c r="C643" s="104" t="s">
        <v>1664</v>
      </c>
      <c r="D643" s="104" t="s">
        <v>8</v>
      </c>
      <c r="E643" s="104">
        <v>1</v>
      </c>
      <c r="F643" s="113">
        <f>IF(D643="dyrektor ",'Podział podstawowy'!$F$19,IF(OR(D643="zastępca dyrektora ",D643="główny księgowy"),'Podział podstawowy'!$F$20,IF(D643="kierownik",'Podział podstawowy'!$F$24,IF(D643="zastępca kierownika",'Podział podstawowy'!$F$25,IF(D643="główny ekspert",'Podział podstawowy'!$F$26,IF(OR(D643="starszy ekspert",D643="główny specjalista"),'Podział podstawowy'!$F$27,IF(OR(D643="ekspert",D643="specjalista"),'Podział podstawowy'!$F$28,'Podział podstawowy'!$F$29)))))))</f>
        <v>1088.3424539097266</v>
      </c>
      <c r="G643" s="105" t="str">
        <f t="shared" si="18"/>
        <v>S2</v>
      </c>
      <c r="H643" s="106">
        <f t="shared" si="19"/>
        <v>1.25</v>
      </c>
      <c r="I643" s="104">
        <f>IFERROR(VLOOKUP(Tabela2[[#This Row],[Nazwisko i imię pracownika]],Tabela3[],9,FALSE),0)</f>
        <v>0</v>
      </c>
      <c r="J64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44" spans="1:10">
      <c r="A644" s="104" t="s">
        <v>679</v>
      </c>
      <c r="B644" s="104">
        <v>102</v>
      </c>
      <c r="C644" s="104" t="s">
        <v>1664</v>
      </c>
      <c r="D644" s="104" t="s">
        <v>1669</v>
      </c>
      <c r="E644" s="104">
        <v>1</v>
      </c>
      <c r="F644" s="113">
        <f>IF(D644="dyrektor ",'Podział podstawowy'!$F$19,IF(OR(D644="zastępca dyrektora ",D644="główny księgowy"),'Podział podstawowy'!$F$20,IF(D644="kierownik",'Podział podstawowy'!$F$24,IF(D644="zastępca kierownika",'Podział podstawowy'!$F$25,IF(D644="główny ekspert",'Podział podstawowy'!$F$26,IF(OR(D644="starszy ekspert",D644="główny specjalista"),'Podział podstawowy'!$F$27,IF(OR(D644="ekspert",D644="specjalista"),'Podział podstawowy'!$F$28,'Podział podstawowy'!$F$29)))))))</f>
        <v>870.67396312778124</v>
      </c>
      <c r="G644" s="105" t="str">
        <f t="shared" si="18"/>
        <v>S1</v>
      </c>
      <c r="H644" s="106">
        <f t="shared" si="19"/>
        <v>1</v>
      </c>
      <c r="I644" s="104">
        <f>IFERROR(VLOOKUP(Tabela2[[#This Row],[Nazwisko i imię pracownika]],Tabela3[],9,FALSE),0)</f>
        <v>0</v>
      </c>
      <c r="J64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45" spans="1:10">
      <c r="A645" s="104" t="s">
        <v>680</v>
      </c>
      <c r="B645" s="104">
        <v>102</v>
      </c>
      <c r="C645" s="104" t="s">
        <v>1664</v>
      </c>
      <c r="D645" s="104" t="s">
        <v>55</v>
      </c>
      <c r="E645" s="104">
        <v>1</v>
      </c>
      <c r="F645" s="113">
        <f>IF(D645="dyrektor ",'Podział podstawowy'!$F$19,IF(OR(D645="zastępca dyrektora ",D645="główny księgowy"),'Podział podstawowy'!$F$20,IF(D645="kierownik",'Podział podstawowy'!$F$24,IF(D645="zastępca kierownika",'Podział podstawowy'!$F$25,IF(D645="główny ekspert",'Podział podstawowy'!$F$26,IF(OR(D645="starszy ekspert",D645="główny specjalista"),'Podział podstawowy'!$F$27,IF(OR(D645="ekspert",D645="specjalista"),'Podział podstawowy'!$F$28,'Podział podstawowy'!$F$29)))))))</f>
        <v>1523.6794354736171</v>
      </c>
      <c r="G645" s="105" t="str">
        <f t="shared" si="18"/>
        <v>S4</v>
      </c>
      <c r="H645" s="106">
        <f t="shared" si="19"/>
        <v>1.75</v>
      </c>
      <c r="I645" s="104">
        <f>IFERROR(VLOOKUP(Tabela2[[#This Row],[Nazwisko i imię pracownika]],Tabela3[],9,FALSE),0)</f>
        <v>0</v>
      </c>
      <c r="J64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46" spans="1:10">
      <c r="A646" s="104" t="s">
        <v>681</v>
      </c>
      <c r="B646" s="104">
        <v>102</v>
      </c>
      <c r="C646" s="104" t="s">
        <v>1664</v>
      </c>
      <c r="D646" s="104" t="s">
        <v>8</v>
      </c>
      <c r="E646" s="104">
        <v>1</v>
      </c>
      <c r="F646" s="113">
        <f>IF(D646="dyrektor ",'Podział podstawowy'!$F$19,IF(OR(D646="zastępca dyrektora ",D646="główny księgowy"),'Podział podstawowy'!$F$20,IF(D646="kierownik",'Podział podstawowy'!$F$24,IF(D646="zastępca kierownika",'Podział podstawowy'!$F$25,IF(D646="główny ekspert",'Podział podstawowy'!$F$26,IF(OR(D646="starszy ekspert",D646="główny specjalista"),'Podział podstawowy'!$F$27,IF(OR(D646="ekspert",D646="specjalista"),'Podział podstawowy'!$F$28,'Podział podstawowy'!$F$29)))))))</f>
        <v>1088.3424539097266</v>
      </c>
      <c r="G646" s="105" t="str">
        <f t="shared" si="18"/>
        <v>S2</v>
      </c>
      <c r="H646" s="106">
        <f t="shared" si="19"/>
        <v>1.25</v>
      </c>
      <c r="I646" s="104">
        <f>IFERROR(VLOOKUP(Tabela2[[#This Row],[Nazwisko i imię pracownika]],Tabela3[],9,FALSE),0)</f>
        <v>0</v>
      </c>
      <c r="J64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47" spans="1:10">
      <c r="A647" s="104" t="s">
        <v>682</v>
      </c>
      <c r="B647" s="104">
        <v>102</v>
      </c>
      <c r="C647" s="104" t="s">
        <v>1664</v>
      </c>
      <c r="D647" s="104" t="s">
        <v>47</v>
      </c>
      <c r="E647" s="104">
        <v>1</v>
      </c>
      <c r="F647" s="113">
        <f>IF(D647="dyrektor ",'Podział podstawowy'!$F$19,IF(OR(D647="zastępca dyrektora ",D647="główny księgowy"),'Podział podstawowy'!$F$20,IF(D647="kierownik",'Podział podstawowy'!$F$24,IF(D647="zastępca kierownika",'Podział podstawowy'!$F$25,IF(D647="główny ekspert",'Podział podstawowy'!$F$26,IF(OR(D647="starszy ekspert",D647="główny specjalista"),'Podział podstawowy'!$F$27,IF(OR(D647="ekspert",D647="specjalista"),'Podział podstawowy'!$F$28,'Podział podstawowy'!$F$29)))))))</f>
        <v>1306.0109446916717</v>
      </c>
      <c r="G647" s="105" t="str">
        <f t="shared" ref="G647:G710" si="20">IF(D647="dyrektor ","S8",IF(OR(D647="zastępca dyrektora ",D647="główny księgowy"),"S7",IF(D647="kierownik","S6",IF(D647="zastępca kierownika","S5",IF(D647="główny ekspert","S4",IF(OR(D647="starszy ekspert",D647="główny specjalista"),"S3",IF(OR(D647="ekspert",D647="specjalista"),"S2","S1")))))))</f>
        <v>S3</v>
      </c>
      <c r="H647" s="106">
        <f t="shared" ref="H647:H710" si="21">IF(G647="S1",1,IF(G647="S2",1.25,IF(G647="S3",1.5,IF(G647="S4",1.75,IF(G647="S5",2,IF(G647="S6",2.5,IF(G647="S7",3,IF(G647="S8",3.5))))))))</f>
        <v>1.5</v>
      </c>
      <c r="I647" s="104">
        <f>IFERROR(VLOOKUP(Tabela2[[#This Row],[Nazwisko i imię pracownika]],Tabela3[],9,FALSE),0)</f>
        <v>0</v>
      </c>
      <c r="J64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48" spans="1:10">
      <c r="A648" s="104" t="s">
        <v>683</v>
      </c>
      <c r="B648" s="104">
        <v>102</v>
      </c>
      <c r="C648" s="104" t="s">
        <v>1664</v>
      </c>
      <c r="D648" s="104" t="s">
        <v>1669</v>
      </c>
      <c r="E648" s="104">
        <v>1</v>
      </c>
      <c r="F648" s="113">
        <f>IF(D648="dyrektor ",'Podział podstawowy'!$F$19,IF(OR(D648="zastępca dyrektora ",D648="główny księgowy"),'Podział podstawowy'!$F$20,IF(D648="kierownik",'Podział podstawowy'!$F$24,IF(D648="zastępca kierownika",'Podział podstawowy'!$F$25,IF(D648="główny ekspert",'Podział podstawowy'!$F$26,IF(OR(D648="starszy ekspert",D648="główny specjalista"),'Podział podstawowy'!$F$27,IF(OR(D648="ekspert",D648="specjalista"),'Podział podstawowy'!$F$28,'Podział podstawowy'!$F$29)))))))</f>
        <v>870.67396312778124</v>
      </c>
      <c r="G648" s="105" t="str">
        <f t="shared" si="20"/>
        <v>S1</v>
      </c>
      <c r="H648" s="106">
        <f t="shared" si="21"/>
        <v>1</v>
      </c>
      <c r="I648" s="104">
        <f>IFERROR(VLOOKUP(Tabela2[[#This Row],[Nazwisko i imię pracownika]],Tabela3[],9,FALSE),0)</f>
        <v>0</v>
      </c>
      <c r="J64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49" spans="1:10">
      <c r="A649" s="104" t="s">
        <v>684</v>
      </c>
      <c r="B649" s="104">
        <v>102</v>
      </c>
      <c r="C649" s="104" t="s">
        <v>1664</v>
      </c>
      <c r="D649" s="104" t="s">
        <v>1669</v>
      </c>
      <c r="E649" s="104">
        <v>1</v>
      </c>
      <c r="F649" s="113">
        <f>IF(D649="dyrektor ",'Podział podstawowy'!$F$19,IF(OR(D649="zastępca dyrektora ",D649="główny księgowy"),'Podział podstawowy'!$F$20,IF(D649="kierownik",'Podział podstawowy'!$F$24,IF(D649="zastępca kierownika",'Podział podstawowy'!$F$25,IF(D649="główny ekspert",'Podział podstawowy'!$F$26,IF(OR(D649="starszy ekspert",D649="główny specjalista"),'Podział podstawowy'!$F$27,IF(OR(D649="ekspert",D649="specjalista"),'Podział podstawowy'!$F$28,'Podział podstawowy'!$F$29)))))))</f>
        <v>870.67396312778124</v>
      </c>
      <c r="G649" s="105" t="str">
        <f t="shared" si="20"/>
        <v>S1</v>
      </c>
      <c r="H649" s="106">
        <f t="shared" si="21"/>
        <v>1</v>
      </c>
      <c r="I649" s="104">
        <f>IFERROR(VLOOKUP(Tabela2[[#This Row],[Nazwisko i imię pracownika]],Tabela3[],9,FALSE),0)</f>
        <v>0</v>
      </c>
      <c r="J64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50" spans="1:10">
      <c r="A650" s="104" t="s">
        <v>685</v>
      </c>
      <c r="B650" s="104">
        <v>102</v>
      </c>
      <c r="C650" s="104" t="s">
        <v>1664</v>
      </c>
      <c r="D650" s="104" t="s">
        <v>10</v>
      </c>
      <c r="E650" s="104">
        <v>1</v>
      </c>
      <c r="F650" s="113">
        <f>IF(D650="dyrektor ",'Podział podstawowy'!$F$19,IF(OR(D650="zastępca dyrektora ",D650="główny księgowy"),'Podział podstawowy'!$F$20,IF(D650="kierownik",'Podział podstawowy'!$F$24,IF(D650="zastępca kierownika",'Podział podstawowy'!$F$25,IF(D650="główny ekspert",'Podział podstawowy'!$F$26,IF(OR(D650="starszy ekspert",D650="główny specjalista"),'Podział podstawowy'!$F$27,IF(OR(D650="ekspert",D650="specjalista"),'Podział podstawowy'!$F$28,'Podział podstawowy'!$F$29)))))))</f>
        <v>1088.3424539097266</v>
      </c>
      <c r="G650" s="105" t="str">
        <f t="shared" si="20"/>
        <v>S2</v>
      </c>
      <c r="H650" s="106">
        <f t="shared" si="21"/>
        <v>1.25</v>
      </c>
      <c r="I650" s="104">
        <f>IFERROR(VLOOKUP(Tabela2[[#This Row],[Nazwisko i imię pracownika]],Tabela3[],9,FALSE),0)</f>
        <v>0</v>
      </c>
      <c r="J65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51" spans="1:10">
      <c r="A651" s="104" t="s">
        <v>686</v>
      </c>
      <c r="B651" s="104">
        <v>102</v>
      </c>
      <c r="C651" s="104" t="s">
        <v>1664</v>
      </c>
      <c r="D651" s="104" t="s">
        <v>55</v>
      </c>
      <c r="E651" s="104">
        <v>1</v>
      </c>
      <c r="F651" s="113">
        <f>IF(D651="dyrektor ",'Podział podstawowy'!$F$19,IF(OR(D651="zastępca dyrektora ",D651="główny księgowy"),'Podział podstawowy'!$F$20,IF(D651="kierownik",'Podział podstawowy'!$F$24,IF(D651="zastępca kierownika",'Podział podstawowy'!$F$25,IF(D651="główny ekspert",'Podział podstawowy'!$F$26,IF(OR(D651="starszy ekspert",D651="główny specjalista"),'Podział podstawowy'!$F$27,IF(OR(D651="ekspert",D651="specjalista"),'Podział podstawowy'!$F$28,'Podział podstawowy'!$F$29)))))))</f>
        <v>1523.6794354736171</v>
      </c>
      <c r="G651" s="105" t="str">
        <f t="shared" si="20"/>
        <v>S4</v>
      </c>
      <c r="H651" s="106">
        <f t="shared" si="21"/>
        <v>1.75</v>
      </c>
      <c r="I651" s="104">
        <f>IFERROR(VLOOKUP(Tabela2[[#This Row],[Nazwisko i imię pracownika]],Tabela3[],9,FALSE),0)</f>
        <v>0</v>
      </c>
      <c r="J65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52" spans="1:10">
      <c r="A652" s="104" t="s">
        <v>687</v>
      </c>
      <c r="B652" s="104">
        <v>102</v>
      </c>
      <c r="C652" s="104" t="s">
        <v>1664</v>
      </c>
      <c r="D652" s="104" t="s">
        <v>1669</v>
      </c>
      <c r="E652" s="104">
        <v>1</v>
      </c>
      <c r="F652" s="113">
        <f>IF(D652="dyrektor ",'Podział podstawowy'!$F$19,IF(OR(D652="zastępca dyrektora ",D652="główny księgowy"),'Podział podstawowy'!$F$20,IF(D652="kierownik",'Podział podstawowy'!$F$24,IF(D652="zastępca kierownika",'Podział podstawowy'!$F$25,IF(D652="główny ekspert",'Podział podstawowy'!$F$26,IF(OR(D652="starszy ekspert",D652="główny specjalista"),'Podział podstawowy'!$F$27,IF(OR(D652="ekspert",D652="specjalista"),'Podział podstawowy'!$F$28,'Podział podstawowy'!$F$29)))))))</f>
        <v>870.67396312778124</v>
      </c>
      <c r="G652" s="105" t="str">
        <f t="shared" si="20"/>
        <v>S1</v>
      </c>
      <c r="H652" s="106">
        <f t="shared" si="21"/>
        <v>1</v>
      </c>
      <c r="I652" s="104">
        <f>IFERROR(VLOOKUP(Tabela2[[#This Row],[Nazwisko i imię pracownika]],Tabela3[],9,FALSE),0)</f>
        <v>0</v>
      </c>
      <c r="J65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53" spans="1:10">
      <c r="A653" s="104" t="s">
        <v>688</v>
      </c>
      <c r="B653" s="104">
        <v>102</v>
      </c>
      <c r="C653" s="104" t="s">
        <v>1664</v>
      </c>
      <c r="D653" s="104" t="s">
        <v>1669</v>
      </c>
      <c r="E653" s="104">
        <v>1</v>
      </c>
      <c r="F653" s="113">
        <f>IF(D653="dyrektor ",'Podział podstawowy'!$F$19,IF(OR(D653="zastępca dyrektora ",D653="główny księgowy"),'Podział podstawowy'!$F$20,IF(D653="kierownik",'Podział podstawowy'!$F$24,IF(D653="zastępca kierownika",'Podział podstawowy'!$F$25,IF(D653="główny ekspert",'Podział podstawowy'!$F$26,IF(OR(D653="starszy ekspert",D653="główny specjalista"),'Podział podstawowy'!$F$27,IF(OR(D653="ekspert",D653="specjalista"),'Podział podstawowy'!$F$28,'Podział podstawowy'!$F$29)))))))</f>
        <v>870.67396312778124</v>
      </c>
      <c r="G653" s="105" t="str">
        <f t="shared" si="20"/>
        <v>S1</v>
      </c>
      <c r="H653" s="106">
        <f t="shared" si="21"/>
        <v>1</v>
      </c>
      <c r="I653" s="104">
        <f>IFERROR(VLOOKUP(Tabela2[[#This Row],[Nazwisko i imię pracownika]],Tabela3[],9,FALSE),0)</f>
        <v>0</v>
      </c>
      <c r="J65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54" spans="1:10">
      <c r="A654" s="104" t="s">
        <v>689</v>
      </c>
      <c r="B654" s="104">
        <v>102</v>
      </c>
      <c r="C654" s="104" t="s">
        <v>1664</v>
      </c>
      <c r="D654" s="104" t="s">
        <v>1669</v>
      </c>
      <c r="E654" s="104">
        <v>1</v>
      </c>
      <c r="F654" s="113">
        <f>IF(D654="dyrektor ",'Podział podstawowy'!$F$19,IF(OR(D654="zastępca dyrektora ",D654="główny księgowy"),'Podział podstawowy'!$F$20,IF(D654="kierownik",'Podział podstawowy'!$F$24,IF(D654="zastępca kierownika",'Podział podstawowy'!$F$25,IF(D654="główny ekspert",'Podział podstawowy'!$F$26,IF(OR(D654="starszy ekspert",D654="główny specjalista"),'Podział podstawowy'!$F$27,IF(OR(D654="ekspert",D654="specjalista"),'Podział podstawowy'!$F$28,'Podział podstawowy'!$F$29)))))))</f>
        <v>870.67396312778124</v>
      </c>
      <c r="G654" s="105" t="str">
        <f t="shared" si="20"/>
        <v>S1</v>
      </c>
      <c r="H654" s="106">
        <f t="shared" si="21"/>
        <v>1</v>
      </c>
      <c r="I654" s="104">
        <f>IFERROR(VLOOKUP(Tabela2[[#This Row],[Nazwisko i imię pracownika]],Tabela3[],9,FALSE),0)</f>
        <v>0</v>
      </c>
      <c r="J65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55" spans="1:10">
      <c r="A655" s="104" t="s">
        <v>690</v>
      </c>
      <c r="B655" s="104">
        <v>102</v>
      </c>
      <c r="C655" s="104" t="s">
        <v>1664</v>
      </c>
      <c r="D655" s="104" t="s">
        <v>8</v>
      </c>
      <c r="E655" s="104">
        <v>1</v>
      </c>
      <c r="F655" s="113">
        <f>IF(D655="dyrektor ",'Podział podstawowy'!$F$19,IF(OR(D655="zastępca dyrektora ",D655="główny księgowy"),'Podział podstawowy'!$F$20,IF(D655="kierownik",'Podział podstawowy'!$F$24,IF(D655="zastępca kierownika",'Podział podstawowy'!$F$25,IF(D655="główny ekspert",'Podział podstawowy'!$F$26,IF(OR(D655="starszy ekspert",D655="główny specjalista"),'Podział podstawowy'!$F$27,IF(OR(D655="ekspert",D655="specjalista"),'Podział podstawowy'!$F$28,'Podział podstawowy'!$F$29)))))))</f>
        <v>1088.3424539097266</v>
      </c>
      <c r="G655" s="105" t="str">
        <f t="shared" si="20"/>
        <v>S2</v>
      </c>
      <c r="H655" s="106">
        <f t="shared" si="21"/>
        <v>1.25</v>
      </c>
      <c r="I655" s="104">
        <f>IFERROR(VLOOKUP(Tabela2[[#This Row],[Nazwisko i imię pracownika]],Tabela3[],9,FALSE),0)</f>
        <v>0</v>
      </c>
      <c r="J65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56" spans="1:10">
      <c r="A656" s="104" t="s">
        <v>691</v>
      </c>
      <c r="B656" s="104">
        <v>102</v>
      </c>
      <c r="C656" s="104" t="s">
        <v>1664</v>
      </c>
      <c r="D656" s="104" t="s">
        <v>10</v>
      </c>
      <c r="E656" s="104">
        <v>1</v>
      </c>
      <c r="F656" s="113">
        <f>IF(D656="dyrektor ",'Podział podstawowy'!$F$19,IF(OR(D656="zastępca dyrektora ",D656="główny księgowy"),'Podział podstawowy'!$F$20,IF(D656="kierownik",'Podział podstawowy'!$F$24,IF(D656="zastępca kierownika",'Podział podstawowy'!$F$25,IF(D656="główny ekspert",'Podział podstawowy'!$F$26,IF(OR(D656="starszy ekspert",D656="główny specjalista"),'Podział podstawowy'!$F$27,IF(OR(D656="ekspert",D656="specjalista"),'Podział podstawowy'!$F$28,'Podział podstawowy'!$F$29)))))))</f>
        <v>1088.3424539097266</v>
      </c>
      <c r="G656" s="105" t="str">
        <f t="shared" si="20"/>
        <v>S2</v>
      </c>
      <c r="H656" s="106">
        <f t="shared" si="21"/>
        <v>1.25</v>
      </c>
      <c r="I656" s="104">
        <f>IFERROR(VLOOKUP(Tabela2[[#This Row],[Nazwisko i imię pracownika]],Tabela3[],9,FALSE),0)</f>
        <v>0</v>
      </c>
      <c r="J65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57" spans="1:10">
      <c r="A657" s="104" t="s">
        <v>692</v>
      </c>
      <c r="B657" s="104">
        <v>102</v>
      </c>
      <c r="C657" s="104" t="s">
        <v>1664</v>
      </c>
      <c r="D657" s="104" t="s">
        <v>1669</v>
      </c>
      <c r="E657" s="104">
        <v>0.75</v>
      </c>
      <c r="F657" s="113">
        <f>IF(D657="dyrektor ",'Podział podstawowy'!$F$19,IF(OR(D657="zastępca dyrektora ",D657="główny księgowy"),'Podział podstawowy'!$F$20,IF(D657="kierownik",'Podział podstawowy'!$F$24,IF(D657="zastępca kierownika",'Podział podstawowy'!$F$25,IF(D657="główny ekspert",'Podział podstawowy'!$F$26,IF(OR(D657="starszy ekspert",D657="główny specjalista"),'Podział podstawowy'!$F$27,IF(OR(D657="ekspert",D657="specjalista"),'Podział podstawowy'!$F$28,'Podział podstawowy'!$F$29)))))))</f>
        <v>870.67396312778124</v>
      </c>
      <c r="G657" s="105" t="str">
        <f t="shared" si="20"/>
        <v>S1</v>
      </c>
      <c r="H657" s="106">
        <f t="shared" si="21"/>
        <v>1</v>
      </c>
      <c r="I657" s="104">
        <f>IFERROR(VLOOKUP(Tabela2[[#This Row],[Nazwisko i imię pracownika]],Tabela3[],9,FALSE),0)</f>
        <v>0</v>
      </c>
      <c r="J65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58" spans="1:10">
      <c r="A658" s="104" t="s">
        <v>693</v>
      </c>
      <c r="B658" s="104">
        <v>102</v>
      </c>
      <c r="C658" s="104" t="s">
        <v>1664</v>
      </c>
      <c r="D658" s="104" t="s">
        <v>1669</v>
      </c>
      <c r="E658" s="104">
        <v>1</v>
      </c>
      <c r="F658" s="113">
        <f>IF(D658="dyrektor ",'Podział podstawowy'!$F$19,IF(OR(D658="zastępca dyrektora ",D658="główny księgowy"),'Podział podstawowy'!$F$20,IF(D658="kierownik",'Podział podstawowy'!$F$24,IF(D658="zastępca kierownika",'Podział podstawowy'!$F$25,IF(D658="główny ekspert",'Podział podstawowy'!$F$26,IF(OR(D658="starszy ekspert",D658="główny specjalista"),'Podział podstawowy'!$F$27,IF(OR(D658="ekspert",D658="specjalista"),'Podział podstawowy'!$F$28,'Podział podstawowy'!$F$29)))))))</f>
        <v>870.67396312778124</v>
      </c>
      <c r="G658" s="105" t="str">
        <f t="shared" si="20"/>
        <v>S1</v>
      </c>
      <c r="H658" s="106">
        <f t="shared" si="21"/>
        <v>1</v>
      </c>
      <c r="I658" s="104">
        <f>IFERROR(VLOOKUP(Tabela2[[#This Row],[Nazwisko i imię pracownika]],Tabela3[],9,FALSE),0)</f>
        <v>0</v>
      </c>
      <c r="J65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59" spans="1:10">
      <c r="A659" s="104" t="s">
        <v>694</v>
      </c>
      <c r="B659" s="104">
        <v>102</v>
      </c>
      <c r="C659" s="104" t="s">
        <v>1664</v>
      </c>
      <c r="D659" s="104" t="s">
        <v>10</v>
      </c>
      <c r="E659" s="104">
        <v>1</v>
      </c>
      <c r="F659" s="113">
        <f>IF(D659="dyrektor ",'Podział podstawowy'!$F$19,IF(OR(D659="zastępca dyrektora ",D659="główny księgowy"),'Podział podstawowy'!$F$20,IF(D659="kierownik",'Podział podstawowy'!$F$24,IF(D659="zastępca kierownika",'Podział podstawowy'!$F$25,IF(D659="główny ekspert",'Podział podstawowy'!$F$26,IF(OR(D659="starszy ekspert",D659="główny specjalista"),'Podział podstawowy'!$F$27,IF(OR(D659="ekspert",D659="specjalista"),'Podział podstawowy'!$F$28,'Podział podstawowy'!$F$29)))))))</f>
        <v>1088.3424539097266</v>
      </c>
      <c r="G659" s="105" t="str">
        <f t="shared" si="20"/>
        <v>S2</v>
      </c>
      <c r="H659" s="106">
        <f t="shared" si="21"/>
        <v>1.25</v>
      </c>
      <c r="I659" s="104">
        <f>IFERROR(VLOOKUP(Tabela2[[#This Row],[Nazwisko i imię pracownika]],Tabela3[],9,FALSE),0)</f>
        <v>0</v>
      </c>
      <c r="J65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60" spans="1:10">
      <c r="A660" s="104" t="s">
        <v>695</v>
      </c>
      <c r="B660" s="104">
        <v>102</v>
      </c>
      <c r="C660" s="104" t="s">
        <v>1664</v>
      </c>
      <c r="D660" s="104" t="s">
        <v>1669</v>
      </c>
      <c r="E660" s="104">
        <v>1</v>
      </c>
      <c r="F660" s="113">
        <f>IF(D660="dyrektor ",'Podział podstawowy'!$F$19,IF(OR(D660="zastępca dyrektora ",D660="główny księgowy"),'Podział podstawowy'!$F$20,IF(D660="kierownik",'Podział podstawowy'!$F$24,IF(D660="zastępca kierownika",'Podział podstawowy'!$F$25,IF(D660="główny ekspert",'Podział podstawowy'!$F$26,IF(OR(D660="starszy ekspert",D660="główny specjalista"),'Podział podstawowy'!$F$27,IF(OR(D660="ekspert",D660="specjalista"),'Podział podstawowy'!$F$28,'Podział podstawowy'!$F$29)))))))</f>
        <v>870.67396312778124</v>
      </c>
      <c r="G660" s="105" t="str">
        <f t="shared" si="20"/>
        <v>S1</v>
      </c>
      <c r="H660" s="106">
        <f t="shared" si="21"/>
        <v>1</v>
      </c>
      <c r="I660" s="104">
        <f>IFERROR(VLOOKUP(Tabela2[[#This Row],[Nazwisko i imię pracownika]],Tabela3[],9,FALSE),0)</f>
        <v>0</v>
      </c>
      <c r="J66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61" spans="1:10">
      <c r="A661" s="104" t="s">
        <v>696</v>
      </c>
      <c r="B661" s="104">
        <v>102</v>
      </c>
      <c r="C661" s="104" t="s">
        <v>1664</v>
      </c>
      <c r="D661" s="104" t="s">
        <v>55</v>
      </c>
      <c r="E661" s="104">
        <v>1</v>
      </c>
      <c r="F661" s="113">
        <f>IF(D661="dyrektor ",'Podział podstawowy'!$F$19,IF(OR(D661="zastępca dyrektora ",D661="główny księgowy"),'Podział podstawowy'!$F$20,IF(D661="kierownik",'Podział podstawowy'!$F$24,IF(D661="zastępca kierownika",'Podział podstawowy'!$F$25,IF(D661="główny ekspert",'Podział podstawowy'!$F$26,IF(OR(D661="starszy ekspert",D661="główny specjalista"),'Podział podstawowy'!$F$27,IF(OR(D661="ekspert",D661="specjalista"),'Podział podstawowy'!$F$28,'Podział podstawowy'!$F$29)))))))</f>
        <v>1523.6794354736171</v>
      </c>
      <c r="G661" s="105" t="str">
        <f t="shared" si="20"/>
        <v>S4</v>
      </c>
      <c r="H661" s="106">
        <f t="shared" si="21"/>
        <v>1.75</v>
      </c>
      <c r="I661" s="104">
        <f>IFERROR(VLOOKUP(Tabela2[[#This Row],[Nazwisko i imię pracownika]],Tabela3[],9,FALSE),0)</f>
        <v>0</v>
      </c>
      <c r="J66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62" spans="1:10">
      <c r="A662" s="104" t="s">
        <v>697</v>
      </c>
      <c r="B662" s="104">
        <v>102</v>
      </c>
      <c r="C662" s="104" t="s">
        <v>1664</v>
      </c>
      <c r="D662" s="104" t="s">
        <v>1669</v>
      </c>
      <c r="E662" s="104">
        <v>1</v>
      </c>
      <c r="F662" s="113">
        <f>IF(D662="dyrektor ",'Podział podstawowy'!$F$19,IF(OR(D662="zastępca dyrektora ",D662="główny księgowy"),'Podział podstawowy'!$F$20,IF(D662="kierownik",'Podział podstawowy'!$F$24,IF(D662="zastępca kierownika",'Podział podstawowy'!$F$25,IF(D662="główny ekspert",'Podział podstawowy'!$F$26,IF(OR(D662="starszy ekspert",D662="główny specjalista"),'Podział podstawowy'!$F$27,IF(OR(D662="ekspert",D662="specjalista"),'Podział podstawowy'!$F$28,'Podział podstawowy'!$F$29)))))))</f>
        <v>870.67396312778124</v>
      </c>
      <c r="G662" s="105" t="str">
        <f t="shared" si="20"/>
        <v>S1</v>
      </c>
      <c r="H662" s="106">
        <f t="shared" si="21"/>
        <v>1</v>
      </c>
      <c r="I662" s="104">
        <f>IFERROR(VLOOKUP(Tabela2[[#This Row],[Nazwisko i imię pracownika]],Tabela3[],9,FALSE),0)</f>
        <v>0</v>
      </c>
      <c r="J66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63" spans="1:10">
      <c r="A663" s="104" t="s">
        <v>698</v>
      </c>
      <c r="B663" s="104">
        <v>102</v>
      </c>
      <c r="C663" s="104" t="s">
        <v>1664</v>
      </c>
      <c r="D663" s="104" t="s">
        <v>1669</v>
      </c>
      <c r="E663" s="104">
        <v>1</v>
      </c>
      <c r="F663" s="113">
        <f>IF(D663="dyrektor ",'Podział podstawowy'!$F$19,IF(OR(D663="zastępca dyrektora ",D663="główny księgowy"),'Podział podstawowy'!$F$20,IF(D663="kierownik",'Podział podstawowy'!$F$24,IF(D663="zastępca kierownika",'Podział podstawowy'!$F$25,IF(D663="główny ekspert",'Podział podstawowy'!$F$26,IF(OR(D663="starszy ekspert",D663="główny specjalista"),'Podział podstawowy'!$F$27,IF(OR(D663="ekspert",D663="specjalista"),'Podział podstawowy'!$F$28,'Podział podstawowy'!$F$29)))))))</f>
        <v>870.67396312778124</v>
      </c>
      <c r="G663" s="105" t="str">
        <f t="shared" si="20"/>
        <v>S1</v>
      </c>
      <c r="H663" s="106">
        <f t="shared" si="21"/>
        <v>1</v>
      </c>
      <c r="I663" s="104">
        <f>IFERROR(VLOOKUP(Tabela2[[#This Row],[Nazwisko i imię pracownika]],Tabela3[],9,FALSE),0)</f>
        <v>0</v>
      </c>
      <c r="J66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64" spans="1:10">
      <c r="A664" s="104" t="s">
        <v>699</v>
      </c>
      <c r="B664" s="104">
        <v>102</v>
      </c>
      <c r="C664" s="104" t="s">
        <v>1664</v>
      </c>
      <c r="D664" s="104" t="s">
        <v>1669</v>
      </c>
      <c r="E664" s="104">
        <v>1</v>
      </c>
      <c r="F664" s="113">
        <f>IF(D664="dyrektor ",'Podział podstawowy'!$F$19,IF(OR(D664="zastępca dyrektora ",D664="główny księgowy"),'Podział podstawowy'!$F$20,IF(D664="kierownik",'Podział podstawowy'!$F$24,IF(D664="zastępca kierownika",'Podział podstawowy'!$F$25,IF(D664="główny ekspert",'Podział podstawowy'!$F$26,IF(OR(D664="starszy ekspert",D664="główny specjalista"),'Podział podstawowy'!$F$27,IF(OR(D664="ekspert",D664="specjalista"),'Podział podstawowy'!$F$28,'Podział podstawowy'!$F$29)))))))</f>
        <v>870.67396312778124</v>
      </c>
      <c r="G664" s="105" t="str">
        <f t="shared" si="20"/>
        <v>S1</v>
      </c>
      <c r="H664" s="106">
        <f t="shared" si="21"/>
        <v>1</v>
      </c>
      <c r="I664" s="104">
        <f>IFERROR(VLOOKUP(Tabela2[[#This Row],[Nazwisko i imię pracownika]],Tabela3[],9,FALSE),0)</f>
        <v>61</v>
      </c>
      <c r="J66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NIE UPRAWNIONY</v>
      </c>
    </row>
    <row r="665" spans="1:10">
      <c r="A665" s="104" t="s">
        <v>700</v>
      </c>
      <c r="B665" s="104">
        <v>102</v>
      </c>
      <c r="C665" s="104" t="s">
        <v>1664</v>
      </c>
      <c r="D665" s="104" t="s">
        <v>8</v>
      </c>
      <c r="E665" s="104">
        <v>1</v>
      </c>
      <c r="F665" s="113">
        <f>IF(D665="dyrektor ",'Podział podstawowy'!$F$19,IF(OR(D665="zastępca dyrektora ",D665="główny księgowy"),'Podział podstawowy'!$F$20,IF(D665="kierownik",'Podział podstawowy'!$F$24,IF(D665="zastępca kierownika",'Podział podstawowy'!$F$25,IF(D665="główny ekspert",'Podział podstawowy'!$F$26,IF(OR(D665="starszy ekspert",D665="główny specjalista"),'Podział podstawowy'!$F$27,IF(OR(D665="ekspert",D665="specjalista"),'Podział podstawowy'!$F$28,'Podział podstawowy'!$F$29)))))))</f>
        <v>1088.3424539097266</v>
      </c>
      <c r="G665" s="105" t="str">
        <f t="shared" si="20"/>
        <v>S2</v>
      </c>
      <c r="H665" s="106">
        <f t="shared" si="21"/>
        <v>1.25</v>
      </c>
      <c r="I665" s="104">
        <f>IFERROR(VLOOKUP(Tabela2[[#This Row],[Nazwisko i imię pracownika]],Tabela3[],9,FALSE),0)</f>
        <v>0</v>
      </c>
      <c r="J66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66" spans="1:10">
      <c r="A666" s="104" t="s">
        <v>701</v>
      </c>
      <c r="B666" s="104">
        <v>102</v>
      </c>
      <c r="C666" s="104" t="s">
        <v>1664</v>
      </c>
      <c r="D666" s="104" t="s">
        <v>1669</v>
      </c>
      <c r="E666" s="104">
        <v>1</v>
      </c>
      <c r="F666" s="113">
        <f>IF(D666="dyrektor ",'Podział podstawowy'!$F$19,IF(OR(D666="zastępca dyrektora ",D666="główny księgowy"),'Podział podstawowy'!$F$20,IF(D666="kierownik",'Podział podstawowy'!$F$24,IF(D666="zastępca kierownika",'Podział podstawowy'!$F$25,IF(D666="główny ekspert",'Podział podstawowy'!$F$26,IF(OR(D666="starszy ekspert",D666="główny specjalista"),'Podział podstawowy'!$F$27,IF(OR(D666="ekspert",D666="specjalista"),'Podział podstawowy'!$F$28,'Podział podstawowy'!$F$29)))))))</f>
        <v>870.67396312778124</v>
      </c>
      <c r="G666" s="105" t="str">
        <f t="shared" si="20"/>
        <v>S1</v>
      </c>
      <c r="H666" s="106">
        <f t="shared" si="21"/>
        <v>1</v>
      </c>
      <c r="I666" s="104">
        <f>IFERROR(VLOOKUP(Tabela2[[#This Row],[Nazwisko i imię pracownika]],Tabela3[],9,FALSE),0)</f>
        <v>0</v>
      </c>
      <c r="J66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67" spans="1:10">
      <c r="A667" s="104" t="s">
        <v>702</v>
      </c>
      <c r="B667" s="104">
        <v>102</v>
      </c>
      <c r="C667" s="104" t="s">
        <v>1664</v>
      </c>
      <c r="D667" s="104" t="s">
        <v>1669</v>
      </c>
      <c r="E667" s="104">
        <v>1</v>
      </c>
      <c r="F667" s="113">
        <f>IF(D667="dyrektor ",'Podział podstawowy'!$F$19,IF(OR(D667="zastępca dyrektora ",D667="główny księgowy"),'Podział podstawowy'!$F$20,IF(D667="kierownik",'Podział podstawowy'!$F$24,IF(D667="zastępca kierownika",'Podział podstawowy'!$F$25,IF(D667="główny ekspert",'Podział podstawowy'!$F$26,IF(OR(D667="starszy ekspert",D667="główny specjalista"),'Podział podstawowy'!$F$27,IF(OR(D667="ekspert",D667="specjalista"),'Podział podstawowy'!$F$28,'Podział podstawowy'!$F$29)))))))</f>
        <v>870.67396312778124</v>
      </c>
      <c r="G667" s="105" t="str">
        <f t="shared" si="20"/>
        <v>S1</v>
      </c>
      <c r="H667" s="106">
        <f t="shared" si="21"/>
        <v>1</v>
      </c>
      <c r="I667" s="104">
        <f>IFERROR(VLOOKUP(Tabela2[[#This Row],[Nazwisko i imię pracownika]],Tabela3[],9,FALSE),0)</f>
        <v>0</v>
      </c>
      <c r="J66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68" spans="1:10">
      <c r="A668" s="104" t="s">
        <v>703</v>
      </c>
      <c r="B668" s="104">
        <v>102</v>
      </c>
      <c r="C668" s="104" t="s">
        <v>1664</v>
      </c>
      <c r="D668" s="104" t="s">
        <v>1669</v>
      </c>
      <c r="E668" s="104">
        <v>1</v>
      </c>
      <c r="F668" s="113">
        <f>IF(D668="dyrektor ",'Podział podstawowy'!$F$19,IF(OR(D668="zastępca dyrektora ",D668="główny księgowy"),'Podział podstawowy'!$F$20,IF(D668="kierownik",'Podział podstawowy'!$F$24,IF(D668="zastępca kierownika",'Podział podstawowy'!$F$25,IF(D668="główny ekspert",'Podział podstawowy'!$F$26,IF(OR(D668="starszy ekspert",D668="główny specjalista"),'Podział podstawowy'!$F$27,IF(OR(D668="ekspert",D668="specjalista"),'Podział podstawowy'!$F$28,'Podział podstawowy'!$F$29)))))))</f>
        <v>870.67396312778124</v>
      </c>
      <c r="G668" s="105" t="str">
        <f t="shared" si="20"/>
        <v>S1</v>
      </c>
      <c r="H668" s="106">
        <f t="shared" si="21"/>
        <v>1</v>
      </c>
      <c r="I668" s="104">
        <f>IFERROR(VLOOKUP(Tabela2[[#This Row],[Nazwisko i imię pracownika]],Tabela3[],9,FALSE),0)</f>
        <v>0</v>
      </c>
      <c r="J66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69" spans="1:10">
      <c r="A669" s="104" t="s">
        <v>704</v>
      </c>
      <c r="B669" s="104">
        <v>102</v>
      </c>
      <c r="C669" s="104" t="s">
        <v>1664</v>
      </c>
      <c r="D669" s="104" t="s">
        <v>1669</v>
      </c>
      <c r="E669" s="104">
        <v>1</v>
      </c>
      <c r="F669" s="113">
        <f>IF(D669="dyrektor ",'Podział podstawowy'!$F$19,IF(OR(D669="zastępca dyrektora ",D669="główny księgowy"),'Podział podstawowy'!$F$20,IF(D669="kierownik",'Podział podstawowy'!$F$24,IF(D669="zastępca kierownika",'Podział podstawowy'!$F$25,IF(D669="główny ekspert",'Podział podstawowy'!$F$26,IF(OR(D669="starszy ekspert",D669="główny specjalista"),'Podział podstawowy'!$F$27,IF(OR(D669="ekspert",D669="specjalista"),'Podział podstawowy'!$F$28,'Podział podstawowy'!$F$29)))))))</f>
        <v>870.67396312778124</v>
      </c>
      <c r="G669" s="105" t="str">
        <f t="shared" si="20"/>
        <v>S1</v>
      </c>
      <c r="H669" s="106">
        <f t="shared" si="21"/>
        <v>1</v>
      </c>
      <c r="I669" s="104">
        <f>IFERROR(VLOOKUP(Tabela2[[#This Row],[Nazwisko i imię pracownika]],Tabela3[],9,FALSE),0)</f>
        <v>0</v>
      </c>
      <c r="J66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70" spans="1:10">
      <c r="A670" s="104" t="s">
        <v>705</v>
      </c>
      <c r="B670" s="104">
        <v>102</v>
      </c>
      <c r="C670" s="104" t="s">
        <v>1664</v>
      </c>
      <c r="D670" s="104" t="s">
        <v>8</v>
      </c>
      <c r="E670" s="104">
        <v>1</v>
      </c>
      <c r="F670" s="113">
        <f>IF(D670="dyrektor ",'Podział podstawowy'!$F$19,IF(OR(D670="zastępca dyrektora ",D670="główny księgowy"),'Podział podstawowy'!$F$20,IF(D670="kierownik",'Podział podstawowy'!$F$24,IF(D670="zastępca kierownika",'Podział podstawowy'!$F$25,IF(D670="główny ekspert",'Podział podstawowy'!$F$26,IF(OR(D670="starszy ekspert",D670="główny specjalista"),'Podział podstawowy'!$F$27,IF(OR(D670="ekspert",D670="specjalista"),'Podział podstawowy'!$F$28,'Podział podstawowy'!$F$29)))))))</f>
        <v>1088.3424539097266</v>
      </c>
      <c r="G670" s="105" t="str">
        <f t="shared" si="20"/>
        <v>S2</v>
      </c>
      <c r="H670" s="106">
        <f t="shared" si="21"/>
        <v>1.25</v>
      </c>
      <c r="I670" s="104">
        <f>IFERROR(VLOOKUP(Tabela2[[#This Row],[Nazwisko i imię pracownika]],Tabela3[],9,FALSE),0)</f>
        <v>0</v>
      </c>
      <c r="J67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71" spans="1:10">
      <c r="A671" s="104" t="s">
        <v>706</v>
      </c>
      <c r="B671" s="104">
        <v>102</v>
      </c>
      <c r="C671" s="104" t="s">
        <v>1664</v>
      </c>
      <c r="D671" s="104" t="s">
        <v>47</v>
      </c>
      <c r="E671" s="104">
        <v>1</v>
      </c>
      <c r="F671" s="113">
        <f>IF(D671="dyrektor ",'Podział podstawowy'!$F$19,IF(OR(D671="zastępca dyrektora ",D671="główny księgowy"),'Podział podstawowy'!$F$20,IF(D671="kierownik",'Podział podstawowy'!$F$24,IF(D671="zastępca kierownika",'Podział podstawowy'!$F$25,IF(D671="główny ekspert",'Podział podstawowy'!$F$26,IF(OR(D671="starszy ekspert",D671="główny specjalista"),'Podział podstawowy'!$F$27,IF(OR(D671="ekspert",D671="specjalista"),'Podział podstawowy'!$F$28,'Podział podstawowy'!$F$29)))))))</f>
        <v>1306.0109446916717</v>
      </c>
      <c r="G671" s="105" t="str">
        <f t="shared" si="20"/>
        <v>S3</v>
      </c>
      <c r="H671" s="106">
        <f t="shared" si="21"/>
        <v>1.5</v>
      </c>
      <c r="I671" s="104">
        <f>IFERROR(VLOOKUP(Tabela2[[#This Row],[Nazwisko i imię pracownika]],Tabela3[],9,FALSE),0)</f>
        <v>0</v>
      </c>
      <c r="J67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72" spans="1:10">
      <c r="A672" s="104" t="s">
        <v>707</v>
      </c>
      <c r="B672" s="104">
        <v>102</v>
      </c>
      <c r="C672" s="104" t="s">
        <v>1664</v>
      </c>
      <c r="D672" s="104" t="s">
        <v>1669</v>
      </c>
      <c r="E672" s="104">
        <v>1</v>
      </c>
      <c r="F672" s="113">
        <f>IF(D672="dyrektor ",'Podział podstawowy'!$F$19,IF(OR(D672="zastępca dyrektora ",D672="główny księgowy"),'Podział podstawowy'!$F$20,IF(D672="kierownik",'Podział podstawowy'!$F$24,IF(D672="zastępca kierownika",'Podział podstawowy'!$F$25,IF(D672="główny ekspert",'Podział podstawowy'!$F$26,IF(OR(D672="starszy ekspert",D672="główny specjalista"),'Podział podstawowy'!$F$27,IF(OR(D672="ekspert",D672="specjalista"),'Podział podstawowy'!$F$28,'Podział podstawowy'!$F$29)))))))</f>
        <v>870.67396312778124</v>
      </c>
      <c r="G672" s="105" t="str">
        <f t="shared" si="20"/>
        <v>S1</v>
      </c>
      <c r="H672" s="106">
        <f t="shared" si="21"/>
        <v>1</v>
      </c>
      <c r="I672" s="104">
        <f>IFERROR(VLOOKUP(Tabela2[[#This Row],[Nazwisko i imię pracownika]],Tabela3[],9,FALSE),0)</f>
        <v>0</v>
      </c>
      <c r="J67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73" spans="1:10">
      <c r="A673" s="104" t="s">
        <v>708</v>
      </c>
      <c r="B673" s="104">
        <v>102</v>
      </c>
      <c r="C673" s="104" t="s">
        <v>1664</v>
      </c>
      <c r="D673" s="104" t="s">
        <v>1669</v>
      </c>
      <c r="E673" s="104">
        <v>1</v>
      </c>
      <c r="F673" s="113">
        <f>IF(D673="dyrektor ",'Podział podstawowy'!$F$19,IF(OR(D673="zastępca dyrektora ",D673="główny księgowy"),'Podział podstawowy'!$F$20,IF(D673="kierownik",'Podział podstawowy'!$F$24,IF(D673="zastępca kierownika",'Podział podstawowy'!$F$25,IF(D673="główny ekspert",'Podział podstawowy'!$F$26,IF(OR(D673="starszy ekspert",D673="główny specjalista"),'Podział podstawowy'!$F$27,IF(OR(D673="ekspert",D673="specjalista"),'Podział podstawowy'!$F$28,'Podział podstawowy'!$F$29)))))))</f>
        <v>870.67396312778124</v>
      </c>
      <c r="G673" s="105" t="str">
        <f t="shared" si="20"/>
        <v>S1</v>
      </c>
      <c r="H673" s="106">
        <f t="shared" si="21"/>
        <v>1</v>
      </c>
      <c r="I673" s="104">
        <f>IFERROR(VLOOKUP(Tabela2[[#This Row],[Nazwisko i imię pracownika]],Tabela3[],9,FALSE),0)</f>
        <v>0</v>
      </c>
      <c r="J67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74" spans="1:10">
      <c r="A674" s="104" t="s">
        <v>709</v>
      </c>
      <c r="B674" s="104">
        <v>102</v>
      </c>
      <c r="C674" s="104" t="s">
        <v>1664</v>
      </c>
      <c r="D674" s="104" t="s">
        <v>8</v>
      </c>
      <c r="E674" s="104">
        <v>1</v>
      </c>
      <c r="F674" s="113">
        <f>IF(D674="dyrektor ",'Podział podstawowy'!$F$19,IF(OR(D674="zastępca dyrektora ",D674="główny księgowy"),'Podział podstawowy'!$F$20,IF(D674="kierownik",'Podział podstawowy'!$F$24,IF(D674="zastępca kierownika",'Podział podstawowy'!$F$25,IF(D674="główny ekspert",'Podział podstawowy'!$F$26,IF(OR(D674="starszy ekspert",D674="główny specjalista"),'Podział podstawowy'!$F$27,IF(OR(D674="ekspert",D674="specjalista"),'Podział podstawowy'!$F$28,'Podział podstawowy'!$F$29)))))))</f>
        <v>1088.3424539097266</v>
      </c>
      <c r="G674" s="105" t="str">
        <f t="shared" si="20"/>
        <v>S2</v>
      </c>
      <c r="H674" s="106">
        <f t="shared" si="21"/>
        <v>1.25</v>
      </c>
      <c r="I674" s="104">
        <f>IFERROR(VLOOKUP(Tabela2[[#This Row],[Nazwisko i imię pracownika]],Tabela3[],9,FALSE),0)</f>
        <v>0</v>
      </c>
      <c r="J67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75" spans="1:10">
      <c r="A675" s="104" t="s">
        <v>710</v>
      </c>
      <c r="B675" s="104">
        <v>102</v>
      </c>
      <c r="C675" s="104" t="s">
        <v>1664</v>
      </c>
      <c r="D675" s="104" t="s">
        <v>52</v>
      </c>
      <c r="E675" s="104">
        <v>1</v>
      </c>
      <c r="F675" s="113">
        <f>IF(D675="dyrektor ",'Podział podstawowy'!$F$19,IF(OR(D675="zastępca dyrektora ",D675="główny księgowy"),'Podział podstawowy'!$F$20,IF(D675="kierownik",'Podział podstawowy'!$F$24,IF(D675="zastępca kierownika",'Podział podstawowy'!$F$25,IF(D675="główny ekspert",'Podział podstawowy'!$F$26,IF(OR(D675="starszy ekspert",D675="główny specjalista"),'Podział podstawowy'!$F$27,IF(OR(D675="ekspert",D675="specjalista"),'Podział podstawowy'!$F$28,'Podział podstawowy'!$F$29)))))))</f>
        <v>1741.3479262555625</v>
      </c>
      <c r="G675" s="105" t="str">
        <f t="shared" si="20"/>
        <v>S5</v>
      </c>
      <c r="H675" s="106">
        <f t="shared" si="21"/>
        <v>2</v>
      </c>
      <c r="I675" s="104">
        <f>IFERROR(VLOOKUP(Tabela2[[#This Row],[Nazwisko i imię pracownika]],Tabela3[],9,FALSE),0)</f>
        <v>0</v>
      </c>
      <c r="J67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76" spans="1:10">
      <c r="A676" s="104" t="s">
        <v>711</v>
      </c>
      <c r="B676" s="104">
        <v>102</v>
      </c>
      <c r="C676" s="104" t="s">
        <v>1664</v>
      </c>
      <c r="D676" s="104" t="s">
        <v>1669</v>
      </c>
      <c r="E676" s="104">
        <v>1</v>
      </c>
      <c r="F676" s="113">
        <f>IF(D676="dyrektor ",'Podział podstawowy'!$F$19,IF(OR(D676="zastępca dyrektora ",D676="główny księgowy"),'Podział podstawowy'!$F$20,IF(D676="kierownik",'Podział podstawowy'!$F$24,IF(D676="zastępca kierownika",'Podział podstawowy'!$F$25,IF(D676="główny ekspert",'Podział podstawowy'!$F$26,IF(OR(D676="starszy ekspert",D676="główny specjalista"),'Podział podstawowy'!$F$27,IF(OR(D676="ekspert",D676="specjalista"),'Podział podstawowy'!$F$28,'Podział podstawowy'!$F$29)))))))</f>
        <v>870.67396312778124</v>
      </c>
      <c r="G676" s="105" t="str">
        <f t="shared" si="20"/>
        <v>S1</v>
      </c>
      <c r="H676" s="106">
        <f t="shared" si="21"/>
        <v>1</v>
      </c>
      <c r="I676" s="104">
        <f>IFERROR(VLOOKUP(Tabela2[[#This Row],[Nazwisko i imię pracownika]],Tabela3[],9,FALSE),0)</f>
        <v>0</v>
      </c>
      <c r="J67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77" spans="1:10">
      <c r="A677" s="104" t="s">
        <v>712</v>
      </c>
      <c r="B677" s="104">
        <v>102</v>
      </c>
      <c r="C677" s="104" t="s">
        <v>1664</v>
      </c>
      <c r="D677" s="104" t="s">
        <v>1669</v>
      </c>
      <c r="E677" s="104">
        <v>1</v>
      </c>
      <c r="F677" s="113">
        <f>IF(D677="dyrektor ",'Podział podstawowy'!$F$19,IF(OR(D677="zastępca dyrektora ",D677="główny księgowy"),'Podział podstawowy'!$F$20,IF(D677="kierownik",'Podział podstawowy'!$F$24,IF(D677="zastępca kierownika",'Podział podstawowy'!$F$25,IF(D677="główny ekspert",'Podział podstawowy'!$F$26,IF(OR(D677="starszy ekspert",D677="główny specjalista"),'Podział podstawowy'!$F$27,IF(OR(D677="ekspert",D677="specjalista"),'Podział podstawowy'!$F$28,'Podział podstawowy'!$F$29)))))))</f>
        <v>870.67396312778124</v>
      </c>
      <c r="G677" s="105" t="str">
        <f t="shared" si="20"/>
        <v>S1</v>
      </c>
      <c r="H677" s="106">
        <f t="shared" si="21"/>
        <v>1</v>
      </c>
      <c r="I677" s="104">
        <f>IFERROR(VLOOKUP(Tabela2[[#This Row],[Nazwisko i imię pracownika]],Tabela3[],9,FALSE),0)</f>
        <v>0</v>
      </c>
      <c r="J67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78" spans="1:10">
      <c r="A678" s="104" t="s">
        <v>713</v>
      </c>
      <c r="B678" s="104">
        <v>102</v>
      </c>
      <c r="C678" s="104" t="s">
        <v>1664</v>
      </c>
      <c r="D678" s="104" t="s">
        <v>47</v>
      </c>
      <c r="E678" s="104">
        <v>1</v>
      </c>
      <c r="F678" s="113">
        <f>IF(D678="dyrektor ",'Podział podstawowy'!$F$19,IF(OR(D678="zastępca dyrektora ",D678="główny księgowy"),'Podział podstawowy'!$F$20,IF(D678="kierownik",'Podział podstawowy'!$F$24,IF(D678="zastępca kierownika",'Podział podstawowy'!$F$25,IF(D678="główny ekspert",'Podział podstawowy'!$F$26,IF(OR(D678="starszy ekspert",D678="główny specjalista"),'Podział podstawowy'!$F$27,IF(OR(D678="ekspert",D678="specjalista"),'Podział podstawowy'!$F$28,'Podział podstawowy'!$F$29)))))))</f>
        <v>1306.0109446916717</v>
      </c>
      <c r="G678" s="105" t="str">
        <f t="shared" si="20"/>
        <v>S3</v>
      </c>
      <c r="H678" s="106">
        <f t="shared" si="21"/>
        <v>1.5</v>
      </c>
      <c r="I678" s="104">
        <f>IFERROR(VLOOKUP(Tabela2[[#This Row],[Nazwisko i imię pracownika]],Tabela3[],9,FALSE),0)</f>
        <v>0</v>
      </c>
      <c r="J67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79" spans="1:10">
      <c r="A679" s="104" t="s">
        <v>714</v>
      </c>
      <c r="B679" s="104">
        <v>102</v>
      </c>
      <c r="C679" s="104" t="s">
        <v>1664</v>
      </c>
      <c r="D679" s="104" t="s">
        <v>10</v>
      </c>
      <c r="E679" s="104">
        <v>1</v>
      </c>
      <c r="F679" s="113">
        <f>IF(D679="dyrektor ",'Podział podstawowy'!$F$19,IF(OR(D679="zastępca dyrektora ",D679="główny księgowy"),'Podział podstawowy'!$F$20,IF(D679="kierownik",'Podział podstawowy'!$F$24,IF(D679="zastępca kierownika",'Podział podstawowy'!$F$25,IF(D679="główny ekspert",'Podział podstawowy'!$F$26,IF(OR(D679="starszy ekspert",D679="główny specjalista"),'Podział podstawowy'!$F$27,IF(OR(D679="ekspert",D679="specjalista"),'Podział podstawowy'!$F$28,'Podział podstawowy'!$F$29)))))))</f>
        <v>1088.3424539097266</v>
      </c>
      <c r="G679" s="105" t="str">
        <f t="shared" si="20"/>
        <v>S2</v>
      </c>
      <c r="H679" s="106">
        <f t="shared" si="21"/>
        <v>1.25</v>
      </c>
      <c r="I679" s="104">
        <f>IFERROR(VLOOKUP(Tabela2[[#This Row],[Nazwisko i imię pracownika]],Tabela3[],9,FALSE),0)</f>
        <v>0</v>
      </c>
      <c r="J67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80" spans="1:10">
      <c r="A680" s="104" t="s">
        <v>715</v>
      </c>
      <c r="B680" s="104">
        <v>102</v>
      </c>
      <c r="C680" s="104" t="s">
        <v>1664</v>
      </c>
      <c r="D680" s="104" t="s">
        <v>47</v>
      </c>
      <c r="E680" s="104">
        <v>1</v>
      </c>
      <c r="F680" s="113">
        <f>IF(D680="dyrektor ",'Podział podstawowy'!$F$19,IF(OR(D680="zastępca dyrektora ",D680="główny księgowy"),'Podział podstawowy'!$F$20,IF(D680="kierownik",'Podział podstawowy'!$F$24,IF(D680="zastępca kierownika",'Podział podstawowy'!$F$25,IF(D680="główny ekspert",'Podział podstawowy'!$F$26,IF(OR(D680="starszy ekspert",D680="główny specjalista"),'Podział podstawowy'!$F$27,IF(OR(D680="ekspert",D680="specjalista"),'Podział podstawowy'!$F$28,'Podział podstawowy'!$F$29)))))))</f>
        <v>1306.0109446916717</v>
      </c>
      <c r="G680" s="105" t="str">
        <f t="shared" si="20"/>
        <v>S3</v>
      </c>
      <c r="H680" s="106">
        <f t="shared" si="21"/>
        <v>1.5</v>
      </c>
      <c r="I680" s="104">
        <f>IFERROR(VLOOKUP(Tabela2[[#This Row],[Nazwisko i imię pracownika]],Tabela3[],9,FALSE),0)</f>
        <v>0</v>
      </c>
      <c r="J68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81" spans="1:10">
      <c r="A681" s="104" t="s">
        <v>716</v>
      </c>
      <c r="B681" s="104">
        <v>102</v>
      </c>
      <c r="C681" s="104" t="s">
        <v>1663</v>
      </c>
      <c r="D681" s="104" t="s">
        <v>1669</v>
      </c>
      <c r="E681" s="104">
        <v>1</v>
      </c>
      <c r="F681" s="113">
        <f>IF(D681="dyrektor ",'Podział podstawowy'!$F$19,IF(OR(D681="zastępca dyrektora ",D681="główny księgowy"),'Podział podstawowy'!$F$20,IF(D681="kierownik",'Podział podstawowy'!$F$24,IF(D681="zastępca kierownika",'Podział podstawowy'!$F$25,IF(D681="główny ekspert",'Podział podstawowy'!$F$26,IF(OR(D681="starszy ekspert",D681="główny specjalista"),'Podział podstawowy'!$F$27,IF(OR(D681="ekspert",D681="specjalista"),'Podział podstawowy'!$F$28,'Podział podstawowy'!$F$29)))))))</f>
        <v>870.67396312778124</v>
      </c>
      <c r="G681" s="105" t="str">
        <f t="shared" si="20"/>
        <v>S1</v>
      </c>
      <c r="H681" s="106">
        <f t="shared" si="21"/>
        <v>1</v>
      </c>
      <c r="I681" s="104">
        <f>IFERROR(VLOOKUP(Tabela2[[#This Row],[Nazwisko i imię pracownika]],Tabela3[],9,FALSE),0)</f>
        <v>0</v>
      </c>
      <c r="J68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82" spans="1:10">
      <c r="A682" s="104" t="s">
        <v>717</v>
      </c>
      <c r="B682" s="104">
        <v>102</v>
      </c>
      <c r="C682" s="104" t="s">
        <v>1663</v>
      </c>
      <c r="D682" s="104" t="s">
        <v>1669</v>
      </c>
      <c r="E682" s="104">
        <v>1</v>
      </c>
      <c r="F682" s="113">
        <f>IF(D682="dyrektor ",'Podział podstawowy'!$F$19,IF(OR(D682="zastępca dyrektora ",D682="główny księgowy"),'Podział podstawowy'!$F$20,IF(D682="kierownik",'Podział podstawowy'!$F$24,IF(D682="zastępca kierownika",'Podział podstawowy'!$F$25,IF(D682="główny ekspert",'Podział podstawowy'!$F$26,IF(OR(D682="starszy ekspert",D682="główny specjalista"),'Podział podstawowy'!$F$27,IF(OR(D682="ekspert",D682="specjalista"),'Podział podstawowy'!$F$28,'Podział podstawowy'!$F$29)))))))</f>
        <v>870.67396312778124</v>
      </c>
      <c r="G682" s="105" t="str">
        <f t="shared" si="20"/>
        <v>S1</v>
      </c>
      <c r="H682" s="106">
        <f t="shared" si="21"/>
        <v>1</v>
      </c>
      <c r="I682" s="104">
        <f>IFERROR(VLOOKUP(Tabela2[[#This Row],[Nazwisko i imię pracownika]],Tabela3[],9,FALSE),0)</f>
        <v>0</v>
      </c>
      <c r="J68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83" spans="1:10">
      <c r="A683" s="104" t="s">
        <v>718</v>
      </c>
      <c r="B683" s="104">
        <v>102</v>
      </c>
      <c r="C683" s="104" t="s">
        <v>1663</v>
      </c>
      <c r="D683" s="104" t="s">
        <v>1669</v>
      </c>
      <c r="E683" s="104">
        <v>1</v>
      </c>
      <c r="F683" s="113">
        <f>IF(D683="dyrektor ",'Podział podstawowy'!$F$19,IF(OR(D683="zastępca dyrektora ",D683="główny księgowy"),'Podział podstawowy'!$F$20,IF(D683="kierownik",'Podział podstawowy'!$F$24,IF(D683="zastępca kierownika",'Podział podstawowy'!$F$25,IF(D683="główny ekspert",'Podział podstawowy'!$F$26,IF(OR(D683="starszy ekspert",D683="główny specjalista"),'Podział podstawowy'!$F$27,IF(OR(D683="ekspert",D683="specjalista"),'Podział podstawowy'!$F$28,'Podział podstawowy'!$F$29)))))))</f>
        <v>870.67396312778124</v>
      </c>
      <c r="G683" s="105" t="str">
        <f t="shared" si="20"/>
        <v>S1</v>
      </c>
      <c r="H683" s="106">
        <f t="shared" si="21"/>
        <v>1</v>
      </c>
      <c r="I683" s="104">
        <f>IFERROR(VLOOKUP(Tabela2[[#This Row],[Nazwisko i imię pracownika]],Tabela3[],9,FALSE),0)</f>
        <v>0</v>
      </c>
      <c r="J68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84" spans="1:10">
      <c r="A684" s="104" t="s">
        <v>719</v>
      </c>
      <c r="B684" s="104">
        <v>102</v>
      </c>
      <c r="C684" s="104" t="s">
        <v>1663</v>
      </c>
      <c r="D684" s="104" t="s">
        <v>47</v>
      </c>
      <c r="E684" s="104">
        <v>1</v>
      </c>
      <c r="F684" s="113">
        <f>IF(D684="dyrektor ",'Podział podstawowy'!$F$19,IF(OR(D684="zastępca dyrektora ",D684="główny księgowy"),'Podział podstawowy'!$F$20,IF(D684="kierownik",'Podział podstawowy'!$F$24,IF(D684="zastępca kierownika",'Podział podstawowy'!$F$25,IF(D684="główny ekspert",'Podział podstawowy'!$F$26,IF(OR(D684="starszy ekspert",D684="główny specjalista"),'Podział podstawowy'!$F$27,IF(OR(D684="ekspert",D684="specjalista"),'Podział podstawowy'!$F$28,'Podział podstawowy'!$F$29)))))))</f>
        <v>1306.0109446916717</v>
      </c>
      <c r="G684" s="105" t="str">
        <f t="shared" si="20"/>
        <v>S3</v>
      </c>
      <c r="H684" s="106">
        <f t="shared" si="21"/>
        <v>1.5</v>
      </c>
      <c r="I684" s="104">
        <f>IFERROR(VLOOKUP(Tabela2[[#This Row],[Nazwisko i imię pracownika]],Tabela3[],9,FALSE),0)</f>
        <v>0</v>
      </c>
      <c r="J68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85" spans="1:10">
      <c r="A685" s="104" t="s">
        <v>720</v>
      </c>
      <c r="B685" s="104">
        <v>102</v>
      </c>
      <c r="C685" s="104" t="s">
        <v>1663</v>
      </c>
      <c r="D685" s="104" t="s">
        <v>1669</v>
      </c>
      <c r="E685" s="104">
        <v>1</v>
      </c>
      <c r="F685" s="113">
        <f>IF(D685="dyrektor ",'Podział podstawowy'!$F$19,IF(OR(D685="zastępca dyrektora ",D685="główny księgowy"),'Podział podstawowy'!$F$20,IF(D685="kierownik",'Podział podstawowy'!$F$24,IF(D685="zastępca kierownika",'Podział podstawowy'!$F$25,IF(D685="główny ekspert",'Podział podstawowy'!$F$26,IF(OR(D685="starszy ekspert",D685="główny specjalista"),'Podział podstawowy'!$F$27,IF(OR(D685="ekspert",D685="specjalista"),'Podział podstawowy'!$F$28,'Podział podstawowy'!$F$29)))))))</f>
        <v>870.67396312778124</v>
      </c>
      <c r="G685" s="105" t="str">
        <f t="shared" si="20"/>
        <v>S1</v>
      </c>
      <c r="H685" s="106">
        <f t="shared" si="21"/>
        <v>1</v>
      </c>
      <c r="I685" s="104">
        <f>IFERROR(VLOOKUP(Tabela2[[#This Row],[Nazwisko i imię pracownika]],Tabela3[],9,FALSE),0)</f>
        <v>0</v>
      </c>
      <c r="J68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86" spans="1:10">
      <c r="A686" s="104" t="s">
        <v>721</v>
      </c>
      <c r="B686" s="104">
        <v>102</v>
      </c>
      <c r="C686" s="104" t="s">
        <v>1663</v>
      </c>
      <c r="D686" s="104" t="s">
        <v>55</v>
      </c>
      <c r="E686" s="104">
        <v>1</v>
      </c>
      <c r="F686" s="113">
        <f>IF(D686="dyrektor ",'Podział podstawowy'!$F$19,IF(OR(D686="zastępca dyrektora ",D686="główny księgowy"),'Podział podstawowy'!$F$20,IF(D686="kierownik",'Podział podstawowy'!$F$24,IF(D686="zastępca kierownika",'Podział podstawowy'!$F$25,IF(D686="główny ekspert",'Podział podstawowy'!$F$26,IF(OR(D686="starszy ekspert",D686="główny specjalista"),'Podział podstawowy'!$F$27,IF(OR(D686="ekspert",D686="specjalista"),'Podział podstawowy'!$F$28,'Podział podstawowy'!$F$29)))))))</f>
        <v>1523.6794354736171</v>
      </c>
      <c r="G686" s="105" t="str">
        <f t="shared" si="20"/>
        <v>S4</v>
      </c>
      <c r="H686" s="106">
        <f t="shared" si="21"/>
        <v>1.75</v>
      </c>
      <c r="I686" s="104">
        <f>IFERROR(VLOOKUP(Tabela2[[#This Row],[Nazwisko i imię pracownika]],Tabela3[],9,FALSE),0)</f>
        <v>0</v>
      </c>
      <c r="J68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87" spans="1:10">
      <c r="A687" s="104" t="s">
        <v>722</v>
      </c>
      <c r="B687" s="104">
        <v>102</v>
      </c>
      <c r="C687" s="104" t="s">
        <v>1663</v>
      </c>
      <c r="D687" s="104" t="s">
        <v>1669</v>
      </c>
      <c r="E687" s="104">
        <v>1</v>
      </c>
      <c r="F687" s="113">
        <f>IF(D687="dyrektor ",'Podział podstawowy'!$F$19,IF(OR(D687="zastępca dyrektora ",D687="główny księgowy"),'Podział podstawowy'!$F$20,IF(D687="kierownik",'Podział podstawowy'!$F$24,IF(D687="zastępca kierownika",'Podział podstawowy'!$F$25,IF(D687="główny ekspert",'Podział podstawowy'!$F$26,IF(OR(D687="starszy ekspert",D687="główny specjalista"),'Podział podstawowy'!$F$27,IF(OR(D687="ekspert",D687="specjalista"),'Podział podstawowy'!$F$28,'Podział podstawowy'!$F$29)))))))</f>
        <v>870.67396312778124</v>
      </c>
      <c r="G687" s="105" t="str">
        <f t="shared" si="20"/>
        <v>S1</v>
      </c>
      <c r="H687" s="106">
        <f t="shared" si="21"/>
        <v>1</v>
      </c>
      <c r="I687" s="104">
        <f>IFERROR(VLOOKUP(Tabela2[[#This Row],[Nazwisko i imię pracownika]],Tabela3[],9,FALSE),0)</f>
        <v>0</v>
      </c>
      <c r="J68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88" spans="1:10">
      <c r="A688" s="104" t="s">
        <v>723</v>
      </c>
      <c r="B688" s="104">
        <v>102</v>
      </c>
      <c r="C688" s="104" t="s">
        <v>1663</v>
      </c>
      <c r="D688" s="104" t="s">
        <v>8</v>
      </c>
      <c r="E688" s="104">
        <v>1</v>
      </c>
      <c r="F688" s="113">
        <f>IF(D688="dyrektor ",'Podział podstawowy'!$F$19,IF(OR(D688="zastępca dyrektora ",D688="główny księgowy"),'Podział podstawowy'!$F$20,IF(D688="kierownik",'Podział podstawowy'!$F$24,IF(D688="zastępca kierownika",'Podział podstawowy'!$F$25,IF(D688="główny ekspert",'Podział podstawowy'!$F$26,IF(OR(D688="starszy ekspert",D688="główny specjalista"),'Podział podstawowy'!$F$27,IF(OR(D688="ekspert",D688="specjalista"),'Podział podstawowy'!$F$28,'Podział podstawowy'!$F$29)))))))</f>
        <v>1088.3424539097266</v>
      </c>
      <c r="G688" s="105" t="str">
        <f t="shared" si="20"/>
        <v>S2</v>
      </c>
      <c r="H688" s="106">
        <f t="shared" si="21"/>
        <v>1.25</v>
      </c>
      <c r="I688" s="104">
        <f>IFERROR(VLOOKUP(Tabela2[[#This Row],[Nazwisko i imię pracownika]],Tabela3[],9,FALSE),0)</f>
        <v>0</v>
      </c>
      <c r="J68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89" spans="1:10">
      <c r="A689" s="104" t="s">
        <v>724</v>
      </c>
      <c r="B689" s="104">
        <v>102</v>
      </c>
      <c r="C689" s="104" t="s">
        <v>1663</v>
      </c>
      <c r="D689" s="104" t="s">
        <v>1669</v>
      </c>
      <c r="E689" s="104">
        <v>1</v>
      </c>
      <c r="F689" s="113">
        <f>IF(D689="dyrektor ",'Podział podstawowy'!$F$19,IF(OR(D689="zastępca dyrektora ",D689="główny księgowy"),'Podział podstawowy'!$F$20,IF(D689="kierownik",'Podział podstawowy'!$F$24,IF(D689="zastępca kierownika",'Podział podstawowy'!$F$25,IF(D689="główny ekspert",'Podział podstawowy'!$F$26,IF(OR(D689="starszy ekspert",D689="główny specjalista"),'Podział podstawowy'!$F$27,IF(OR(D689="ekspert",D689="specjalista"),'Podział podstawowy'!$F$28,'Podział podstawowy'!$F$29)))))))</f>
        <v>870.67396312778124</v>
      </c>
      <c r="G689" s="105" t="str">
        <f t="shared" si="20"/>
        <v>S1</v>
      </c>
      <c r="H689" s="106">
        <f t="shared" si="21"/>
        <v>1</v>
      </c>
      <c r="I689" s="104">
        <f>IFERROR(VLOOKUP(Tabela2[[#This Row],[Nazwisko i imię pracownika]],Tabela3[],9,FALSE),0)</f>
        <v>0</v>
      </c>
      <c r="J68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90" spans="1:10">
      <c r="A690" s="104" t="s">
        <v>725</v>
      </c>
      <c r="B690" s="104">
        <v>102</v>
      </c>
      <c r="C690" s="104" t="s">
        <v>1663</v>
      </c>
      <c r="D690" s="104" t="s">
        <v>55</v>
      </c>
      <c r="E690" s="104">
        <v>1</v>
      </c>
      <c r="F690" s="113">
        <f>IF(D690="dyrektor ",'Podział podstawowy'!$F$19,IF(OR(D690="zastępca dyrektora ",D690="główny księgowy"),'Podział podstawowy'!$F$20,IF(D690="kierownik",'Podział podstawowy'!$F$24,IF(D690="zastępca kierownika",'Podział podstawowy'!$F$25,IF(D690="główny ekspert",'Podział podstawowy'!$F$26,IF(OR(D690="starszy ekspert",D690="główny specjalista"),'Podział podstawowy'!$F$27,IF(OR(D690="ekspert",D690="specjalista"),'Podział podstawowy'!$F$28,'Podział podstawowy'!$F$29)))))))</f>
        <v>1523.6794354736171</v>
      </c>
      <c r="G690" s="105" t="str">
        <f t="shared" si="20"/>
        <v>S4</v>
      </c>
      <c r="H690" s="106">
        <f t="shared" si="21"/>
        <v>1.75</v>
      </c>
      <c r="I690" s="104">
        <f>IFERROR(VLOOKUP(Tabela2[[#This Row],[Nazwisko i imię pracownika]],Tabela3[],9,FALSE),0)</f>
        <v>0</v>
      </c>
      <c r="J69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91" spans="1:10">
      <c r="A691" s="104" t="s">
        <v>726</v>
      </c>
      <c r="B691" s="104">
        <v>102</v>
      </c>
      <c r="C691" s="104" t="s">
        <v>1663</v>
      </c>
      <c r="D691" s="104" t="s">
        <v>1669</v>
      </c>
      <c r="E691" s="104">
        <v>1</v>
      </c>
      <c r="F691" s="113">
        <f>IF(D691="dyrektor ",'Podział podstawowy'!$F$19,IF(OR(D691="zastępca dyrektora ",D691="główny księgowy"),'Podział podstawowy'!$F$20,IF(D691="kierownik",'Podział podstawowy'!$F$24,IF(D691="zastępca kierownika",'Podział podstawowy'!$F$25,IF(D691="główny ekspert",'Podział podstawowy'!$F$26,IF(OR(D691="starszy ekspert",D691="główny specjalista"),'Podział podstawowy'!$F$27,IF(OR(D691="ekspert",D691="specjalista"),'Podział podstawowy'!$F$28,'Podział podstawowy'!$F$29)))))))</f>
        <v>870.67396312778124</v>
      </c>
      <c r="G691" s="105" t="str">
        <f t="shared" si="20"/>
        <v>S1</v>
      </c>
      <c r="H691" s="106">
        <f t="shared" si="21"/>
        <v>1</v>
      </c>
      <c r="I691" s="104">
        <f>IFERROR(VLOOKUP(Tabela2[[#This Row],[Nazwisko i imię pracownika]],Tabela3[],9,FALSE),0)</f>
        <v>0</v>
      </c>
      <c r="J69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92" spans="1:10">
      <c r="A692" s="104" t="s">
        <v>727</v>
      </c>
      <c r="B692" s="104">
        <v>102</v>
      </c>
      <c r="C692" s="104" t="s">
        <v>1663</v>
      </c>
      <c r="D692" s="104" t="s">
        <v>10</v>
      </c>
      <c r="E692" s="104">
        <v>1</v>
      </c>
      <c r="F692" s="113">
        <f>IF(D692="dyrektor ",'Podział podstawowy'!$F$19,IF(OR(D692="zastępca dyrektora ",D692="główny księgowy"),'Podział podstawowy'!$F$20,IF(D692="kierownik",'Podział podstawowy'!$F$24,IF(D692="zastępca kierownika",'Podział podstawowy'!$F$25,IF(D692="główny ekspert",'Podział podstawowy'!$F$26,IF(OR(D692="starszy ekspert",D692="główny specjalista"),'Podział podstawowy'!$F$27,IF(OR(D692="ekspert",D692="specjalista"),'Podział podstawowy'!$F$28,'Podział podstawowy'!$F$29)))))))</f>
        <v>1088.3424539097266</v>
      </c>
      <c r="G692" s="105" t="str">
        <f t="shared" si="20"/>
        <v>S2</v>
      </c>
      <c r="H692" s="106">
        <f t="shared" si="21"/>
        <v>1.25</v>
      </c>
      <c r="I692" s="104">
        <f>IFERROR(VLOOKUP(Tabela2[[#This Row],[Nazwisko i imię pracownika]],Tabela3[],9,FALSE),0)</f>
        <v>0</v>
      </c>
      <c r="J69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93" spans="1:10">
      <c r="A693" s="104" t="s">
        <v>728</v>
      </c>
      <c r="B693" s="104">
        <v>102</v>
      </c>
      <c r="C693" s="104" t="s">
        <v>1663</v>
      </c>
      <c r="D693" s="104" t="s">
        <v>1669</v>
      </c>
      <c r="E693" s="104">
        <v>1</v>
      </c>
      <c r="F693" s="113">
        <f>IF(D693="dyrektor ",'Podział podstawowy'!$F$19,IF(OR(D693="zastępca dyrektora ",D693="główny księgowy"),'Podział podstawowy'!$F$20,IF(D693="kierownik",'Podział podstawowy'!$F$24,IF(D693="zastępca kierownika",'Podział podstawowy'!$F$25,IF(D693="główny ekspert",'Podział podstawowy'!$F$26,IF(OR(D693="starszy ekspert",D693="główny specjalista"),'Podział podstawowy'!$F$27,IF(OR(D693="ekspert",D693="specjalista"),'Podział podstawowy'!$F$28,'Podział podstawowy'!$F$29)))))))</f>
        <v>870.67396312778124</v>
      </c>
      <c r="G693" s="105" t="str">
        <f t="shared" si="20"/>
        <v>S1</v>
      </c>
      <c r="H693" s="106">
        <f t="shared" si="21"/>
        <v>1</v>
      </c>
      <c r="I693" s="104">
        <f>IFERROR(VLOOKUP(Tabela2[[#This Row],[Nazwisko i imię pracownika]],Tabela3[],9,FALSE),0)</f>
        <v>0</v>
      </c>
      <c r="J69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94" spans="1:10">
      <c r="A694" s="104" t="s">
        <v>729</v>
      </c>
      <c r="B694" s="104">
        <v>102</v>
      </c>
      <c r="C694" s="104" t="s">
        <v>1663</v>
      </c>
      <c r="D694" s="104" t="s">
        <v>10</v>
      </c>
      <c r="E694" s="104">
        <v>1</v>
      </c>
      <c r="F694" s="113">
        <f>IF(D694="dyrektor ",'Podział podstawowy'!$F$19,IF(OR(D694="zastępca dyrektora ",D694="główny księgowy"),'Podział podstawowy'!$F$20,IF(D694="kierownik",'Podział podstawowy'!$F$24,IF(D694="zastępca kierownika",'Podział podstawowy'!$F$25,IF(D694="główny ekspert",'Podział podstawowy'!$F$26,IF(OR(D694="starszy ekspert",D694="główny specjalista"),'Podział podstawowy'!$F$27,IF(OR(D694="ekspert",D694="specjalista"),'Podział podstawowy'!$F$28,'Podział podstawowy'!$F$29)))))))</f>
        <v>1088.3424539097266</v>
      </c>
      <c r="G694" s="105" t="str">
        <f t="shared" si="20"/>
        <v>S2</v>
      </c>
      <c r="H694" s="106">
        <f t="shared" si="21"/>
        <v>1.25</v>
      </c>
      <c r="I694" s="104">
        <f>IFERROR(VLOOKUP(Tabela2[[#This Row],[Nazwisko i imię pracownika]],Tabela3[],9,FALSE),0)</f>
        <v>0</v>
      </c>
      <c r="J69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95" spans="1:10">
      <c r="A695" s="104" t="s">
        <v>730</v>
      </c>
      <c r="B695" s="104">
        <v>102</v>
      </c>
      <c r="C695" s="104" t="s">
        <v>1663</v>
      </c>
      <c r="D695" s="104" t="s">
        <v>1669</v>
      </c>
      <c r="E695" s="104">
        <v>1</v>
      </c>
      <c r="F695" s="113">
        <f>IF(D695="dyrektor ",'Podział podstawowy'!$F$19,IF(OR(D695="zastępca dyrektora ",D695="główny księgowy"),'Podział podstawowy'!$F$20,IF(D695="kierownik",'Podział podstawowy'!$F$24,IF(D695="zastępca kierownika",'Podział podstawowy'!$F$25,IF(D695="główny ekspert",'Podział podstawowy'!$F$26,IF(OR(D695="starszy ekspert",D695="główny specjalista"),'Podział podstawowy'!$F$27,IF(OR(D695="ekspert",D695="specjalista"),'Podział podstawowy'!$F$28,'Podział podstawowy'!$F$29)))))))</f>
        <v>870.67396312778124</v>
      </c>
      <c r="G695" s="105" t="str">
        <f t="shared" si="20"/>
        <v>S1</v>
      </c>
      <c r="H695" s="106">
        <f t="shared" si="21"/>
        <v>1</v>
      </c>
      <c r="I695" s="104">
        <f>IFERROR(VLOOKUP(Tabela2[[#This Row],[Nazwisko i imię pracownika]],Tabela3[],9,FALSE),0)</f>
        <v>0</v>
      </c>
      <c r="J69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96" spans="1:10">
      <c r="A696" s="104" t="s">
        <v>731</v>
      </c>
      <c r="B696" s="104">
        <v>102</v>
      </c>
      <c r="C696" s="104" t="s">
        <v>1663</v>
      </c>
      <c r="D696" s="104" t="s">
        <v>10</v>
      </c>
      <c r="E696" s="104">
        <v>1</v>
      </c>
      <c r="F696" s="113">
        <f>IF(D696="dyrektor ",'Podział podstawowy'!$F$19,IF(OR(D696="zastępca dyrektora ",D696="główny księgowy"),'Podział podstawowy'!$F$20,IF(D696="kierownik",'Podział podstawowy'!$F$24,IF(D696="zastępca kierownika",'Podział podstawowy'!$F$25,IF(D696="główny ekspert",'Podział podstawowy'!$F$26,IF(OR(D696="starszy ekspert",D696="główny specjalista"),'Podział podstawowy'!$F$27,IF(OR(D696="ekspert",D696="specjalista"),'Podział podstawowy'!$F$28,'Podział podstawowy'!$F$29)))))))</f>
        <v>1088.3424539097266</v>
      </c>
      <c r="G696" s="105" t="str">
        <f t="shared" si="20"/>
        <v>S2</v>
      </c>
      <c r="H696" s="106">
        <f t="shared" si="21"/>
        <v>1.25</v>
      </c>
      <c r="I696" s="104">
        <f>IFERROR(VLOOKUP(Tabela2[[#This Row],[Nazwisko i imię pracownika]],Tabela3[],9,FALSE),0)</f>
        <v>0</v>
      </c>
      <c r="J69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97" spans="1:10">
      <c r="A697" s="104" t="s">
        <v>732</v>
      </c>
      <c r="B697" s="104">
        <v>102</v>
      </c>
      <c r="C697" s="104" t="s">
        <v>1663</v>
      </c>
      <c r="D697" s="104" t="s">
        <v>1669</v>
      </c>
      <c r="E697" s="104">
        <v>1</v>
      </c>
      <c r="F697" s="113">
        <f>IF(D697="dyrektor ",'Podział podstawowy'!$F$19,IF(OR(D697="zastępca dyrektora ",D697="główny księgowy"),'Podział podstawowy'!$F$20,IF(D697="kierownik",'Podział podstawowy'!$F$24,IF(D697="zastępca kierownika",'Podział podstawowy'!$F$25,IF(D697="główny ekspert",'Podział podstawowy'!$F$26,IF(OR(D697="starszy ekspert",D697="główny specjalista"),'Podział podstawowy'!$F$27,IF(OR(D697="ekspert",D697="specjalista"),'Podział podstawowy'!$F$28,'Podział podstawowy'!$F$29)))))))</f>
        <v>870.67396312778124</v>
      </c>
      <c r="G697" s="105" t="str">
        <f t="shared" si="20"/>
        <v>S1</v>
      </c>
      <c r="H697" s="106">
        <f t="shared" si="21"/>
        <v>1</v>
      </c>
      <c r="I697" s="104">
        <f>IFERROR(VLOOKUP(Tabela2[[#This Row],[Nazwisko i imię pracownika]],Tabela3[],9,FALSE),0)</f>
        <v>0</v>
      </c>
      <c r="J69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98" spans="1:10">
      <c r="A698" s="104" t="s">
        <v>733</v>
      </c>
      <c r="B698" s="104">
        <v>102</v>
      </c>
      <c r="C698" s="104" t="s">
        <v>1663</v>
      </c>
      <c r="D698" s="104" t="s">
        <v>47</v>
      </c>
      <c r="E698" s="104">
        <v>1</v>
      </c>
      <c r="F698" s="113">
        <f>IF(D698="dyrektor ",'Podział podstawowy'!$F$19,IF(OR(D698="zastępca dyrektora ",D698="główny księgowy"),'Podział podstawowy'!$F$20,IF(D698="kierownik",'Podział podstawowy'!$F$24,IF(D698="zastępca kierownika",'Podział podstawowy'!$F$25,IF(D698="główny ekspert",'Podział podstawowy'!$F$26,IF(OR(D698="starszy ekspert",D698="główny specjalista"),'Podział podstawowy'!$F$27,IF(OR(D698="ekspert",D698="specjalista"),'Podział podstawowy'!$F$28,'Podział podstawowy'!$F$29)))))))</f>
        <v>1306.0109446916717</v>
      </c>
      <c r="G698" s="105" t="str">
        <f t="shared" si="20"/>
        <v>S3</v>
      </c>
      <c r="H698" s="106">
        <f t="shared" si="21"/>
        <v>1.5</v>
      </c>
      <c r="I698" s="104">
        <f>IFERROR(VLOOKUP(Tabela2[[#This Row],[Nazwisko i imię pracownika]],Tabela3[],9,FALSE),0)</f>
        <v>0</v>
      </c>
      <c r="J69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699" spans="1:10">
      <c r="A699" s="104" t="s">
        <v>734</v>
      </c>
      <c r="B699" s="104">
        <v>102</v>
      </c>
      <c r="C699" s="104" t="s">
        <v>1663</v>
      </c>
      <c r="D699" s="104" t="s">
        <v>47</v>
      </c>
      <c r="E699" s="104">
        <v>1</v>
      </c>
      <c r="F699" s="113">
        <f>IF(D699="dyrektor ",'Podział podstawowy'!$F$19,IF(OR(D699="zastępca dyrektora ",D699="główny księgowy"),'Podział podstawowy'!$F$20,IF(D699="kierownik",'Podział podstawowy'!$F$24,IF(D699="zastępca kierownika",'Podział podstawowy'!$F$25,IF(D699="główny ekspert",'Podział podstawowy'!$F$26,IF(OR(D699="starszy ekspert",D699="główny specjalista"),'Podział podstawowy'!$F$27,IF(OR(D699="ekspert",D699="specjalista"),'Podział podstawowy'!$F$28,'Podział podstawowy'!$F$29)))))))</f>
        <v>1306.0109446916717</v>
      </c>
      <c r="G699" s="105" t="str">
        <f t="shared" si="20"/>
        <v>S3</v>
      </c>
      <c r="H699" s="106">
        <f t="shared" si="21"/>
        <v>1.5</v>
      </c>
      <c r="I699" s="104">
        <f>IFERROR(VLOOKUP(Tabela2[[#This Row],[Nazwisko i imię pracownika]],Tabela3[],9,FALSE),0)</f>
        <v>0</v>
      </c>
      <c r="J69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00" spans="1:10">
      <c r="A700" s="104" t="s">
        <v>735</v>
      </c>
      <c r="B700" s="104">
        <v>102</v>
      </c>
      <c r="C700" s="104" t="s">
        <v>1664</v>
      </c>
      <c r="D700" s="104" t="s">
        <v>10</v>
      </c>
      <c r="E700" s="104">
        <v>1</v>
      </c>
      <c r="F700" s="113">
        <f>IF(D700="dyrektor ",'Podział podstawowy'!$F$19,IF(OR(D700="zastępca dyrektora ",D700="główny księgowy"),'Podział podstawowy'!$F$20,IF(D700="kierownik",'Podział podstawowy'!$F$24,IF(D700="zastępca kierownika",'Podział podstawowy'!$F$25,IF(D700="główny ekspert",'Podział podstawowy'!$F$26,IF(OR(D700="starszy ekspert",D700="główny specjalista"),'Podział podstawowy'!$F$27,IF(OR(D700="ekspert",D700="specjalista"),'Podział podstawowy'!$F$28,'Podział podstawowy'!$F$29)))))))</f>
        <v>1088.3424539097266</v>
      </c>
      <c r="G700" s="105" t="str">
        <f t="shared" si="20"/>
        <v>S2</v>
      </c>
      <c r="H700" s="106">
        <f t="shared" si="21"/>
        <v>1.25</v>
      </c>
      <c r="I700" s="104">
        <f>IFERROR(VLOOKUP(Tabela2[[#This Row],[Nazwisko i imię pracownika]],Tabela3[],9,FALSE),0)</f>
        <v>0</v>
      </c>
      <c r="J70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01" spans="1:10">
      <c r="A701" s="104" t="s">
        <v>736</v>
      </c>
      <c r="B701" s="104">
        <v>102</v>
      </c>
      <c r="C701" s="104" t="s">
        <v>1664</v>
      </c>
      <c r="D701" s="104" t="s">
        <v>1669</v>
      </c>
      <c r="E701" s="104">
        <v>1</v>
      </c>
      <c r="F701" s="113">
        <f>IF(D701="dyrektor ",'Podział podstawowy'!$F$19,IF(OR(D701="zastępca dyrektora ",D701="główny księgowy"),'Podział podstawowy'!$F$20,IF(D701="kierownik",'Podział podstawowy'!$F$24,IF(D701="zastępca kierownika",'Podział podstawowy'!$F$25,IF(D701="główny ekspert",'Podział podstawowy'!$F$26,IF(OR(D701="starszy ekspert",D701="główny specjalista"),'Podział podstawowy'!$F$27,IF(OR(D701="ekspert",D701="specjalista"),'Podział podstawowy'!$F$28,'Podział podstawowy'!$F$29)))))))</f>
        <v>870.67396312778124</v>
      </c>
      <c r="G701" s="105" t="str">
        <f t="shared" si="20"/>
        <v>S1</v>
      </c>
      <c r="H701" s="106">
        <f t="shared" si="21"/>
        <v>1</v>
      </c>
      <c r="I701" s="104">
        <f>IFERROR(VLOOKUP(Tabela2[[#This Row],[Nazwisko i imię pracownika]],Tabela3[],9,FALSE),0)</f>
        <v>0</v>
      </c>
      <c r="J70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02" spans="1:10">
      <c r="A702" s="104" t="s">
        <v>737</v>
      </c>
      <c r="B702" s="104">
        <v>102</v>
      </c>
      <c r="C702" s="104" t="s">
        <v>1664</v>
      </c>
      <c r="D702" s="104" t="s">
        <v>1669</v>
      </c>
      <c r="E702" s="104">
        <v>1</v>
      </c>
      <c r="F702" s="113">
        <f>IF(D702="dyrektor ",'Podział podstawowy'!$F$19,IF(OR(D702="zastępca dyrektora ",D702="główny księgowy"),'Podział podstawowy'!$F$20,IF(D702="kierownik",'Podział podstawowy'!$F$24,IF(D702="zastępca kierownika",'Podział podstawowy'!$F$25,IF(D702="główny ekspert",'Podział podstawowy'!$F$26,IF(OR(D702="starszy ekspert",D702="główny specjalista"),'Podział podstawowy'!$F$27,IF(OR(D702="ekspert",D702="specjalista"),'Podział podstawowy'!$F$28,'Podział podstawowy'!$F$29)))))))</f>
        <v>870.67396312778124</v>
      </c>
      <c r="G702" s="105" t="str">
        <f t="shared" si="20"/>
        <v>S1</v>
      </c>
      <c r="H702" s="106">
        <f t="shared" si="21"/>
        <v>1</v>
      </c>
      <c r="I702" s="104">
        <f>IFERROR(VLOOKUP(Tabela2[[#This Row],[Nazwisko i imię pracownika]],Tabela3[],9,FALSE),0)</f>
        <v>0</v>
      </c>
      <c r="J70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03" spans="1:10">
      <c r="A703" s="104" t="s">
        <v>738</v>
      </c>
      <c r="B703" s="104">
        <v>102</v>
      </c>
      <c r="C703" s="104" t="s">
        <v>1664</v>
      </c>
      <c r="D703" s="104" t="s">
        <v>1669</v>
      </c>
      <c r="E703" s="104">
        <v>1</v>
      </c>
      <c r="F703" s="113">
        <f>IF(D703="dyrektor ",'Podział podstawowy'!$F$19,IF(OR(D703="zastępca dyrektora ",D703="główny księgowy"),'Podział podstawowy'!$F$20,IF(D703="kierownik",'Podział podstawowy'!$F$24,IF(D703="zastępca kierownika",'Podział podstawowy'!$F$25,IF(D703="główny ekspert",'Podział podstawowy'!$F$26,IF(OR(D703="starszy ekspert",D703="główny specjalista"),'Podział podstawowy'!$F$27,IF(OR(D703="ekspert",D703="specjalista"),'Podział podstawowy'!$F$28,'Podział podstawowy'!$F$29)))))))</f>
        <v>870.67396312778124</v>
      </c>
      <c r="G703" s="105" t="str">
        <f t="shared" si="20"/>
        <v>S1</v>
      </c>
      <c r="H703" s="106">
        <f t="shared" si="21"/>
        <v>1</v>
      </c>
      <c r="I703" s="104">
        <f>IFERROR(VLOOKUP(Tabela2[[#This Row],[Nazwisko i imię pracownika]],Tabela3[],9,FALSE),0)</f>
        <v>0</v>
      </c>
      <c r="J70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04" spans="1:10">
      <c r="A704" s="104" t="s">
        <v>739</v>
      </c>
      <c r="B704" s="104">
        <v>102</v>
      </c>
      <c r="C704" s="104" t="s">
        <v>1664</v>
      </c>
      <c r="D704" s="104" t="s">
        <v>8</v>
      </c>
      <c r="E704" s="104">
        <v>1</v>
      </c>
      <c r="F704" s="113">
        <f>IF(D704="dyrektor ",'Podział podstawowy'!$F$19,IF(OR(D704="zastępca dyrektora ",D704="główny księgowy"),'Podział podstawowy'!$F$20,IF(D704="kierownik",'Podział podstawowy'!$F$24,IF(D704="zastępca kierownika",'Podział podstawowy'!$F$25,IF(D704="główny ekspert",'Podział podstawowy'!$F$26,IF(OR(D704="starszy ekspert",D704="główny specjalista"),'Podział podstawowy'!$F$27,IF(OR(D704="ekspert",D704="specjalista"),'Podział podstawowy'!$F$28,'Podział podstawowy'!$F$29)))))))</f>
        <v>1088.3424539097266</v>
      </c>
      <c r="G704" s="105" t="str">
        <f t="shared" si="20"/>
        <v>S2</v>
      </c>
      <c r="H704" s="106">
        <f t="shared" si="21"/>
        <v>1.25</v>
      </c>
      <c r="I704" s="104">
        <f>IFERROR(VLOOKUP(Tabela2[[#This Row],[Nazwisko i imię pracownika]],Tabela3[],9,FALSE),0)</f>
        <v>0</v>
      </c>
      <c r="J70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05" spans="1:10">
      <c r="A705" s="104" t="s">
        <v>740</v>
      </c>
      <c r="B705" s="104">
        <v>102</v>
      </c>
      <c r="C705" s="104" t="s">
        <v>1664</v>
      </c>
      <c r="D705" s="104" t="s">
        <v>1669</v>
      </c>
      <c r="E705" s="104">
        <v>1</v>
      </c>
      <c r="F705" s="113">
        <f>IF(D705="dyrektor ",'Podział podstawowy'!$F$19,IF(OR(D705="zastępca dyrektora ",D705="główny księgowy"),'Podział podstawowy'!$F$20,IF(D705="kierownik",'Podział podstawowy'!$F$24,IF(D705="zastępca kierownika",'Podział podstawowy'!$F$25,IF(D705="główny ekspert",'Podział podstawowy'!$F$26,IF(OR(D705="starszy ekspert",D705="główny specjalista"),'Podział podstawowy'!$F$27,IF(OR(D705="ekspert",D705="specjalista"),'Podział podstawowy'!$F$28,'Podział podstawowy'!$F$29)))))))</f>
        <v>870.67396312778124</v>
      </c>
      <c r="G705" s="105" t="str">
        <f t="shared" si="20"/>
        <v>S1</v>
      </c>
      <c r="H705" s="106">
        <f t="shared" si="21"/>
        <v>1</v>
      </c>
      <c r="I705" s="104">
        <f>IFERROR(VLOOKUP(Tabela2[[#This Row],[Nazwisko i imię pracownika]],Tabela3[],9,FALSE),0)</f>
        <v>0</v>
      </c>
      <c r="J70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06" spans="1:10">
      <c r="A706" s="104" t="s">
        <v>741</v>
      </c>
      <c r="B706" s="104">
        <v>102</v>
      </c>
      <c r="C706" s="104" t="s">
        <v>1664</v>
      </c>
      <c r="D706" s="104" t="s">
        <v>1669</v>
      </c>
      <c r="E706" s="104">
        <v>1</v>
      </c>
      <c r="F706" s="113">
        <f>IF(D706="dyrektor ",'Podział podstawowy'!$F$19,IF(OR(D706="zastępca dyrektora ",D706="główny księgowy"),'Podział podstawowy'!$F$20,IF(D706="kierownik",'Podział podstawowy'!$F$24,IF(D706="zastępca kierownika",'Podział podstawowy'!$F$25,IF(D706="główny ekspert",'Podział podstawowy'!$F$26,IF(OR(D706="starszy ekspert",D706="główny specjalista"),'Podział podstawowy'!$F$27,IF(OR(D706="ekspert",D706="specjalista"),'Podział podstawowy'!$F$28,'Podział podstawowy'!$F$29)))))))</f>
        <v>870.67396312778124</v>
      </c>
      <c r="G706" s="105" t="str">
        <f t="shared" si="20"/>
        <v>S1</v>
      </c>
      <c r="H706" s="106">
        <f t="shared" si="21"/>
        <v>1</v>
      </c>
      <c r="I706" s="104">
        <f>IFERROR(VLOOKUP(Tabela2[[#This Row],[Nazwisko i imię pracownika]],Tabela3[],9,FALSE),0)</f>
        <v>0</v>
      </c>
      <c r="J70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07" spans="1:10">
      <c r="A707" s="104" t="s">
        <v>742</v>
      </c>
      <c r="B707" s="104">
        <v>102</v>
      </c>
      <c r="C707" s="104" t="s">
        <v>1664</v>
      </c>
      <c r="D707" s="104" t="s">
        <v>10</v>
      </c>
      <c r="E707" s="104">
        <v>1</v>
      </c>
      <c r="F707" s="113">
        <f>IF(D707="dyrektor ",'Podział podstawowy'!$F$19,IF(OR(D707="zastępca dyrektora ",D707="główny księgowy"),'Podział podstawowy'!$F$20,IF(D707="kierownik",'Podział podstawowy'!$F$24,IF(D707="zastępca kierownika",'Podział podstawowy'!$F$25,IF(D707="główny ekspert",'Podział podstawowy'!$F$26,IF(OR(D707="starszy ekspert",D707="główny specjalista"),'Podział podstawowy'!$F$27,IF(OR(D707="ekspert",D707="specjalista"),'Podział podstawowy'!$F$28,'Podział podstawowy'!$F$29)))))))</f>
        <v>1088.3424539097266</v>
      </c>
      <c r="G707" s="105" t="str">
        <f t="shared" si="20"/>
        <v>S2</v>
      </c>
      <c r="H707" s="106">
        <f t="shared" si="21"/>
        <v>1.25</v>
      </c>
      <c r="I707" s="104">
        <f>IFERROR(VLOOKUP(Tabela2[[#This Row],[Nazwisko i imię pracownika]],Tabela3[],9,FALSE),0)</f>
        <v>0</v>
      </c>
      <c r="J70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08" spans="1:10">
      <c r="A708" s="104" t="s">
        <v>743</v>
      </c>
      <c r="B708" s="104">
        <v>102</v>
      </c>
      <c r="C708" s="104" t="s">
        <v>1664</v>
      </c>
      <c r="D708" s="104" t="s">
        <v>8</v>
      </c>
      <c r="E708" s="104">
        <v>1</v>
      </c>
      <c r="F708" s="113">
        <f>IF(D708="dyrektor ",'Podział podstawowy'!$F$19,IF(OR(D708="zastępca dyrektora ",D708="główny księgowy"),'Podział podstawowy'!$F$20,IF(D708="kierownik",'Podział podstawowy'!$F$24,IF(D708="zastępca kierownika",'Podział podstawowy'!$F$25,IF(D708="główny ekspert",'Podział podstawowy'!$F$26,IF(OR(D708="starszy ekspert",D708="główny specjalista"),'Podział podstawowy'!$F$27,IF(OR(D708="ekspert",D708="specjalista"),'Podział podstawowy'!$F$28,'Podział podstawowy'!$F$29)))))))</f>
        <v>1088.3424539097266</v>
      </c>
      <c r="G708" s="105" t="str">
        <f t="shared" si="20"/>
        <v>S2</v>
      </c>
      <c r="H708" s="106">
        <f t="shared" si="21"/>
        <v>1.25</v>
      </c>
      <c r="I708" s="104">
        <f>IFERROR(VLOOKUP(Tabela2[[#This Row],[Nazwisko i imię pracownika]],Tabela3[],9,FALSE),0)</f>
        <v>0</v>
      </c>
      <c r="J70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09" spans="1:10">
      <c r="A709" s="104" t="s">
        <v>744</v>
      </c>
      <c r="B709" s="104">
        <v>102</v>
      </c>
      <c r="C709" s="104" t="s">
        <v>1664</v>
      </c>
      <c r="D709" s="104" t="s">
        <v>55</v>
      </c>
      <c r="E709" s="104">
        <v>1</v>
      </c>
      <c r="F709" s="113">
        <f>IF(D709="dyrektor ",'Podział podstawowy'!$F$19,IF(OR(D709="zastępca dyrektora ",D709="główny księgowy"),'Podział podstawowy'!$F$20,IF(D709="kierownik",'Podział podstawowy'!$F$24,IF(D709="zastępca kierownika",'Podział podstawowy'!$F$25,IF(D709="główny ekspert",'Podział podstawowy'!$F$26,IF(OR(D709="starszy ekspert",D709="główny specjalista"),'Podział podstawowy'!$F$27,IF(OR(D709="ekspert",D709="specjalista"),'Podział podstawowy'!$F$28,'Podział podstawowy'!$F$29)))))))</f>
        <v>1523.6794354736171</v>
      </c>
      <c r="G709" s="105" t="str">
        <f t="shared" si="20"/>
        <v>S4</v>
      </c>
      <c r="H709" s="106">
        <f t="shared" si="21"/>
        <v>1.75</v>
      </c>
      <c r="I709" s="104">
        <f>IFERROR(VLOOKUP(Tabela2[[#This Row],[Nazwisko i imię pracownika]],Tabela3[],9,FALSE),0)</f>
        <v>0</v>
      </c>
      <c r="J70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10" spans="1:10">
      <c r="A710" s="104" t="s">
        <v>1658</v>
      </c>
      <c r="B710" s="104">
        <v>102</v>
      </c>
      <c r="C710" s="104" t="s">
        <v>1664</v>
      </c>
      <c r="D710" s="104" t="s">
        <v>1669</v>
      </c>
      <c r="E710" s="104">
        <v>0.5</v>
      </c>
      <c r="F710" s="113">
        <f>IF(D710="dyrektor ",'Podział podstawowy'!$F$19,IF(OR(D710="zastępca dyrektora ",D710="główny księgowy"),'Podział podstawowy'!$F$20,IF(D710="kierownik",'Podział podstawowy'!$F$24,IF(D710="zastępca kierownika",'Podział podstawowy'!$F$25,IF(D710="główny ekspert",'Podział podstawowy'!$F$26,IF(OR(D710="starszy ekspert",D710="główny specjalista"),'Podział podstawowy'!$F$27,IF(OR(D710="ekspert",D710="specjalista"),'Podział podstawowy'!$F$28,'Podział podstawowy'!$F$29)))))))</f>
        <v>870.67396312778124</v>
      </c>
      <c r="G710" s="105" t="str">
        <f t="shared" si="20"/>
        <v>S1</v>
      </c>
      <c r="H710" s="106">
        <f t="shared" si="21"/>
        <v>1</v>
      </c>
      <c r="I710" s="104">
        <f>IFERROR(VLOOKUP(Tabela2[[#This Row],[Nazwisko i imię pracownika]],Tabela3[],9,FALSE),0)</f>
        <v>0</v>
      </c>
      <c r="J71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11" spans="1:10">
      <c r="A711" s="104" t="s">
        <v>745</v>
      </c>
      <c r="B711" s="104">
        <v>102</v>
      </c>
      <c r="C711" s="104" t="s">
        <v>1664</v>
      </c>
      <c r="D711" s="104" t="s">
        <v>10</v>
      </c>
      <c r="E711" s="104">
        <v>1</v>
      </c>
      <c r="F711" s="113">
        <f>IF(D711="dyrektor ",'Podział podstawowy'!$F$19,IF(OR(D711="zastępca dyrektora ",D711="główny księgowy"),'Podział podstawowy'!$F$20,IF(D711="kierownik",'Podział podstawowy'!$F$24,IF(D711="zastępca kierownika",'Podział podstawowy'!$F$25,IF(D711="główny ekspert",'Podział podstawowy'!$F$26,IF(OR(D711="starszy ekspert",D711="główny specjalista"),'Podział podstawowy'!$F$27,IF(OR(D711="ekspert",D711="specjalista"),'Podział podstawowy'!$F$28,'Podział podstawowy'!$F$29)))))))</f>
        <v>1088.3424539097266</v>
      </c>
      <c r="G711" s="105" t="str">
        <f t="shared" ref="G711:G774" si="22">IF(D711="dyrektor ","S8",IF(OR(D711="zastępca dyrektora ",D711="główny księgowy"),"S7",IF(D711="kierownik","S6",IF(D711="zastępca kierownika","S5",IF(D711="główny ekspert","S4",IF(OR(D711="starszy ekspert",D711="główny specjalista"),"S3",IF(OR(D711="ekspert",D711="specjalista"),"S2","S1")))))))</f>
        <v>S2</v>
      </c>
      <c r="H711" s="106">
        <f t="shared" ref="H711:H774" si="23">IF(G711="S1",1,IF(G711="S2",1.25,IF(G711="S3",1.5,IF(G711="S4",1.75,IF(G711="S5",2,IF(G711="S6",2.5,IF(G711="S7",3,IF(G711="S8",3.5))))))))</f>
        <v>1.25</v>
      </c>
      <c r="I711" s="104">
        <f>IFERROR(VLOOKUP(Tabela2[[#This Row],[Nazwisko i imię pracownika]],Tabela3[],9,FALSE),0)</f>
        <v>0</v>
      </c>
      <c r="J71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12" spans="1:10">
      <c r="A712" s="104" t="s">
        <v>746</v>
      </c>
      <c r="B712" s="104">
        <v>102</v>
      </c>
      <c r="C712" s="104" t="s">
        <v>1666</v>
      </c>
      <c r="D712" s="104" t="s">
        <v>1669</v>
      </c>
      <c r="E712" s="104">
        <v>1</v>
      </c>
      <c r="F712" s="113">
        <f>IF(D712="dyrektor ",'Podział podstawowy'!$F$19,IF(OR(D712="zastępca dyrektora ",D712="główny księgowy"),'Podział podstawowy'!$F$20,IF(D712="kierownik",'Podział podstawowy'!$F$24,IF(D712="zastępca kierownika",'Podział podstawowy'!$F$25,IF(D712="główny ekspert",'Podział podstawowy'!$F$26,IF(OR(D712="starszy ekspert",D712="główny specjalista"),'Podział podstawowy'!$F$27,IF(OR(D712="ekspert",D712="specjalista"),'Podział podstawowy'!$F$28,'Podział podstawowy'!$F$29)))))))</f>
        <v>870.67396312778124</v>
      </c>
      <c r="G712" s="105" t="str">
        <f t="shared" si="22"/>
        <v>S1</v>
      </c>
      <c r="H712" s="106">
        <f t="shared" si="23"/>
        <v>1</v>
      </c>
      <c r="I712" s="104">
        <f>IFERROR(VLOOKUP(Tabela2[[#This Row],[Nazwisko i imię pracownika]],Tabela3[],9,FALSE),0)</f>
        <v>0</v>
      </c>
      <c r="J71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13" spans="1:10">
      <c r="A713" s="104" t="s">
        <v>747</v>
      </c>
      <c r="B713" s="104">
        <v>102</v>
      </c>
      <c r="C713" s="104" t="s">
        <v>1666</v>
      </c>
      <c r="D713" s="104" t="s">
        <v>8</v>
      </c>
      <c r="E713" s="104">
        <v>1</v>
      </c>
      <c r="F713" s="113">
        <f>IF(D713="dyrektor ",'Podział podstawowy'!$F$19,IF(OR(D713="zastępca dyrektora ",D713="główny księgowy"),'Podział podstawowy'!$F$20,IF(D713="kierownik",'Podział podstawowy'!$F$24,IF(D713="zastępca kierownika",'Podział podstawowy'!$F$25,IF(D713="główny ekspert",'Podział podstawowy'!$F$26,IF(OR(D713="starszy ekspert",D713="główny specjalista"),'Podział podstawowy'!$F$27,IF(OR(D713="ekspert",D713="specjalista"),'Podział podstawowy'!$F$28,'Podział podstawowy'!$F$29)))))))</f>
        <v>1088.3424539097266</v>
      </c>
      <c r="G713" s="105" t="str">
        <f t="shared" si="22"/>
        <v>S2</v>
      </c>
      <c r="H713" s="106">
        <f t="shared" si="23"/>
        <v>1.25</v>
      </c>
      <c r="I713" s="104">
        <f>IFERROR(VLOOKUP(Tabela2[[#This Row],[Nazwisko i imię pracownika]],Tabela3[],9,FALSE),0)</f>
        <v>0</v>
      </c>
      <c r="J71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14" spans="1:10">
      <c r="A714" s="104" t="s">
        <v>748</v>
      </c>
      <c r="B714" s="104">
        <v>102</v>
      </c>
      <c r="C714" s="104" t="s">
        <v>1666</v>
      </c>
      <c r="D714" s="104" t="s">
        <v>1669</v>
      </c>
      <c r="E714" s="104">
        <v>1</v>
      </c>
      <c r="F714" s="113">
        <f>IF(D714="dyrektor ",'Podział podstawowy'!$F$19,IF(OR(D714="zastępca dyrektora ",D714="główny księgowy"),'Podział podstawowy'!$F$20,IF(D714="kierownik",'Podział podstawowy'!$F$24,IF(D714="zastępca kierownika",'Podział podstawowy'!$F$25,IF(D714="główny ekspert",'Podział podstawowy'!$F$26,IF(OR(D714="starszy ekspert",D714="główny specjalista"),'Podział podstawowy'!$F$27,IF(OR(D714="ekspert",D714="specjalista"),'Podział podstawowy'!$F$28,'Podział podstawowy'!$F$29)))))))</f>
        <v>870.67396312778124</v>
      </c>
      <c r="G714" s="105" t="str">
        <f t="shared" si="22"/>
        <v>S1</v>
      </c>
      <c r="H714" s="106">
        <f t="shared" si="23"/>
        <v>1</v>
      </c>
      <c r="I714" s="104">
        <f>IFERROR(VLOOKUP(Tabela2[[#This Row],[Nazwisko i imię pracownika]],Tabela3[],9,FALSE),0)</f>
        <v>0</v>
      </c>
      <c r="J71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15" spans="1:10">
      <c r="A715" s="104" t="s">
        <v>749</v>
      </c>
      <c r="B715" s="104">
        <v>102</v>
      </c>
      <c r="C715" s="104" t="s">
        <v>1666</v>
      </c>
      <c r="D715" s="104" t="s">
        <v>1669</v>
      </c>
      <c r="E715" s="104">
        <v>1</v>
      </c>
      <c r="F715" s="113">
        <f>IF(D715="dyrektor ",'Podział podstawowy'!$F$19,IF(OR(D715="zastępca dyrektora ",D715="główny księgowy"),'Podział podstawowy'!$F$20,IF(D715="kierownik",'Podział podstawowy'!$F$24,IF(D715="zastępca kierownika",'Podział podstawowy'!$F$25,IF(D715="główny ekspert",'Podział podstawowy'!$F$26,IF(OR(D715="starszy ekspert",D715="główny specjalista"),'Podział podstawowy'!$F$27,IF(OR(D715="ekspert",D715="specjalista"),'Podział podstawowy'!$F$28,'Podział podstawowy'!$F$29)))))))</f>
        <v>870.67396312778124</v>
      </c>
      <c r="G715" s="105" t="str">
        <f t="shared" si="22"/>
        <v>S1</v>
      </c>
      <c r="H715" s="106">
        <f t="shared" si="23"/>
        <v>1</v>
      </c>
      <c r="I715" s="104">
        <f>IFERROR(VLOOKUP(Tabela2[[#This Row],[Nazwisko i imię pracownika]],Tabela3[],9,FALSE),0)</f>
        <v>0</v>
      </c>
      <c r="J71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16" spans="1:10">
      <c r="A716" s="104" t="s">
        <v>750</v>
      </c>
      <c r="B716" s="104">
        <v>102</v>
      </c>
      <c r="C716" s="104" t="s">
        <v>1666</v>
      </c>
      <c r="D716" s="104" t="s">
        <v>1669</v>
      </c>
      <c r="E716" s="104">
        <v>1</v>
      </c>
      <c r="F716" s="113">
        <f>IF(D716="dyrektor ",'Podział podstawowy'!$F$19,IF(OR(D716="zastępca dyrektora ",D716="główny księgowy"),'Podział podstawowy'!$F$20,IF(D716="kierownik",'Podział podstawowy'!$F$24,IF(D716="zastępca kierownika",'Podział podstawowy'!$F$25,IF(D716="główny ekspert",'Podział podstawowy'!$F$26,IF(OR(D716="starszy ekspert",D716="główny specjalista"),'Podział podstawowy'!$F$27,IF(OR(D716="ekspert",D716="specjalista"),'Podział podstawowy'!$F$28,'Podział podstawowy'!$F$29)))))))</f>
        <v>870.67396312778124</v>
      </c>
      <c r="G716" s="105" t="str">
        <f t="shared" si="22"/>
        <v>S1</v>
      </c>
      <c r="H716" s="106">
        <f t="shared" si="23"/>
        <v>1</v>
      </c>
      <c r="I716" s="104">
        <f>IFERROR(VLOOKUP(Tabela2[[#This Row],[Nazwisko i imię pracownika]],Tabela3[],9,FALSE),0)</f>
        <v>0</v>
      </c>
      <c r="J71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17" spans="1:10">
      <c r="A717" s="104" t="s">
        <v>751</v>
      </c>
      <c r="B717" s="104">
        <v>102</v>
      </c>
      <c r="C717" s="104" t="s">
        <v>1666</v>
      </c>
      <c r="D717" s="104" t="s">
        <v>1669</v>
      </c>
      <c r="E717" s="104">
        <v>1</v>
      </c>
      <c r="F717" s="113">
        <f>IF(D717="dyrektor ",'Podział podstawowy'!$F$19,IF(OR(D717="zastępca dyrektora ",D717="główny księgowy"),'Podział podstawowy'!$F$20,IF(D717="kierownik",'Podział podstawowy'!$F$24,IF(D717="zastępca kierownika",'Podział podstawowy'!$F$25,IF(D717="główny ekspert",'Podział podstawowy'!$F$26,IF(OR(D717="starszy ekspert",D717="główny specjalista"),'Podział podstawowy'!$F$27,IF(OR(D717="ekspert",D717="specjalista"),'Podział podstawowy'!$F$28,'Podział podstawowy'!$F$29)))))))</f>
        <v>870.67396312778124</v>
      </c>
      <c r="G717" s="105" t="str">
        <f t="shared" si="22"/>
        <v>S1</v>
      </c>
      <c r="H717" s="106">
        <f t="shared" si="23"/>
        <v>1</v>
      </c>
      <c r="I717" s="104">
        <f>IFERROR(VLOOKUP(Tabela2[[#This Row],[Nazwisko i imię pracownika]],Tabela3[],9,FALSE),0)</f>
        <v>0</v>
      </c>
      <c r="J71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18" spans="1:10">
      <c r="A718" s="104" t="s">
        <v>752</v>
      </c>
      <c r="B718" s="104">
        <v>102</v>
      </c>
      <c r="C718" s="104" t="s">
        <v>1666</v>
      </c>
      <c r="D718" s="104" t="s">
        <v>47</v>
      </c>
      <c r="E718" s="104">
        <v>1</v>
      </c>
      <c r="F718" s="113">
        <f>IF(D718="dyrektor ",'Podział podstawowy'!$F$19,IF(OR(D718="zastępca dyrektora ",D718="główny księgowy"),'Podział podstawowy'!$F$20,IF(D718="kierownik",'Podział podstawowy'!$F$24,IF(D718="zastępca kierownika",'Podział podstawowy'!$F$25,IF(D718="główny ekspert",'Podział podstawowy'!$F$26,IF(OR(D718="starszy ekspert",D718="główny specjalista"),'Podział podstawowy'!$F$27,IF(OR(D718="ekspert",D718="specjalista"),'Podział podstawowy'!$F$28,'Podział podstawowy'!$F$29)))))))</f>
        <v>1306.0109446916717</v>
      </c>
      <c r="G718" s="105" t="str">
        <f t="shared" si="22"/>
        <v>S3</v>
      </c>
      <c r="H718" s="106">
        <f t="shared" si="23"/>
        <v>1.5</v>
      </c>
      <c r="I718" s="104">
        <f>IFERROR(VLOOKUP(Tabela2[[#This Row],[Nazwisko i imię pracownika]],Tabela3[],9,FALSE),0)</f>
        <v>0</v>
      </c>
      <c r="J71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19" spans="1:10">
      <c r="A719" s="104" t="s">
        <v>753</v>
      </c>
      <c r="B719" s="104">
        <v>102</v>
      </c>
      <c r="C719" s="104" t="s">
        <v>1666</v>
      </c>
      <c r="D719" s="104" t="s">
        <v>1669</v>
      </c>
      <c r="E719" s="104">
        <v>1</v>
      </c>
      <c r="F719" s="113">
        <f>IF(D719="dyrektor ",'Podział podstawowy'!$F$19,IF(OR(D719="zastępca dyrektora ",D719="główny księgowy"),'Podział podstawowy'!$F$20,IF(D719="kierownik",'Podział podstawowy'!$F$24,IF(D719="zastępca kierownika",'Podział podstawowy'!$F$25,IF(D719="główny ekspert",'Podział podstawowy'!$F$26,IF(OR(D719="starszy ekspert",D719="główny specjalista"),'Podział podstawowy'!$F$27,IF(OR(D719="ekspert",D719="specjalista"),'Podział podstawowy'!$F$28,'Podział podstawowy'!$F$29)))))))</f>
        <v>870.67396312778124</v>
      </c>
      <c r="G719" s="105" t="str">
        <f t="shared" si="22"/>
        <v>S1</v>
      </c>
      <c r="H719" s="106">
        <f t="shared" si="23"/>
        <v>1</v>
      </c>
      <c r="I719" s="104">
        <f>IFERROR(VLOOKUP(Tabela2[[#This Row],[Nazwisko i imię pracownika]],Tabela3[],9,FALSE),0)</f>
        <v>0</v>
      </c>
      <c r="J71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20" spans="1:10">
      <c r="A720" s="104" t="s">
        <v>497</v>
      </c>
      <c r="B720" s="104">
        <v>102</v>
      </c>
      <c r="C720" s="104" t="s">
        <v>1666</v>
      </c>
      <c r="D720" s="104" t="s">
        <v>8</v>
      </c>
      <c r="E720" s="104">
        <v>1</v>
      </c>
      <c r="F720" s="113">
        <f>IF(D720="dyrektor ",'Podział podstawowy'!$F$19,IF(OR(D720="zastępca dyrektora ",D720="główny księgowy"),'Podział podstawowy'!$F$20,IF(D720="kierownik",'Podział podstawowy'!$F$24,IF(D720="zastępca kierownika",'Podział podstawowy'!$F$25,IF(D720="główny ekspert",'Podział podstawowy'!$F$26,IF(OR(D720="starszy ekspert",D720="główny specjalista"),'Podział podstawowy'!$F$27,IF(OR(D720="ekspert",D720="specjalista"),'Podział podstawowy'!$F$28,'Podział podstawowy'!$F$29)))))))</f>
        <v>1088.3424539097266</v>
      </c>
      <c r="G720" s="105" t="str">
        <f t="shared" si="22"/>
        <v>S2</v>
      </c>
      <c r="H720" s="106">
        <f t="shared" si="23"/>
        <v>1.25</v>
      </c>
      <c r="I720" s="104">
        <f>IFERROR(VLOOKUP(Tabela2[[#This Row],[Nazwisko i imię pracownika]],Tabela3[],9,FALSE),0)</f>
        <v>0</v>
      </c>
      <c r="J72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21" spans="1:10">
      <c r="A721" s="104" t="s">
        <v>754</v>
      </c>
      <c r="B721" s="104">
        <v>102</v>
      </c>
      <c r="C721" s="104" t="s">
        <v>1666</v>
      </c>
      <c r="D721" s="104" t="s">
        <v>8</v>
      </c>
      <c r="E721" s="104">
        <v>1</v>
      </c>
      <c r="F721" s="113">
        <f>IF(D721="dyrektor ",'Podział podstawowy'!$F$19,IF(OR(D721="zastępca dyrektora ",D721="główny księgowy"),'Podział podstawowy'!$F$20,IF(D721="kierownik",'Podział podstawowy'!$F$24,IF(D721="zastępca kierownika",'Podział podstawowy'!$F$25,IF(D721="główny ekspert",'Podział podstawowy'!$F$26,IF(OR(D721="starszy ekspert",D721="główny specjalista"),'Podział podstawowy'!$F$27,IF(OR(D721="ekspert",D721="specjalista"),'Podział podstawowy'!$F$28,'Podział podstawowy'!$F$29)))))))</f>
        <v>1088.3424539097266</v>
      </c>
      <c r="G721" s="105" t="str">
        <f t="shared" si="22"/>
        <v>S2</v>
      </c>
      <c r="H721" s="106">
        <f t="shared" si="23"/>
        <v>1.25</v>
      </c>
      <c r="I721" s="104">
        <f>IFERROR(VLOOKUP(Tabela2[[#This Row],[Nazwisko i imię pracownika]],Tabela3[],9,FALSE),0)</f>
        <v>0</v>
      </c>
      <c r="J72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22" spans="1:10">
      <c r="A722" s="104" t="s">
        <v>755</v>
      </c>
      <c r="B722" s="104">
        <v>102</v>
      </c>
      <c r="C722" s="104" t="s">
        <v>1666</v>
      </c>
      <c r="D722" s="104" t="s">
        <v>55</v>
      </c>
      <c r="E722" s="104">
        <v>1</v>
      </c>
      <c r="F722" s="113">
        <f>IF(D722="dyrektor ",'Podział podstawowy'!$F$19,IF(OR(D722="zastępca dyrektora ",D722="główny księgowy"),'Podział podstawowy'!$F$20,IF(D722="kierownik",'Podział podstawowy'!$F$24,IF(D722="zastępca kierownika",'Podział podstawowy'!$F$25,IF(D722="główny ekspert",'Podział podstawowy'!$F$26,IF(OR(D722="starszy ekspert",D722="główny specjalista"),'Podział podstawowy'!$F$27,IF(OR(D722="ekspert",D722="specjalista"),'Podział podstawowy'!$F$28,'Podział podstawowy'!$F$29)))))))</f>
        <v>1523.6794354736171</v>
      </c>
      <c r="G722" s="105" t="str">
        <f t="shared" si="22"/>
        <v>S4</v>
      </c>
      <c r="H722" s="106">
        <f t="shared" si="23"/>
        <v>1.75</v>
      </c>
      <c r="I722" s="104">
        <f>IFERROR(VLOOKUP(Tabela2[[#This Row],[Nazwisko i imię pracownika]],Tabela3[],9,FALSE),0)</f>
        <v>0</v>
      </c>
      <c r="J72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23" spans="1:10">
      <c r="A723" s="104" t="s">
        <v>756</v>
      </c>
      <c r="B723" s="104">
        <v>102</v>
      </c>
      <c r="C723" s="104" t="s">
        <v>1666</v>
      </c>
      <c r="D723" s="104" t="s">
        <v>8</v>
      </c>
      <c r="E723" s="104">
        <v>1</v>
      </c>
      <c r="F723" s="113">
        <f>IF(D723="dyrektor ",'Podział podstawowy'!$F$19,IF(OR(D723="zastępca dyrektora ",D723="główny księgowy"),'Podział podstawowy'!$F$20,IF(D723="kierownik",'Podział podstawowy'!$F$24,IF(D723="zastępca kierownika",'Podział podstawowy'!$F$25,IF(D723="główny ekspert",'Podział podstawowy'!$F$26,IF(OR(D723="starszy ekspert",D723="główny specjalista"),'Podział podstawowy'!$F$27,IF(OR(D723="ekspert",D723="specjalista"),'Podział podstawowy'!$F$28,'Podział podstawowy'!$F$29)))))))</f>
        <v>1088.3424539097266</v>
      </c>
      <c r="G723" s="105" t="str">
        <f t="shared" si="22"/>
        <v>S2</v>
      </c>
      <c r="H723" s="106">
        <f t="shared" si="23"/>
        <v>1.25</v>
      </c>
      <c r="I723" s="104">
        <f>IFERROR(VLOOKUP(Tabela2[[#This Row],[Nazwisko i imię pracownika]],Tabela3[],9,FALSE),0)</f>
        <v>0</v>
      </c>
      <c r="J72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24" spans="1:10">
      <c r="A724" s="104" t="s">
        <v>757</v>
      </c>
      <c r="B724" s="104">
        <v>102</v>
      </c>
      <c r="C724" s="104" t="s">
        <v>1666</v>
      </c>
      <c r="D724" s="104" t="s">
        <v>1669</v>
      </c>
      <c r="E724" s="104">
        <v>1</v>
      </c>
      <c r="F724" s="113">
        <f>IF(D724="dyrektor ",'Podział podstawowy'!$F$19,IF(OR(D724="zastępca dyrektora ",D724="główny księgowy"),'Podział podstawowy'!$F$20,IF(D724="kierownik",'Podział podstawowy'!$F$24,IF(D724="zastępca kierownika",'Podział podstawowy'!$F$25,IF(D724="główny ekspert",'Podział podstawowy'!$F$26,IF(OR(D724="starszy ekspert",D724="główny specjalista"),'Podział podstawowy'!$F$27,IF(OR(D724="ekspert",D724="specjalista"),'Podział podstawowy'!$F$28,'Podział podstawowy'!$F$29)))))))</f>
        <v>870.67396312778124</v>
      </c>
      <c r="G724" s="105" t="str">
        <f t="shared" si="22"/>
        <v>S1</v>
      </c>
      <c r="H724" s="106">
        <f t="shared" si="23"/>
        <v>1</v>
      </c>
      <c r="I724" s="104">
        <f>IFERROR(VLOOKUP(Tabela2[[#This Row],[Nazwisko i imię pracownika]],Tabela3[],9,FALSE),0)</f>
        <v>0</v>
      </c>
      <c r="J72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25" spans="1:10">
      <c r="A725" s="104" t="s">
        <v>758</v>
      </c>
      <c r="B725" s="104">
        <v>102</v>
      </c>
      <c r="C725" s="104" t="s">
        <v>1666</v>
      </c>
      <c r="D725" s="104" t="s">
        <v>1669</v>
      </c>
      <c r="E725" s="104">
        <v>1</v>
      </c>
      <c r="F725" s="113">
        <f>IF(D725="dyrektor ",'Podział podstawowy'!$F$19,IF(OR(D725="zastępca dyrektora ",D725="główny księgowy"),'Podział podstawowy'!$F$20,IF(D725="kierownik",'Podział podstawowy'!$F$24,IF(D725="zastępca kierownika",'Podział podstawowy'!$F$25,IF(D725="główny ekspert",'Podział podstawowy'!$F$26,IF(OR(D725="starszy ekspert",D725="główny specjalista"),'Podział podstawowy'!$F$27,IF(OR(D725="ekspert",D725="specjalista"),'Podział podstawowy'!$F$28,'Podział podstawowy'!$F$29)))))))</f>
        <v>870.67396312778124</v>
      </c>
      <c r="G725" s="105" t="str">
        <f t="shared" si="22"/>
        <v>S1</v>
      </c>
      <c r="H725" s="106">
        <f t="shared" si="23"/>
        <v>1</v>
      </c>
      <c r="I725" s="104">
        <f>IFERROR(VLOOKUP(Tabela2[[#This Row],[Nazwisko i imię pracownika]],Tabela3[],9,FALSE),0)</f>
        <v>0</v>
      </c>
      <c r="J72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26" spans="1:10">
      <c r="A726" s="104" t="s">
        <v>759</v>
      </c>
      <c r="B726" s="104">
        <v>102</v>
      </c>
      <c r="C726" s="104" t="s">
        <v>1666</v>
      </c>
      <c r="D726" s="104" t="s">
        <v>1669</v>
      </c>
      <c r="E726" s="104">
        <v>1</v>
      </c>
      <c r="F726" s="113">
        <f>IF(D726="dyrektor ",'Podział podstawowy'!$F$19,IF(OR(D726="zastępca dyrektora ",D726="główny księgowy"),'Podział podstawowy'!$F$20,IF(D726="kierownik",'Podział podstawowy'!$F$24,IF(D726="zastępca kierownika",'Podział podstawowy'!$F$25,IF(D726="główny ekspert",'Podział podstawowy'!$F$26,IF(OR(D726="starszy ekspert",D726="główny specjalista"),'Podział podstawowy'!$F$27,IF(OR(D726="ekspert",D726="specjalista"),'Podział podstawowy'!$F$28,'Podział podstawowy'!$F$29)))))))</f>
        <v>870.67396312778124</v>
      </c>
      <c r="G726" s="105" t="str">
        <f t="shared" si="22"/>
        <v>S1</v>
      </c>
      <c r="H726" s="106">
        <f t="shared" si="23"/>
        <v>1</v>
      </c>
      <c r="I726" s="104">
        <f>IFERROR(VLOOKUP(Tabela2[[#This Row],[Nazwisko i imię pracownika]],Tabela3[],9,FALSE),0)</f>
        <v>0</v>
      </c>
      <c r="J72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27" spans="1:10">
      <c r="A727" s="104" t="s">
        <v>760</v>
      </c>
      <c r="B727" s="104">
        <v>102</v>
      </c>
      <c r="C727" s="104" t="s">
        <v>1663</v>
      </c>
      <c r="D727" s="104" t="s">
        <v>8</v>
      </c>
      <c r="E727" s="104">
        <v>1</v>
      </c>
      <c r="F727" s="113">
        <f>IF(D727="dyrektor ",'Podział podstawowy'!$F$19,IF(OR(D727="zastępca dyrektora ",D727="główny księgowy"),'Podział podstawowy'!$F$20,IF(D727="kierownik",'Podział podstawowy'!$F$24,IF(D727="zastępca kierownika",'Podział podstawowy'!$F$25,IF(D727="główny ekspert",'Podział podstawowy'!$F$26,IF(OR(D727="starszy ekspert",D727="główny specjalista"),'Podział podstawowy'!$F$27,IF(OR(D727="ekspert",D727="specjalista"),'Podział podstawowy'!$F$28,'Podział podstawowy'!$F$29)))))))</f>
        <v>1088.3424539097266</v>
      </c>
      <c r="G727" s="105" t="str">
        <f t="shared" si="22"/>
        <v>S2</v>
      </c>
      <c r="H727" s="106">
        <f t="shared" si="23"/>
        <v>1.25</v>
      </c>
      <c r="I727" s="104">
        <f>IFERROR(VLOOKUP(Tabela2[[#This Row],[Nazwisko i imię pracownika]],Tabela3[],9,FALSE),0)</f>
        <v>0</v>
      </c>
      <c r="J72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28" spans="1:10">
      <c r="A728" s="104" t="s">
        <v>229</v>
      </c>
      <c r="B728" s="104">
        <v>102</v>
      </c>
      <c r="C728" s="104" t="s">
        <v>1663</v>
      </c>
      <c r="D728" s="104" t="s">
        <v>8</v>
      </c>
      <c r="E728" s="104">
        <v>1</v>
      </c>
      <c r="F728" s="113">
        <f>IF(D728="dyrektor ",'Podział podstawowy'!$F$19,IF(OR(D728="zastępca dyrektora ",D728="główny księgowy"),'Podział podstawowy'!$F$20,IF(D728="kierownik",'Podział podstawowy'!$F$24,IF(D728="zastępca kierownika",'Podział podstawowy'!$F$25,IF(D728="główny ekspert",'Podział podstawowy'!$F$26,IF(OR(D728="starszy ekspert",D728="główny specjalista"),'Podział podstawowy'!$F$27,IF(OR(D728="ekspert",D728="specjalista"),'Podział podstawowy'!$F$28,'Podział podstawowy'!$F$29)))))))</f>
        <v>1088.3424539097266</v>
      </c>
      <c r="G728" s="105" t="str">
        <f t="shared" si="22"/>
        <v>S2</v>
      </c>
      <c r="H728" s="106">
        <f t="shared" si="23"/>
        <v>1.25</v>
      </c>
      <c r="I728" s="104">
        <f>IFERROR(VLOOKUP(Tabela2[[#This Row],[Nazwisko i imię pracownika]],Tabela3[],9,FALSE),0)</f>
        <v>0</v>
      </c>
      <c r="J72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29" spans="1:10">
      <c r="A729" s="104" t="s">
        <v>761</v>
      </c>
      <c r="B729" s="104">
        <v>102</v>
      </c>
      <c r="C729" s="104" t="s">
        <v>1663</v>
      </c>
      <c r="D729" s="104" t="s">
        <v>1669</v>
      </c>
      <c r="E729" s="104">
        <v>1</v>
      </c>
      <c r="F729" s="113">
        <f>IF(D729="dyrektor ",'Podział podstawowy'!$F$19,IF(OR(D729="zastępca dyrektora ",D729="główny księgowy"),'Podział podstawowy'!$F$20,IF(D729="kierownik",'Podział podstawowy'!$F$24,IF(D729="zastępca kierownika",'Podział podstawowy'!$F$25,IF(D729="główny ekspert",'Podział podstawowy'!$F$26,IF(OR(D729="starszy ekspert",D729="główny specjalista"),'Podział podstawowy'!$F$27,IF(OR(D729="ekspert",D729="specjalista"),'Podział podstawowy'!$F$28,'Podział podstawowy'!$F$29)))))))</f>
        <v>870.67396312778124</v>
      </c>
      <c r="G729" s="105" t="str">
        <f t="shared" si="22"/>
        <v>S1</v>
      </c>
      <c r="H729" s="106">
        <f t="shared" si="23"/>
        <v>1</v>
      </c>
      <c r="I729" s="104">
        <f>IFERROR(VLOOKUP(Tabela2[[#This Row],[Nazwisko i imię pracownika]],Tabela3[],9,FALSE),0)</f>
        <v>0</v>
      </c>
      <c r="J72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30" spans="1:10">
      <c r="A730" s="104" t="s">
        <v>762</v>
      </c>
      <c r="B730" s="104">
        <v>102</v>
      </c>
      <c r="C730" s="104" t="s">
        <v>1663</v>
      </c>
      <c r="D730" s="104" t="s">
        <v>1669</v>
      </c>
      <c r="E730" s="104">
        <v>1</v>
      </c>
      <c r="F730" s="113">
        <f>IF(D730="dyrektor ",'Podział podstawowy'!$F$19,IF(OR(D730="zastępca dyrektora ",D730="główny księgowy"),'Podział podstawowy'!$F$20,IF(D730="kierownik",'Podział podstawowy'!$F$24,IF(D730="zastępca kierownika",'Podział podstawowy'!$F$25,IF(D730="główny ekspert",'Podział podstawowy'!$F$26,IF(OR(D730="starszy ekspert",D730="główny specjalista"),'Podział podstawowy'!$F$27,IF(OR(D730="ekspert",D730="specjalista"),'Podział podstawowy'!$F$28,'Podział podstawowy'!$F$29)))))))</f>
        <v>870.67396312778124</v>
      </c>
      <c r="G730" s="105" t="str">
        <f t="shared" si="22"/>
        <v>S1</v>
      </c>
      <c r="H730" s="106">
        <f t="shared" si="23"/>
        <v>1</v>
      </c>
      <c r="I730" s="104">
        <f>IFERROR(VLOOKUP(Tabela2[[#This Row],[Nazwisko i imię pracownika]],Tabela3[],9,FALSE),0)</f>
        <v>0</v>
      </c>
      <c r="J73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31" spans="1:10">
      <c r="A731" s="104" t="s">
        <v>763</v>
      </c>
      <c r="B731" s="104">
        <v>102</v>
      </c>
      <c r="C731" s="104" t="s">
        <v>1663</v>
      </c>
      <c r="D731" s="104" t="s">
        <v>1669</v>
      </c>
      <c r="E731" s="104">
        <v>1</v>
      </c>
      <c r="F731" s="113">
        <f>IF(D731="dyrektor ",'Podział podstawowy'!$F$19,IF(OR(D731="zastępca dyrektora ",D731="główny księgowy"),'Podział podstawowy'!$F$20,IF(D731="kierownik",'Podział podstawowy'!$F$24,IF(D731="zastępca kierownika",'Podział podstawowy'!$F$25,IF(D731="główny ekspert",'Podział podstawowy'!$F$26,IF(OR(D731="starszy ekspert",D731="główny specjalista"),'Podział podstawowy'!$F$27,IF(OR(D731="ekspert",D731="specjalista"),'Podział podstawowy'!$F$28,'Podział podstawowy'!$F$29)))))))</f>
        <v>870.67396312778124</v>
      </c>
      <c r="G731" s="105" t="str">
        <f t="shared" si="22"/>
        <v>S1</v>
      </c>
      <c r="H731" s="106">
        <f t="shared" si="23"/>
        <v>1</v>
      </c>
      <c r="I731" s="104">
        <f>IFERROR(VLOOKUP(Tabela2[[#This Row],[Nazwisko i imię pracownika]],Tabela3[],9,FALSE),0)</f>
        <v>0</v>
      </c>
      <c r="J73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32" spans="1:10">
      <c r="A732" s="104" t="s">
        <v>764</v>
      </c>
      <c r="B732" s="104">
        <v>102</v>
      </c>
      <c r="C732" s="104" t="s">
        <v>1663</v>
      </c>
      <c r="D732" s="104" t="s">
        <v>1669</v>
      </c>
      <c r="E732" s="104">
        <v>1</v>
      </c>
      <c r="F732" s="113">
        <f>IF(D732="dyrektor ",'Podział podstawowy'!$F$19,IF(OR(D732="zastępca dyrektora ",D732="główny księgowy"),'Podział podstawowy'!$F$20,IF(D732="kierownik",'Podział podstawowy'!$F$24,IF(D732="zastępca kierownika",'Podział podstawowy'!$F$25,IF(D732="główny ekspert",'Podział podstawowy'!$F$26,IF(OR(D732="starszy ekspert",D732="główny specjalista"),'Podział podstawowy'!$F$27,IF(OR(D732="ekspert",D732="specjalista"),'Podział podstawowy'!$F$28,'Podział podstawowy'!$F$29)))))))</f>
        <v>870.67396312778124</v>
      </c>
      <c r="G732" s="105" t="str">
        <f t="shared" si="22"/>
        <v>S1</v>
      </c>
      <c r="H732" s="106">
        <f t="shared" si="23"/>
        <v>1</v>
      </c>
      <c r="I732" s="104">
        <f>IFERROR(VLOOKUP(Tabela2[[#This Row],[Nazwisko i imię pracownika]],Tabela3[],9,FALSE),0)</f>
        <v>0</v>
      </c>
      <c r="J73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33" spans="1:10">
      <c r="A733" s="104" t="s">
        <v>765</v>
      </c>
      <c r="B733" s="104">
        <v>102</v>
      </c>
      <c r="C733" s="104" t="s">
        <v>1663</v>
      </c>
      <c r="D733" s="104" t="s">
        <v>1669</v>
      </c>
      <c r="E733" s="104">
        <v>1</v>
      </c>
      <c r="F733" s="113">
        <f>IF(D733="dyrektor ",'Podział podstawowy'!$F$19,IF(OR(D733="zastępca dyrektora ",D733="główny księgowy"),'Podział podstawowy'!$F$20,IF(D733="kierownik",'Podział podstawowy'!$F$24,IF(D733="zastępca kierownika",'Podział podstawowy'!$F$25,IF(D733="główny ekspert",'Podział podstawowy'!$F$26,IF(OR(D733="starszy ekspert",D733="główny specjalista"),'Podział podstawowy'!$F$27,IF(OR(D733="ekspert",D733="specjalista"),'Podział podstawowy'!$F$28,'Podział podstawowy'!$F$29)))))))</f>
        <v>870.67396312778124</v>
      </c>
      <c r="G733" s="105" t="str">
        <f t="shared" si="22"/>
        <v>S1</v>
      </c>
      <c r="H733" s="106">
        <f t="shared" si="23"/>
        <v>1</v>
      </c>
      <c r="I733" s="104">
        <f>IFERROR(VLOOKUP(Tabela2[[#This Row],[Nazwisko i imię pracownika]],Tabela3[],9,FALSE),0)</f>
        <v>0</v>
      </c>
      <c r="J73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34" spans="1:10">
      <c r="A734" s="104" t="s">
        <v>107</v>
      </c>
      <c r="B734" s="104">
        <v>102</v>
      </c>
      <c r="C734" s="104" t="s">
        <v>1663</v>
      </c>
      <c r="D734" s="104" t="s">
        <v>1669</v>
      </c>
      <c r="E734" s="104">
        <v>1</v>
      </c>
      <c r="F734" s="113">
        <f>IF(D734="dyrektor ",'Podział podstawowy'!$F$19,IF(OR(D734="zastępca dyrektora ",D734="główny księgowy"),'Podział podstawowy'!$F$20,IF(D734="kierownik",'Podział podstawowy'!$F$24,IF(D734="zastępca kierownika",'Podział podstawowy'!$F$25,IF(D734="główny ekspert",'Podział podstawowy'!$F$26,IF(OR(D734="starszy ekspert",D734="główny specjalista"),'Podział podstawowy'!$F$27,IF(OR(D734="ekspert",D734="specjalista"),'Podział podstawowy'!$F$28,'Podział podstawowy'!$F$29)))))))</f>
        <v>870.67396312778124</v>
      </c>
      <c r="G734" s="105" t="str">
        <f t="shared" si="22"/>
        <v>S1</v>
      </c>
      <c r="H734" s="106">
        <f t="shared" si="23"/>
        <v>1</v>
      </c>
      <c r="I734" s="104">
        <f>IFERROR(VLOOKUP(Tabela2[[#This Row],[Nazwisko i imię pracownika]],Tabela3[],9,FALSE),0)</f>
        <v>0</v>
      </c>
      <c r="J73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35" spans="1:10">
      <c r="A735" s="104" t="s">
        <v>766</v>
      </c>
      <c r="B735" s="104">
        <v>102</v>
      </c>
      <c r="C735" s="104" t="s">
        <v>1663</v>
      </c>
      <c r="D735" s="104" t="s">
        <v>1669</v>
      </c>
      <c r="E735" s="104">
        <v>1</v>
      </c>
      <c r="F735" s="113">
        <f>IF(D735="dyrektor ",'Podział podstawowy'!$F$19,IF(OR(D735="zastępca dyrektora ",D735="główny księgowy"),'Podział podstawowy'!$F$20,IF(D735="kierownik",'Podział podstawowy'!$F$24,IF(D735="zastępca kierownika",'Podział podstawowy'!$F$25,IF(D735="główny ekspert",'Podział podstawowy'!$F$26,IF(OR(D735="starszy ekspert",D735="główny specjalista"),'Podział podstawowy'!$F$27,IF(OR(D735="ekspert",D735="specjalista"),'Podział podstawowy'!$F$28,'Podział podstawowy'!$F$29)))))))</f>
        <v>870.67396312778124</v>
      </c>
      <c r="G735" s="105" t="str">
        <f t="shared" si="22"/>
        <v>S1</v>
      </c>
      <c r="H735" s="106">
        <f t="shared" si="23"/>
        <v>1</v>
      </c>
      <c r="I735" s="104">
        <f>IFERROR(VLOOKUP(Tabela2[[#This Row],[Nazwisko i imię pracownika]],Tabela3[],9,FALSE),0)</f>
        <v>0</v>
      </c>
      <c r="J73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36" spans="1:10">
      <c r="A736" s="104" t="s">
        <v>767</v>
      </c>
      <c r="B736" s="104">
        <v>102</v>
      </c>
      <c r="C736" s="104" t="s">
        <v>1663</v>
      </c>
      <c r="D736" s="104" t="s">
        <v>1669</v>
      </c>
      <c r="E736" s="104">
        <v>1</v>
      </c>
      <c r="F736" s="113">
        <f>IF(D736="dyrektor ",'Podział podstawowy'!$F$19,IF(OR(D736="zastępca dyrektora ",D736="główny księgowy"),'Podział podstawowy'!$F$20,IF(D736="kierownik",'Podział podstawowy'!$F$24,IF(D736="zastępca kierownika",'Podział podstawowy'!$F$25,IF(D736="główny ekspert",'Podział podstawowy'!$F$26,IF(OR(D736="starszy ekspert",D736="główny specjalista"),'Podział podstawowy'!$F$27,IF(OR(D736="ekspert",D736="specjalista"),'Podział podstawowy'!$F$28,'Podział podstawowy'!$F$29)))))))</f>
        <v>870.67396312778124</v>
      </c>
      <c r="G736" s="105" t="str">
        <f t="shared" si="22"/>
        <v>S1</v>
      </c>
      <c r="H736" s="106">
        <f t="shared" si="23"/>
        <v>1</v>
      </c>
      <c r="I736" s="104">
        <f>IFERROR(VLOOKUP(Tabela2[[#This Row],[Nazwisko i imię pracownika]],Tabela3[],9,FALSE),0)</f>
        <v>0</v>
      </c>
      <c r="J73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37" spans="1:10">
      <c r="A737" s="104" t="s">
        <v>768</v>
      </c>
      <c r="B737" s="104">
        <v>102</v>
      </c>
      <c r="C737" s="104" t="s">
        <v>1663</v>
      </c>
      <c r="D737" s="104" t="s">
        <v>47</v>
      </c>
      <c r="E737" s="104">
        <v>1</v>
      </c>
      <c r="F737" s="113">
        <f>IF(D737="dyrektor ",'Podział podstawowy'!$F$19,IF(OR(D737="zastępca dyrektora ",D737="główny księgowy"),'Podział podstawowy'!$F$20,IF(D737="kierownik",'Podział podstawowy'!$F$24,IF(D737="zastępca kierownika",'Podział podstawowy'!$F$25,IF(D737="główny ekspert",'Podział podstawowy'!$F$26,IF(OR(D737="starszy ekspert",D737="główny specjalista"),'Podział podstawowy'!$F$27,IF(OR(D737="ekspert",D737="specjalista"),'Podział podstawowy'!$F$28,'Podział podstawowy'!$F$29)))))))</f>
        <v>1306.0109446916717</v>
      </c>
      <c r="G737" s="105" t="str">
        <f t="shared" si="22"/>
        <v>S3</v>
      </c>
      <c r="H737" s="106">
        <f t="shared" si="23"/>
        <v>1.5</v>
      </c>
      <c r="I737" s="104">
        <f>IFERROR(VLOOKUP(Tabela2[[#This Row],[Nazwisko i imię pracownika]],Tabela3[],9,FALSE),0)</f>
        <v>0</v>
      </c>
      <c r="J73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38" spans="1:10">
      <c r="A738" s="104" t="s">
        <v>769</v>
      </c>
      <c r="B738" s="104">
        <v>102</v>
      </c>
      <c r="C738" s="104" t="s">
        <v>1663</v>
      </c>
      <c r="D738" s="104" t="s">
        <v>8</v>
      </c>
      <c r="E738" s="104">
        <v>1</v>
      </c>
      <c r="F738" s="113">
        <f>IF(D738="dyrektor ",'Podział podstawowy'!$F$19,IF(OR(D738="zastępca dyrektora ",D738="główny księgowy"),'Podział podstawowy'!$F$20,IF(D738="kierownik",'Podział podstawowy'!$F$24,IF(D738="zastępca kierownika",'Podział podstawowy'!$F$25,IF(D738="główny ekspert",'Podział podstawowy'!$F$26,IF(OR(D738="starszy ekspert",D738="główny specjalista"),'Podział podstawowy'!$F$27,IF(OR(D738="ekspert",D738="specjalista"),'Podział podstawowy'!$F$28,'Podział podstawowy'!$F$29)))))))</f>
        <v>1088.3424539097266</v>
      </c>
      <c r="G738" s="105" t="str">
        <f t="shared" si="22"/>
        <v>S2</v>
      </c>
      <c r="H738" s="106">
        <f t="shared" si="23"/>
        <v>1.25</v>
      </c>
      <c r="I738" s="104">
        <f>IFERROR(VLOOKUP(Tabela2[[#This Row],[Nazwisko i imię pracownika]],Tabela3[],9,FALSE),0)</f>
        <v>0</v>
      </c>
      <c r="J73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39" spans="1:10">
      <c r="A739" s="104" t="s">
        <v>770</v>
      </c>
      <c r="B739" s="104">
        <v>102</v>
      </c>
      <c r="C739" s="104" t="s">
        <v>1663</v>
      </c>
      <c r="D739" s="104" t="s">
        <v>1669</v>
      </c>
      <c r="E739" s="104">
        <v>1</v>
      </c>
      <c r="F739" s="113">
        <f>IF(D739="dyrektor ",'Podział podstawowy'!$F$19,IF(OR(D739="zastępca dyrektora ",D739="główny księgowy"),'Podział podstawowy'!$F$20,IF(D739="kierownik",'Podział podstawowy'!$F$24,IF(D739="zastępca kierownika",'Podział podstawowy'!$F$25,IF(D739="główny ekspert",'Podział podstawowy'!$F$26,IF(OR(D739="starszy ekspert",D739="główny specjalista"),'Podział podstawowy'!$F$27,IF(OR(D739="ekspert",D739="specjalista"),'Podział podstawowy'!$F$28,'Podział podstawowy'!$F$29)))))))</f>
        <v>870.67396312778124</v>
      </c>
      <c r="G739" s="105" t="str">
        <f t="shared" si="22"/>
        <v>S1</v>
      </c>
      <c r="H739" s="106">
        <f t="shared" si="23"/>
        <v>1</v>
      </c>
      <c r="I739" s="104">
        <f>IFERROR(VLOOKUP(Tabela2[[#This Row],[Nazwisko i imię pracownika]],Tabela3[],9,FALSE),0)</f>
        <v>11</v>
      </c>
      <c r="J73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40" spans="1:10">
      <c r="A740" s="104" t="s">
        <v>771</v>
      </c>
      <c r="B740" s="104">
        <v>102</v>
      </c>
      <c r="C740" s="104" t="s">
        <v>1663</v>
      </c>
      <c r="D740" s="104" t="s">
        <v>1669</v>
      </c>
      <c r="E740" s="104">
        <v>1</v>
      </c>
      <c r="F740" s="113">
        <f>IF(D740="dyrektor ",'Podział podstawowy'!$F$19,IF(OR(D740="zastępca dyrektora ",D740="główny księgowy"),'Podział podstawowy'!$F$20,IF(D740="kierownik",'Podział podstawowy'!$F$24,IF(D740="zastępca kierownika",'Podział podstawowy'!$F$25,IF(D740="główny ekspert",'Podział podstawowy'!$F$26,IF(OR(D740="starszy ekspert",D740="główny specjalista"),'Podział podstawowy'!$F$27,IF(OR(D740="ekspert",D740="specjalista"),'Podział podstawowy'!$F$28,'Podział podstawowy'!$F$29)))))))</f>
        <v>870.67396312778124</v>
      </c>
      <c r="G740" s="105" t="str">
        <f t="shared" si="22"/>
        <v>S1</v>
      </c>
      <c r="H740" s="106">
        <f t="shared" si="23"/>
        <v>1</v>
      </c>
      <c r="I740" s="104">
        <f>IFERROR(VLOOKUP(Tabela2[[#This Row],[Nazwisko i imię pracownika]],Tabela3[],9,FALSE),0)</f>
        <v>0</v>
      </c>
      <c r="J74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41" spans="1:10">
      <c r="A741" s="104" t="s">
        <v>772</v>
      </c>
      <c r="B741" s="104">
        <v>102</v>
      </c>
      <c r="C741" s="104" t="s">
        <v>1663</v>
      </c>
      <c r="D741" s="104" t="s">
        <v>8</v>
      </c>
      <c r="E741" s="104">
        <v>1</v>
      </c>
      <c r="F741" s="113">
        <f>IF(D741="dyrektor ",'Podział podstawowy'!$F$19,IF(OR(D741="zastępca dyrektora ",D741="główny księgowy"),'Podział podstawowy'!$F$20,IF(D741="kierownik",'Podział podstawowy'!$F$24,IF(D741="zastępca kierownika",'Podział podstawowy'!$F$25,IF(D741="główny ekspert",'Podział podstawowy'!$F$26,IF(OR(D741="starszy ekspert",D741="główny specjalista"),'Podział podstawowy'!$F$27,IF(OR(D741="ekspert",D741="specjalista"),'Podział podstawowy'!$F$28,'Podział podstawowy'!$F$29)))))))</f>
        <v>1088.3424539097266</v>
      </c>
      <c r="G741" s="105" t="str">
        <f t="shared" si="22"/>
        <v>S2</v>
      </c>
      <c r="H741" s="106">
        <f t="shared" si="23"/>
        <v>1.25</v>
      </c>
      <c r="I741" s="104">
        <f>IFERROR(VLOOKUP(Tabela2[[#This Row],[Nazwisko i imię pracownika]],Tabela3[],9,FALSE),0)</f>
        <v>0</v>
      </c>
      <c r="J74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42" spans="1:10">
      <c r="A742" s="104" t="s">
        <v>773</v>
      </c>
      <c r="B742" s="104">
        <v>102</v>
      </c>
      <c r="C742" s="104" t="s">
        <v>1666</v>
      </c>
      <c r="D742" s="104" t="s">
        <v>8</v>
      </c>
      <c r="E742" s="104">
        <v>1</v>
      </c>
      <c r="F742" s="113">
        <f>IF(D742="dyrektor ",'Podział podstawowy'!$F$19,IF(OR(D742="zastępca dyrektora ",D742="główny księgowy"),'Podział podstawowy'!$F$20,IF(D742="kierownik",'Podział podstawowy'!$F$24,IF(D742="zastępca kierownika",'Podział podstawowy'!$F$25,IF(D742="główny ekspert",'Podział podstawowy'!$F$26,IF(OR(D742="starszy ekspert",D742="główny specjalista"),'Podział podstawowy'!$F$27,IF(OR(D742="ekspert",D742="specjalista"),'Podział podstawowy'!$F$28,'Podział podstawowy'!$F$29)))))))</f>
        <v>1088.3424539097266</v>
      </c>
      <c r="G742" s="105" t="str">
        <f t="shared" si="22"/>
        <v>S2</v>
      </c>
      <c r="H742" s="106">
        <f t="shared" si="23"/>
        <v>1.25</v>
      </c>
      <c r="I742" s="104">
        <f>IFERROR(VLOOKUP(Tabela2[[#This Row],[Nazwisko i imię pracownika]],Tabela3[],9,FALSE),0)</f>
        <v>0</v>
      </c>
      <c r="J74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43" spans="1:10">
      <c r="A743" s="104" t="s">
        <v>774</v>
      </c>
      <c r="B743" s="104">
        <v>102</v>
      </c>
      <c r="C743" s="104" t="s">
        <v>1666</v>
      </c>
      <c r="D743" s="104" t="s">
        <v>1669</v>
      </c>
      <c r="E743" s="104">
        <v>1</v>
      </c>
      <c r="F743" s="113">
        <f>IF(D743="dyrektor ",'Podział podstawowy'!$F$19,IF(OR(D743="zastępca dyrektora ",D743="główny księgowy"),'Podział podstawowy'!$F$20,IF(D743="kierownik",'Podział podstawowy'!$F$24,IF(D743="zastępca kierownika",'Podział podstawowy'!$F$25,IF(D743="główny ekspert",'Podział podstawowy'!$F$26,IF(OR(D743="starszy ekspert",D743="główny specjalista"),'Podział podstawowy'!$F$27,IF(OR(D743="ekspert",D743="specjalista"),'Podział podstawowy'!$F$28,'Podział podstawowy'!$F$29)))))))</f>
        <v>870.67396312778124</v>
      </c>
      <c r="G743" s="105" t="str">
        <f t="shared" si="22"/>
        <v>S1</v>
      </c>
      <c r="H743" s="106">
        <f t="shared" si="23"/>
        <v>1</v>
      </c>
      <c r="I743" s="104">
        <f>IFERROR(VLOOKUP(Tabela2[[#This Row],[Nazwisko i imię pracownika]],Tabela3[],9,FALSE),0)</f>
        <v>0</v>
      </c>
      <c r="J74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44" spans="1:10">
      <c r="A744" s="104" t="s">
        <v>517</v>
      </c>
      <c r="B744" s="104">
        <v>102</v>
      </c>
      <c r="C744" s="104" t="s">
        <v>1666</v>
      </c>
      <c r="D744" s="104" t="s">
        <v>47</v>
      </c>
      <c r="E744" s="104">
        <v>1</v>
      </c>
      <c r="F744" s="113">
        <f>IF(D744="dyrektor ",'Podział podstawowy'!$F$19,IF(OR(D744="zastępca dyrektora ",D744="główny księgowy"),'Podział podstawowy'!$F$20,IF(D744="kierownik",'Podział podstawowy'!$F$24,IF(D744="zastępca kierownika",'Podział podstawowy'!$F$25,IF(D744="główny ekspert",'Podział podstawowy'!$F$26,IF(OR(D744="starszy ekspert",D744="główny specjalista"),'Podział podstawowy'!$F$27,IF(OR(D744="ekspert",D744="specjalista"),'Podział podstawowy'!$F$28,'Podział podstawowy'!$F$29)))))))</f>
        <v>1306.0109446916717</v>
      </c>
      <c r="G744" s="105" t="str">
        <f t="shared" si="22"/>
        <v>S3</v>
      </c>
      <c r="H744" s="106">
        <f t="shared" si="23"/>
        <v>1.5</v>
      </c>
      <c r="I744" s="104">
        <f>IFERROR(VLOOKUP(Tabela2[[#This Row],[Nazwisko i imię pracownika]],Tabela3[],9,FALSE),0)</f>
        <v>0</v>
      </c>
      <c r="J74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45" spans="1:10">
      <c r="A745" s="104" t="s">
        <v>775</v>
      </c>
      <c r="B745" s="104">
        <v>102</v>
      </c>
      <c r="C745" s="104" t="s">
        <v>1666</v>
      </c>
      <c r="D745" s="104" t="s">
        <v>55</v>
      </c>
      <c r="E745" s="104">
        <v>1</v>
      </c>
      <c r="F745" s="113">
        <f>IF(D745="dyrektor ",'Podział podstawowy'!$F$19,IF(OR(D745="zastępca dyrektora ",D745="główny księgowy"),'Podział podstawowy'!$F$20,IF(D745="kierownik",'Podział podstawowy'!$F$24,IF(D745="zastępca kierownika",'Podział podstawowy'!$F$25,IF(D745="główny ekspert",'Podział podstawowy'!$F$26,IF(OR(D745="starszy ekspert",D745="główny specjalista"),'Podział podstawowy'!$F$27,IF(OR(D745="ekspert",D745="specjalista"),'Podział podstawowy'!$F$28,'Podział podstawowy'!$F$29)))))))</f>
        <v>1523.6794354736171</v>
      </c>
      <c r="G745" s="105" t="str">
        <f t="shared" si="22"/>
        <v>S4</v>
      </c>
      <c r="H745" s="106">
        <f t="shared" si="23"/>
        <v>1.75</v>
      </c>
      <c r="I745" s="104">
        <f>IFERROR(VLOOKUP(Tabela2[[#This Row],[Nazwisko i imię pracownika]],Tabela3[],9,FALSE),0)</f>
        <v>0</v>
      </c>
      <c r="J74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46" spans="1:10">
      <c r="A746" s="104" t="s">
        <v>776</v>
      </c>
      <c r="B746" s="104">
        <v>102</v>
      </c>
      <c r="C746" s="104" t="s">
        <v>1666</v>
      </c>
      <c r="D746" s="104" t="s">
        <v>8</v>
      </c>
      <c r="E746" s="104">
        <v>1</v>
      </c>
      <c r="F746" s="113">
        <f>IF(D746="dyrektor ",'Podział podstawowy'!$F$19,IF(OR(D746="zastępca dyrektora ",D746="główny księgowy"),'Podział podstawowy'!$F$20,IF(D746="kierownik",'Podział podstawowy'!$F$24,IF(D746="zastępca kierownika",'Podział podstawowy'!$F$25,IF(D746="główny ekspert",'Podział podstawowy'!$F$26,IF(OR(D746="starszy ekspert",D746="główny specjalista"),'Podział podstawowy'!$F$27,IF(OR(D746="ekspert",D746="specjalista"),'Podział podstawowy'!$F$28,'Podział podstawowy'!$F$29)))))))</f>
        <v>1088.3424539097266</v>
      </c>
      <c r="G746" s="105" t="str">
        <f t="shared" si="22"/>
        <v>S2</v>
      </c>
      <c r="H746" s="106">
        <f t="shared" si="23"/>
        <v>1.25</v>
      </c>
      <c r="I746" s="104">
        <f>IFERROR(VLOOKUP(Tabela2[[#This Row],[Nazwisko i imię pracownika]],Tabela3[],9,FALSE),0)</f>
        <v>0</v>
      </c>
      <c r="J74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47" spans="1:10">
      <c r="A747" s="104" t="s">
        <v>777</v>
      </c>
      <c r="B747" s="104">
        <v>102</v>
      </c>
      <c r="C747" s="104" t="s">
        <v>1666</v>
      </c>
      <c r="D747" s="104" t="s">
        <v>1669</v>
      </c>
      <c r="E747" s="104">
        <v>1</v>
      </c>
      <c r="F747" s="113">
        <f>IF(D747="dyrektor ",'Podział podstawowy'!$F$19,IF(OR(D747="zastępca dyrektora ",D747="główny księgowy"),'Podział podstawowy'!$F$20,IF(D747="kierownik",'Podział podstawowy'!$F$24,IF(D747="zastępca kierownika",'Podział podstawowy'!$F$25,IF(D747="główny ekspert",'Podział podstawowy'!$F$26,IF(OR(D747="starszy ekspert",D747="główny specjalista"),'Podział podstawowy'!$F$27,IF(OR(D747="ekspert",D747="specjalista"),'Podział podstawowy'!$F$28,'Podział podstawowy'!$F$29)))))))</f>
        <v>870.67396312778124</v>
      </c>
      <c r="G747" s="105" t="str">
        <f t="shared" si="22"/>
        <v>S1</v>
      </c>
      <c r="H747" s="106">
        <f t="shared" si="23"/>
        <v>1</v>
      </c>
      <c r="I747" s="104">
        <f>IFERROR(VLOOKUP(Tabela2[[#This Row],[Nazwisko i imię pracownika]],Tabela3[],9,FALSE),0)</f>
        <v>0</v>
      </c>
      <c r="J74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48" spans="1:10">
      <c r="A748" s="104" t="s">
        <v>778</v>
      </c>
      <c r="B748" s="104">
        <v>102</v>
      </c>
      <c r="C748" s="104" t="s">
        <v>1666</v>
      </c>
      <c r="D748" s="104" t="s">
        <v>1669</v>
      </c>
      <c r="E748" s="104">
        <v>1</v>
      </c>
      <c r="F748" s="113">
        <f>IF(D748="dyrektor ",'Podział podstawowy'!$F$19,IF(OR(D748="zastępca dyrektora ",D748="główny księgowy"),'Podział podstawowy'!$F$20,IF(D748="kierownik",'Podział podstawowy'!$F$24,IF(D748="zastępca kierownika",'Podział podstawowy'!$F$25,IF(D748="główny ekspert",'Podział podstawowy'!$F$26,IF(OR(D748="starszy ekspert",D748="główny specjalista"),'Podział podstawowy'!$F$27,IF(OR(D748="ekspert",D748="specjalista"),'Podział podstawowy'!$F$28,'Podział podstawowy'!$F$29)))))))</f>
        <v>870.67396312778124</v>
      </c>
      <c r="G748" s="105" t="str">
        <f t="shared" si="22"/>
        <v>S1</v>
      </c>
      <c r="H748" s="106">
        <f t="shared" si="23"/>
        <v>1</v>
      </c>
      <c r="I748" s="104">
        <f>IFERROR(VLOOKUP(Tabela2[[#This Row],[Nazwisko i imię pracownika]],Tabela3[],9,FALSE),0)</f>
        <v>0</v>
      </c>
      <c r="J74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49" spans="1:10">
      <c r="A749" s="104" t="s">
        <v>779</v>
      </c>
      <c r="B749" s="104">
        <v>102</v>
      </c>
      <c r="C749" s="104" t="s">
        <v>1666</v>
      </c>
      <c r="D749" s="104" t="s">
        <v>10</v>
      </c>
      <c r="E749" s="104">
        <v>1</v>
      </c>
      <c r="F749" s="113">
        <f>IF(D749="dyrektor ",'Podział podstawowy'!$F$19,IF(OR(D749="zastępca dyrektora ",D749="główny księgowy"),'Podział podstawowy'!$F$20,IF(D749="kierownik",'Podział podstawowy'!$F$24,IF(D749="zastępca kierownika",'Podział podstawowy'!$F$25,IF(D749="główny ekspert",'Podział podstawowy'!$F$26,IF(OR(D749="starszy ekspert",D749="główny specjalista"),'Podział podstawowy'!$F$27,IF(OR(D749="ekspert",D749="specjalista"),'Podział podstawowy'!$F$28,'Podział podstawowy'!$F$29)))))))</f>
        <v>1088.3424539097266</v>
      </c>
      <c r="G749" s="105" t="str">
        <f t="shared" si="22"/>
        <v>S2</v>
      </c>
      <c r="H749" s="106">
        <f t="shared" si="23"/>
        <v>1.25</v>
      </c>
      <c r="I749" s="104">
        <f>IFERROR(VLOOKUP(Tabela2[[#This Row],[Nazwisko i imię pracownika]],Tabela3[],9,FALSE),0)</f>
        <v>0</v>
      </c>
      <c r="J74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50" spans="1:10">
      <c r="A750" s="104" t="s">
        <v>780</v>
      </c>
      <c r="B750" s="104">
        <v>102</v>
      </c>
      <c r="C750" s="104" t="s">
        <v>1666</v>
      </c>
      <c r="D750" s="104" t="s">
        <v>1669</v>
      </c>
      <c r="E750" s="104">
        <v>1</v>
      </c>
      <c r="F750" s="113">
        <f>IF(D750="dyrektor ",'Podział podstawowy'!$F$19,IF(OR(D750="zastępca dyrektora ",D750="główny księgowy"),'Podział podstawowy'!$F$20,IF(D750="kierownik",'Podział podstawowy'!$F$24,IF(D750="zastępca kierownika",'Podział podstawowy'!$F$25,IF(D750="główny ekspert",'Podział podstawowy'!$F$26,IF(OR(D750="starszy ekspert",D750="główny specjalista"),'Podział podstawowy'!$F$27,IF(OR(D750="ekspert",D750="specjalista"),'Podział podstawowy'!$F$28,'Podział podstawowy'!$F$29)))))))</f>
        <v>870.67396312778124</v>
      </c>
      <c r="G750" s="105" t="str">
        <f t="shared" si="22"/>
        <v>S1</v>
      </c>
      <c r="H750" s="106">
        <f t="shared" si="23"/>
        <v>1</v>
      </c>
      <c r="I750" s="104">
        <f>IFERROR(VLOOKUP(Tabela2[[#This Row],[Nazwisko i imię pracownika]],Tabela3[],9,FALSE),0)</f>
        <v>0</v>
      </c>
      <c r="J75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51" spans="1:10">
      <c r="A751" s="104" t="s">
        <v>781</v>
      </c>
      <c r="B751" s="104">
        <v>102</v>
      </c>
      <c r="C751" s="104" t="s">
        <v>1666</v>
      </c>
      <c r="D751" s="104" t="s">
        <v>1669</v>
      </c>
      <c r="E751" s="104">
        <v>1</v>
      </c>
      <c r="F751" s="113">
        <f>IF(D751="dyrektor ",'Podział podstawowy'!$F$19,IF(OR(D751="zastępca dyrektora ",D751="główny księgowy"),'Podział podstawowy'!$F$20,IF(D751="kierownik",'Podział podstawowy'!$F$24,IF(D751="zastępca kierownika",'Podział podstawowy'!$F$25,IF(D751="główny ekspert",'Podział podstawowy'!$F$26,IF(OR(D751="starszy ekspert",D751="główny specjalista"),'Podział podstawowy'!$F$27,IF(OR(D751="ekspert",D751="specjalista"),'Podział podstawowy'!$F$28,'Podział podstawowy'!$F$29)))))))</f>
        <v>870.67396312778124</v>
      </c>
      <c r="G751" s="105" t="str">
        <f t="shared" si="22"/>
        <v>S1</v>
      </c>
      <c r="H751" s="106">
        <f t="shared" si="23"/>
        <v>1</v>
      </c>
      <c r="I751" s="104">
        <f>IFERROR(VLOOKUP(Tabela2[[#This Row],[Nazwisko i imię pracownika]],Tabela3[],9,FALSE),0)</f>
        <v>0</v>
      </c>
      <c r="J75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52" spans="1:10">
      <c r="A752" s="104" t="s">
        <v>782</v>
      </c>
      <c r="B752" s="104">
        <v>102</v>
      </c>
      <c r="C752" s="104" t="s">
        <v>1666</v>
      </c>
      <c r="D752" s="104" t="s">
        <v>8</v>
      </c>
      <c r="E752" s="104">
        <v>1</v>
      </c>
      <c r="F752" s="113">
        <f>IF(D752="dyrektor ",'Podział podstawowy'!$F$19,IF(OR(D752="zastępca dyrektora ",D752="główny księgowy"),'Podział podstawowy'!$F$20,IF(D752="kierownik",'Podział podstawowy'!$F$24,IF(D752="zastępca kierownika",'Podział podstawowy'!$F$25,IF(D752="główny ekspert",'Podział podstawowy'!$F$26,IF(OR(D752="starszy ekspert",D752="główny specjalista"),'Podział podstawowy'!$F$27,IF(OR(D752="ekspert",D752="specjalista"),'Podział podstawowy'!$F$28,'Podział podstawowy'!$F$29)))))))</f>
        <v>1088.3424539097266</v>
      </c>
      <c r="G752" s="105" t="str">
        <f t="shared" si="22"/>
        <v>S2</v>
      </c>
      <c r="H752" s="106">
        <f t="shared" si="23"/>
        <v>1.25</v>
      </c>
      <c r="I752" s="104">
        <f>IFERROR(VLOOKUP(Tabela2[[#This Row],[Nazwisko i imię pracownika]],Tabela3[],9,FALSE),0)</f>
        <v>0</v>
      </c>
      <c r="J75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53" spans="1:10">
      <c r="A753" s="104" t="s">
        <v>783</v>
      </c>
      <c r="B753" s="104">
        <v>102</v>
      </c>
      <c r="C753" s="104" t="s">
        <v>1666</v>
      </c>
      <c r="D753" s="104" t="s">
        <v>8</v>
      </c>
      <c r="E753" s="104">
        <v>1</v>
      </c>
      <c r="F753" s="113">
        <f>IF(D753="dyrektor ",'Podział podstawowy'!$F$19,IF(OR(D753="zastępca dyrektora ",D753="główny księgowy"),'Podział podstawowy'!$F$20,IF(D753="kierownik",'Podział podstawowy'!$F$24,IF(D753="zastępca kierownika",'Podział podstawowy'!$F$25,IF(D753="główny ekspert",'Podział podstawowy'!$F$26,IF(OR(D753="starszy ekspert",D753="główny specjalista"),'Podział podstawowy'!$F$27,IF(OR(D753="ekspert",D753="specjalista"),'Podział podstawowy'!$F$28,'Podział podstawowy'!$F$29)))))))</f>
        <v>1088.3424539097266</v>
      </c>
      <c r="G753" s="105" t="str">
        <f t="shared" si="22"/>
        <v>S2</v>
      </c>
      <c r="H753" s="106">
        <f t="shared" si="23"/>
        <v>1.25</v>
      </c>
      <c r="I753" s="104">
        <f>IFERROR(VLOOKUP(Tabela2[[#This Row],[Nazwisko i imię pracownika]],Tabela3[],9,FALSE),0)</f>
        <v>0</v>
      </c>
      <c r="J75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54" spans="1:10">
      <c r="A754" s="104" t="s">
        <v>784</v>
      </c>
      <c r="B754" s="104">
        <v>102</v>
      </c>
      <c r="C754" s="104" t="s">
        <v>1666</v>
      </c>
      <c r="D754" s="104" t="s">
        <v>1669</v>
      </c>
      <c r="E754" s="104">
        <v>1</v>
      </c>
      <c r="F754" s="113">
        <f>IF(D754="dyrektor ",'Podział podstawowy'!$F$19,IF(OR(D754="zastępca dyrektora ",D754="główny księgowy"),'Podział podstawowy'!$F$20,IF(D754="kierownik",'Podział podstawowy'!$F$24,IF(D754="zastępca kierownika",'Podział podstawowy'!$F$25,IF(D754="główny ekspert",'Podział podstawowy'!$F$26,IF(OR(D754="starszy ekspert",D754="główny specjalista"),'Podział podstawowy'!$F$27,IF(OR(D754="ekspert",D754="specjalista"),'Podział podstawowy'!$F$28,'Podział podstawowy'!$F$29)))))))</f>
        <v>870.67396312778124</v>
      </c>
      <c r="G754" s="105" t="str">
        <f t="shared" si="22"/>
        <v>S1</v>
      </c>
      <c r="H754" s="106">
        <f t="shared" si="23"/>
        <v>1</v>
      </c>
      <c r="I754" s="104">
        <f>IFERROR(VLOOKUP(Tabela2[[#This Row],[Nazwisko i imię pracownika]],Tabela3[],9,FALSE),0)</f>
        <v>0</v>
      </c>
      <c r="J75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55" spans="1:10">
      <c r="A755" s="104" t="s">
        <v>785</v>
      </c>
      <c r="B755" s="104">
        <v>102</v>
      </c>
      <c r="C755" s="104" t="s">
        <v>1666</v>
      </c>
      <c r="D755" s="104" t="s">
        <v>1669</v>
      </c>
      <c r="E755" s="104">
        <v>1</v>
      </c>
      <c r="F755" s="113">
        <f>IF(D755="dyrektor ",'Podział podstawowy'!$F$19,IF(OR(D755="zastępca dyrektora ",D755="główny księgowy"),'Podział podstawowy'!$F$20,IF(D755="kierownik",'Podział podstawowy'!$F$24,IF(D755="zastępca kierownika",'Podział podstawowy'!$F$25,IF(D755="główny ekspert",'Podział podstawowy'!$F$26,IF(OR(D755="starszy ekspert",D755="główny specjalista"),'Podział podstawowy'!$F$27,IF(OR(D755="ekspert",D755="specjalista"),'Podział podstawowy'!$F$28,'Podział podstawowy'!$F$29)))))))</f>
        <v>870.67396312778124</v>
      </c>
      <c r="G755" s="105" t="str">
        <f t="shared" si="22"/>
        <v>S1</v>
      </c>
      <c r="H755" s="106">
        <f t="shared" si="23"/>
        <v>1</v>
      </c>
      <c r="I755" s="104">
        <f>IFERROR(VLOOKUP(Tabela2[[#This Row],[Nazwisko i imię pracownika]],Tabela3[],9,FALSE),0)</f>
        <v>0</v>
      </c>
      <c r="J75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56" spans="1:10">
      <c r="A756" s="104" t="s">
        <v>786</v>
      </c>
      <c r="B756" s="104">
        <v>102</v>
      </c>
      <c r="C756" s="104" t="s">
        <v>1666</v>
      </c>
      <c r="D756" s="104" t="s">
        <v>1669</v>
      </c>
      <c r="E756" s="104">
        <v>1</v>
      </c>
      <c r="F756" s="113">
        <f>IF(D756="dyrektor ",'Podział podstawowy'!$F$19,IF(OR(D756="zastępca dyrektora ",D756="główny księgowy"),'Podział podstawowy'!$F$20,IF(D756="kierownik",'Podział podstawowy'!$F$24,IF(D756="zastępca kierownika",'Podział podstawowy'!$F$25,IF(D756="główny ekspert",'Podział podstawowy'!$F$26,IF(OR(D756="starszy ekspert",D756="główny specjalista"),'Podział podstawowy'!$F$27,IF(OR(D756="ekspert",D756="specjalista"),'Podział podstawowy'!$F$28,'Podział podstawowy'!$F$29)))))))</f>
        <v>870.67396312778124</v>
      </c>
      <c r="G756" s="105" t="str">
        <f t="shared" si="22"/>
        <v>S1</v>
      </c>
      <c r="H756" s="106">
        <f t="shared" si="23"/>
        <v>1</v>
      </c>
      <c r="I756" s="104">
        <f>IFERROR(VLOOKUP(Tabela2[[#This Row],[Nazwisko i imię pracownika]],Tabela3[],9,FALSE),0)</f>
        <v>0</v>
      </c>
      <c r="J75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57" spans="1:10">
      <c r="A757" s="104" t="s">
        <v>787</v>
      </c>
      <c r="B757" s="104">
        <v>102</v>
      </c>
      <c r="C757" s="104" t="s">
        <v>1666</v>
      </c>
      <c r="D757" s="104" t="s">
        <v>1669</v>
      </c>
      <c r="E757" s="104">
        <v>1</v>
      </c>
      <c r="F757" s="113">
        <f>IF(D757="dyrektor ",'Podział podstawowy'!$F$19,IF(OR(D757="zastępca dyrektora ",D757="główny księgowy"),'Podział podstawowy'!$F$20,IF(D757="kierownik",'Podział podstawowy'!$F$24,IF(D757="zastępca kierownika",'Podział podstawowy'!$F$25,IF(D757="główny ekspert",'Podział podstawowy'!$F$26,IF(OR(D757="starszy ekspert",D757="główny specjalista"),'Podział podstawowy'!$F$27,IF(OR(D757="ekspert",D757="specjalista"),'Podział podstawowy'!$F$28,'Podział podstawowy'!$F$29)))))))</f>
        <v>870.67396312778124</v>
      </c>
      <c r="G757" s="105" t="str">
        <f t="shared" si="22"/>
        <v>S1</v>
      </c>
      <c r="H757" s="106">
        <f t="shared" si="23"/>
        <v>1</v>
      </c>
      <c r="I757" s="104">
        <f>IFERROR(VLOOKUP(Tabela2[[#This Row],[Nazwisko i imię pracownika]],Tabela3[],9,FALSE),0)</f>
        <v>0</v>
      </c>
      <c r="J75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58" spans="1:10">
      <c r="A758" s="104" t="s">
        <v>788</v>
      </c>
      <c r="B758" s="104">
        <v>102</v>
      </c>
      <c r="C758" s="104" t="s">
        <v>1666</v>
      </c>
      <c r="D758" s="104" t="s">
        <v>1669</v>
      </c>
      <c r="E758" s="104">
        <v>1</v>
      </c>
      <c r="F758" s="113">
        <f>IF(D758="dyrektor ",'Podział podstawowy'!$F$19,IF(OR(D758="zastępca dyrektora ",D758="główny księgowy"),'Podział podstawowy'!$F$20,IF(D758="kierownik",'Podział podstawowy'!$F$24,IF(D758="zastępca kierownika",'Podział podstawowy'!$F$25,IF(D758="główny ekspert",'Podział podstawowy'!$F$26,IF(OR(D758="starszy ekspert",D758="główny specjalista"),'Podział podstawowy'!$F$27,IF(OR(D758="ekspert",D758="specjalista"),'Podział podstawowy'!$F$28,'Podział podstawowy'!$F$29)))))))</f>
        <v>870.67396312778124</v>
      </c>
      <c r="G758" s="105" t="str">
        <f t="shared" si="22"/>
        <v>S1</v>
      </c>
      <c r="H758" s="106">
        <f t="shared" si="23"/>
        <v>1</v>
      </c>
      <c r="I758" s="104">
        <f>IFERROR(VLOOKUP(Tabela2[[#This Row],[Nazwisko i imię pracownika]],Tabela3[],9,FALSE),0)</f>
        <v>0</v>
      </c>
      <c r="J75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59" spans="1:10">
      <c r="A759" s="104" t="s">
        <v>67</v>
      </c>
      <c r="B759" s="104">
        <v>102</v>
      </c>
      <c r="C759" s="104" t="s">
        <v>1666</v>
      </c>
      <c r="D759" s="104" t="s">
        <v>1669</v>
      </c>
      <c r="E759" s="104">
        <v>1</v>
      </c>
      <c r="F759" s="113">
        <f>IF(D759="dyrektor ",'Podział podstawowy'!$F$19,IF(OR(D759="zastępca dyrektora ",D759="główny księgowy"),'Podział podstawowy'!$F$20,IF(D759="kierownik",'Podział podstawowy'!$F$24,IF(D759="zastępca kierownika",'Podział podstawowy'!$F$25,IF(D759="główny ekspert",'Podział podstawowy'!$F$26,IF(OR(D759="starszy ekspert",D759="główny specjalista"),'Podział podstawowy'!$F$27,IF(OR(D759="ekspert",D759="specjalista"),'Podział podstawowy'!$F$28,'Podział podstawowy'!$F$29)))))))</f>
        <v>870.67396312778124</v>
      </c>
      <c r="G759" s="105" t="str">
        <f t="shared" si="22"/>
        <v>S1</v>
      </c>
      <c r="H759" s="106">
        <f t="shared" si="23"/>
        <v>1</v>
      </c>
      <c r="I759" s="104">
        <f>IFERROR(VLOOKUP(Tabela2[[#This Row],[Nazwisko i imię pracownika]],Tabela3[],9,FALSE),0)</f>
        <v>0</v>
      </c>
      <c r="J75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60" spans="1:10">
      <c r="A760" s="104" t="s">
        <v>789</v>
      </c>
      <c r="B760" s="104">
        <v>102</v>
      </c>
      <c r="C760" s="104" t="s">
        <v>1666</v>
      </c>
      <c r="D760" s="104" t="s">
        <v>10</v>
      </c>
      <c r="E760" s="104">
        <v>1</v>
      </c>
      <c r="F760" s="113">
        <f>IF(D760="dyrektor ",'Podział podstawowy'!$F$19,IF(OR(D760="zastępca dyrektora ",D760="główny księgowy"),'Podział podstawowy'!$F$20,IF(D760="kierownik",'Podział podstawowy'!$F$24,IF(D760="zastępca kierownika",'Podział podstawowy'!$F$25,IF(D760="główny ekspert",'Podział podstawowy'!$F$26,IF(OR(D760="starszy ekspert",D760="główny specjalista"),'Podział podstawowy'!$F$27,IF(OR(D760="ekspert",D760="specjalista"),'Podział podstawowy'!$F$28,'Podział podstawowy'!$F$29)))))))</f>
        <v>1088.3424539097266</v>
      </c>
      <c r="G760" s="105" t="str">
        <f t="shared" si="22"/>
        <v>S2</v>
      </c>
      <c r="H760" s="106">
        <f t="shared" si="23"/>
        <v>1.25</v>
      </c>
      <c r="I760" s="104">
        <f>IFERROR(VLOOKUP(Tabela2[[#This Row],[Nazwisko i imię pracownika]],Tabela3[],9,FALSE),0)</f>
        <v>0</v>
      </c>
      <c r="J76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61" spans="1:10">
      <c r="A761" s="104" t="s">
        <v>790</v>
      </c>
      <c r="B761" s="104">
        <v>102</v>
      </c>
      <c r="C761" s="104" t="s">
        <v>1666</v>
      </c>
      <c r="D761" s="104" t="s">
        <v>1669</v>
      </c>
      <c r="E761" s="104">
        <v>1</v>
      </c>
      <c r="F761" s="113">
        <f>IF(D761="dyrektor ",'Podział podstawowy'!$F$19,IF(OR(D761="zastępca dyrektora ",D761="główny księgowy"),'Podział podstawowy'!$F$20,IF(D761="kierownik",'Podział podstawowy'!$F$24,IF(D761="zastępca kierownika",'Podział podstawowy'!$F$25,IF(D761="główny ekspert",'Podział podstawowy'!$F$26,IF(OR(D761="starszy ekspert",D761="główny specjalista"),'Podział podstawowy'!$F$27,IF(OR(D761="ekspert",D761="specjalista"),'Podział podstawowy'!$F$28,'Podział podstawowy'!$F$29)))))))</f>
        <v>870.67396312778124</v>
      </c>
      <c r="G761" s="105" t="str">
        <f t="shared" si="22"/>
        <v>S1</v>
      </c>
      <c r="H761" s="106">
        <f t="shared" si="23"/>
        <v>1</v>
      </c>
      <c r="I761" s="104">
        <f>IFERROR(VLOOKUP(Tabela2[[#This Row],[Nazwisko i imię pracownika]],Tabela3[],9,FALSE),0)</f>
        <v>0</v>
      </c>
      <c r="J76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62" spans="1:10">
      <c r="A762" s="104" t="s">
        <v>791</v>
      </c>
      <c r="B762" s="104">
        <v>102</v>
      </c>
      <c r="C762" s="104" t="s">
        <v>1666</v>
      </c>
      <c r="D762" s="104" t="s">
        <v>1669</v>
      </c>
      <c r="E762" s="104">
        <v>1</v>
      </c>
      <c r="F762" s="113">
        <f>IF(D762="dyrektor ",'Podział podstawowy'!$F$19,IF(OR(D762="zastępca dyrektora ",D762="główny księgowy"),'Podział podstawowy'!$F$20,IF(D762="kierownik",'Podział podstawowy'!$F$24,IF(D762="zastępca kierownika",'Podział podstawowy'!$F$25,IF(D762="główny ekspert",'Podział podstawowy'!$F$26,IF(OR(D762="starszy ekspert",D762="główny specjalista"),'Podział podstawowy'!$F$27,IF(OR(D762="ekspert",D762="specjalista"),'Podział podstawowy'!$F$28,'Podział podstawowy'!$F$29)))))))</f>
        <v>870.67396312778124</v>
      </c>
      <c r="G762" s="105" t="str">
        <f t="shared" si="22"/>
        <v>S1</v>
      </c>
      <c r="H762" s="106">
        <f t="shared" si="23"/>
        <v>1</v>
      </c>
      <c r="I762" s="104">
        <f>IFERROR(VLOOKUP(Tabela2[[#This Row],[Nazwisko i imię pracownika]],Tabela3[],9,FALSE),0)</f>
        <v>0</v>
      </c>
      <c r="J76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63" spans="1:10">
      <c r="A763" s="104" t="s">
        <v>792</v>
      </c>
      <c r="B763" s="104">
        <v>102</v>
      </c>
      <c r="C763" s="104" t="s">
        <v>1666</v>
      </c>
      <c r="D763" s="104" t="s">
        <v>1669</v>
      </c>
      <c r="E763" s="104">
        <v>1</v>
      </c>
      <c r="F763" s="113">
        <f>IF(D763="dyrektor ",'Podział podstawowy'!$F$19,IF(OR(D763="zastępca dyrektora ",D763="główny księgowy"),'Podział podstawowy'!$F$20,IF(D763="kierownik",'Podział podstawowy'!$F$24,IF(D763="zastępca kierownika",'Podział podstawowy'!$F$25,IF(D763="główny ekspert",'Podział podstawowy'!$F$26,IF(OR(D763="starszy ekspert",D763="główny specjalista"),'Podział podstawowy'!$F$27,IF(OR(D763="ekspert",D763="specjalista"),'Podział podstawowy'!$F$28,'Podział podstawowy'!$F$29)))))))</f>
        <v>870.67396312778124</v>
      </c>
      <c r="G763" s="105" t="str">
        <f t="shared" si="22"/>
        <v>S1</v>
      </c>
      <c r="H763" s="106">
        <f t="shared" si="23"/>
        <v>1</v>
      </c>
      <c r="I763" s="104">
        <f>IFERROR(VLOOKUP(Tabela2[[#This Row],[Nazwisko i imię pracownika]],Tabela3[],9,FALSE),0)</f>
        <v>0</v>
      </c>
      <c r="J76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64" spans="1:10">
      <c r="A764" s="104" t="s">
        <v>793</v>
      </c>
      <c r="B764" s="104">
        <v>102</v>
      </c>
      <c r="C764" s="104" t="s">
        <v>1665</v>
      </c>
      <c r="D764" s="104" t="s">
        <v>1669</v>
      </c>
      <c r="E764" s="104">
        <v>1</v>
      </c>
      <c r="F764" s="113">
        <f>IF(D764="dyrektor ",'Podział podstawowy'!$F$19,IF(OR(D764="zastępca dyrektora ",D764="główny księgowy"),'Podział podstawowy'!$F$20,IF(D764="kierownik",'Podział podstawowy'!$F$24,IF(D764="zastępca kierownika",'Podział podstawowy'!$F$25,IF(D764="główny ekspert",'Podział podstawowy'!$F$26,IF(OR(D764="starszy ekspert",D764="główny specjalista"),'Podział podstawowy'!$F$27,IF(OR(D764="ekspert",D764="specjalista"),'Podział podstawowy'!$F$28,'Podział podstawowy'!$F$29)))))))</f>
        <v>870.67396312778124</v>
      </c>
      <c r="G764" s="105" t="str">
        <f t="shared" si="22"/>
        <v>S1</v>
      </c>
      <c r="H764" s="106">
        <f t="shared" si="23"/>
        <v>1</v>
      </c>
      <c r="I764" s="104">
        <f>IFERROR(VLOOKUP(Tabela2[[#This Row],[Nazwisko i imię pracownika]],Tabela3[],9,FALSE),0)</f>
        <v>0</v>
      </c>
      <c r="J76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65" spans="1:10">
      <c r="A765" s="104" t="s">
        <v>794</v>
      </c>
      <c r="B765" s="104">
        <v>102</v>
      </c>
      <c r="C765" s="104" t="s">
        <v>1665</v>
      </c>
      <c r="D765" s="104" t="s">
        <v>1669</v>
      </c>
      <c r="E765" s="104">
        <v>1</v>
      </c>
      <c r="F765" s="113">
        <f>IF(D765="dyrektor ",'Podział podstawowy'!$F$19,IF(OR(D765="zastępca dyrektora ",D765="główny księgowy"),'Podział podstawowy'!$F$20,IF(D765="kierownik",'Podział podstawowy'!$F$24,IF(D765="zastępca kierownika",'Podział podstawowy'!$F$25,IF(D765="główny ekspert",'Podział podstawowy'!$F$26,IF(OR(D765="starszy ekspert",D765="główny specjalista"),'Podział podstawowy'!$F$27,IF(OR(D765="ekspert",D765="specjalista"),'Podział podstawowy'!$F$28,'Podział podstawowy'!$F$29)))))))</f>
        <v>870.67396312778124</v>
      </c>
      <c r="G765" s="105" t="str">
        <f t="shared" si="22"/>
        <v>S1</v>
      </c>
      <c r="H765" s="106">
        <f t="shared" si="23"/>
        <v>1</v>
      </c>
      <c r="I765" s="104">
        <f>IFERROR(VLOOKUP(Tabela2[[#This Row],[Nazwisko i imię pracownika]],Tabela3[],9,FALSE),0)</f>
        <v>0</v>
      </c>
      <c r="J76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66" spans="1:10">
      <c r="A766" s="104" t="s">
        <v>795</v>
      </c>
      <c r="B766" s="104">
        <v>102</v>
      </c>
      <c r="C766" s="104" t="s">
        <v>1665</v>
      </c>
      <c r="D766" s="104" t="s">
        <v>1669</v>
      </c>
      <c r="E766" s="104">
        <v>1</v>
      </c>
      <c r="F766" s="113">
        <f>IF(D766="dyrektor ",'Podział podstawowy'!$F$19,IF(OR(D766="zastępca dyrektora ",D766="główny księgowy"),'Podział podstawowy'!$F$20,IF(D766="kierownik",'Podział podstawowy'!$F$24,IF(D766="zastępca kierownika",'Podział podstawowy'!$F$25,IF(D766="główny ekspert",'Podział podstawowy'!$F$26,IF(OR(D766="starszy ekspert",D766="główny specjalista"),'Podział podstawowy'!$F$27,IF(OR(D766="ekspert",D766="specjalista"),'Podział podstawowy'!$F$28,'Podział podstawowy'!$F$29)))))))</f>
        <v>870.67396312778124</v>
      </c>
      <c r="G766" s="105" t="str">
        <f t="shared" si="22"/>
        <v>S1</v>
      </c>
      <c r="H766" s="106">
        <f t="shared" si="23"/>
        <v>1</v>
      </c>
      <c r="I766" s="104">
        <f>IFERROR(VLOOKUP(Tabela2[[#This Row],[Nazwisko i imię pracownika]],Tabela3[],9,FALSE),0)</f>
        <v>0</v>
      </c>
      <c r="J76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67" spans="1:10">
      <c r="A767" s="104" t="s">
        <v>796</v>
      </c>
      <c r="B767" s="104">
        <v>102</v>
      </c>
      <c r="C767" s="104" t="s">
        <v>1665</v>
      </c>
      <c r="D767" s="104" t="s">
        <v>55</v>
      </c>
      <c r="E767" s="104">
        <v>1</v>
      </c>
      <c r="F767" s="113">
        <f>IF(D767="dyrektor ",'Podział podstawowy'!$F$19,IF(OR(D767="zastępca dyrektora ",D767="główny księgowy"),'Podział podstawowy'!$F$20,IF(D767="kierownik",'Podział podstawowy'!$F$24,IF(D767="zastępca kierownika",'Podział podstawowy'!$F$25,IF(D767="główny ekspert",'Podział podstawowy'!$F$26,IF(OR(D767="starszy ekspert",D767="główny specjalista"),'Podział podstawowy'!$F$27,IF(OR(D767="ekspert",D767="specjalista"),'Podział podstawowy'!$F$28,'Podział podstawowy'!$F$29)))))))</f>
        <v>1523.6794354736171</v>
      </c>
      <c r="G767" s="105" t="str">
        <f t="shared" si="22"/>
        <v>S4</v>
      </c>
      <c r="H767" s="106">
        <f t="shared" si="23"/>
        <v>1.75</v>
      </c>
      <c r="I767" s="104">
        <f>IFERROR(VLOOKUP(Tabela2[[#This Row],[Nazwisko i imię pracownika]],Tabela3[],9,FALSE),0)</f>
        <v>0</v>
      </c>
      <c r="J76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68" spans="1:10">
      <c r="A768" s="104" t="s">
        <v>797</v>
      </c>
      <c r="B768" s="104">
        <v>102</v>
      </c>
      <c r="C768" s="104" t="s">
        <v>1665</v>
      </c>
      <c r="D768" s="104" t="s">
        <v>1669</v>
      </c>
      <c r="E768" s="104">
        <v>1</v>
      </c>
      <c r="F768" s="113">
        <f>IF(D768="dyrektor ",'Podział podstawowy'!$F$19,IF(OR(D768="zastępca dyrektora ",D768="główny księgowy"),'Podział podstawowy'!$F$20,IF(D768="kierownik",'Podział podstawowy'!$F$24,IF(D768="zastępca kierownika",'Podział podstawowy'!$F$25,IF(D768="główny ekspert",'Podział podstawowy'!$F$26,IF(OR(D768="starszy ekspert",D768="główny specjalista"),'Podział podstawowy'!$F$27,IF(OR(D768="ekspert",D768="specjalista"),'Podział podstawowy'!$F$28,'Podział podstawowy'!$F$29)))))))</f>
        <v>870.67396312778124</v>
      </c>
      <c r="G768" s="105" t="str">
        <f t="shared" si="22"/>
        <v>S1</v>
      </c>
      <c r="H768" s="106">
        <f t="shared" si="23"/>
        <v>1</v>
      </c>
      <c r="I768" s="104">
        <f>IFERROR(VLOOKUP(Tabela2[[#This Row],[Nazwisko i imię pracownika]],Tabela3[],9,FALSE),0)</f>
        <v>0</v>
      </c>
      <c r="J76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69" spans="1:10">
      <c r="A769" s="104" t="s">
        <v>798</v>
      </c>
      <c r="B769" s="104">
        <v>102</v>
      </c>
      <c r="C769" s="104" t="s">
        <v>1665</v>
      </c>
      <c r="D769" s="104" t="s">
        <v>55</v>
      </c>
      <c r="E769" s="104">
        <v>1</v>
      </c>
      <c r="F769" s="113">
        <f>IF(D769="dyrektor ",'Podział podstawowy'!$F$19,IF(OR(D769="zastępca dyrektora ",D769="główny księgowy"),'Podział podstawowy'!$F$20,IF(D769="kierownik",'Podział podstawowy'!$F$24,IF(D769="zastępca kierownika",'Podział podstawowy'!$F$25,IF(D769="główny ekspert",'Podział podstawowy'!$F$26,IF(OR(D769="starszy ekspert",D769="główny specjalista"),'Podział podstawowy'!$F$27,IF(OR(D769="ekspert",D769="specjalista"),'Podział podstawowy'!$F$28,'Podział podstawowy'!$F$29)))))))</f>
        <v>1523.6794354736171</v>
      </c>
      <c r="G769" s="105" t="str">
        <f t="shared" si="22"/>
        <v>S4</v>
      </c>
      <c r="H769" s="106">
        <f t="shared" si="23"/>
        <v>1.75</v>
      </c>
      <c r="I769" s="104">
        <f>IFERROR(VLOOKUP(Tabela2[[#This Row],[Nazwisko i imię pracownika]],Tabela3[],9,FALSE),0)</f>
        <v>0</v>
      </c>
      <c r="J76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70" spans="1:10">
      <c r="A770" s="104" t="s">
        <v>799</v>
      </c>
      <c r="B770" s="104">
        <v>102</v>
      </c>
      <c r="C770" s="104" t="s">
        <v>1665</v>
      </c>
      <c r="D770" s="104" t="s">
        <v>1669</v>
      </c>
      <c r="E770" s="104">
        <v>1</v>
      </c>
      <c r="F770" s="113">
        <f>IF(D770="dyrektor ",'Podział podstawowy'!$F$19,IF(OR(D770="zastępca dyrektora ",D770="główny księgowy"),'Podział podstawowy'!$F$20,IF(D770="kierownik",'Podział podstawowy'!$F$24,IF(D770="zastępca kierownika",'Podział podstawowy'!$F$25,IF(D770="główny ekspert",'Podział podstawowy'!$F$26,IF(OR(D770="starszy ekspert",D770="główny specjalista"),'Podział podstawowy'!$F$27,IF(OR(D770="ekspert",D770="specjalista"),'Podział podstawowy'!$F$28,'Podział podstawowy'!$F$29)))))))</f>
        <v>870.67396312778124</v>
      </c>
      <c r="G770" s="105" t="str">
        <f t="shared" si="22"/>
        <v>S1</v>
      </c>
      <c r="H770" s="106">
        <f t="shared" si="23"/>
        <v>1</v>
      </c>
      <c r="I770" s="104">
        <f>IFERROR(VLOOKUP(Tabela2[[#This Row],[Nazwisko i imię pracownika]],Tabela3[],9,FALSE),0)</f>
        <v>0</v>
      </c>
      <c r="J77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71" spans="1:10">
      <c r="A771" s="104" t="s">
        <v>800</v>
      </c>
      <c r="B771" s="104">
        <v>102</v>
      </c>
      <c r="C771" s="104" t="s">
        <v>1665</v>
      </c>
      <c r="D771" s="104" t="s">
        <v>1669</v>
      </c>
      <c r="E771" s="104">
        <v>1</v>
      </c>
      <c r="F771" s="113">
        <f>IF(D771="dyrektor ",'Podział podstawowy'!$F$19,IF(OR(D771="zastępca dyrektora ",D771="główny księgowy"),'Podział podstawowy'!$F$20,IF(D771="kierownik",'Podział podstawowy'!$F$24,IF(D771="zastępca kierownika",'Podział podstawowy'!$F$25,IF(D771="główny ekspert",'Podział podstawowy'!$F$26,IF(OR(D771="starszy ekspert",D771="główny specjalista"),'Podział podstawowy'!$F$27,IF(OR(D771="ekspert",D771="specjalista"),'Podział podstawowy'!$F$28,'Podział podstawowy'!$F$29)))))))</f>
        <v>870.67396312778124</v>
      </c>
      <c r="G771" s="105" t="str">
        <f t="shared" si="22"/>
        <v>S1</v>
      </c>
      <c r="H771" s="106">
        <f t="shared" si="23"/>
        <v>1</v>
      </c>
      <c r="I771" s="104">
        <f>IFERROR(VLOOKUP(Tabela2[[#This Row],[Nazwisko i imię pracownika]],Tabela3[],9,FALSE),0)</f>
        <v>0</v>
      </c>
      <c r="J77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72" spans="1:10">
      <c r="A772" s="104" t="s">
        <v>801</v>
      </c>
      <c r="B772" s="104">
        <v>102</v>
      </c>
      <c r="C772" s="104" t="s">
        <v>1665</v>
      </c>
      <c r="D772" s="104" t="s">
        <v>52</v>
      </c>
      <c r="E772" s="104">
        <v>1</v>
      </c>
      <c r="F772" s="113">
        <f>IF(D772="dyrektor ",'Podział podstawowy'!$F$19,IF(OR(D772="zastępca dyrektora ",D772="główny księgowy"),'Podział podstawowy'!$F$20,IF(D772="kierownik",'Podział podstawowy'!$F$24,IF(D772="zastępca kierownika",'Podział podstawowy'!$F$25,IF(D772="główny ekspert",'Podział podstawowy'!$F$26,IF(OR(D772="starszy ekspert",D772="główny specjalista"),'Podział podstawowy'!$F$27,IF(OR(D772="ekspert",D772="specjalista"),'Podział podstawowy'!$F$28,'Podział podstawowy'!$F$29)))))))</f>
        <v>1741.3479262555625</v>
      </c>
      <c r="G772" s="105" t="str">
        <f t="shared" si="22"/>
        <v>S5</v>
      </c>
      <c r="H772" s="106">
        <f t="shared" si="23"/>
        <v>2</v>
      </c>
      <c r="I772" s="104">
        <f>IFERROR(VLOOKUP(Tabela2[[#This Row],[Nazwisko i imię pracownika]],Tabela3[],9,FALSE),0)</f>
        <v>0</v>
      </c>
      <c r="J77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73" spans="1:10">
      <c r="A773" s="104" t="s">
        <v>802</v>
      </c>
      <c r="B773" s="104">
        <v>102</v>
      </c>
      <c r="C773" s="104" t="s">
        <v>1665</v>
      </c>
      <c r="D773" s="104" t="s">
        <v>1669</v>
      </c>
      <c r="E773" s="104">
        <v>1</v>
      </c>
      <c r="F773" s="113">
        <f>IF(D773="dyrektor ",'Podział podstawowy'!$F$19,IF(OR(D773="zastępca dyrektora ",D773="główny księgowy"),'Podział podstawowy'!$F$20,IF(D773="kierownik",'Podział podstawowy'!$F$24,IF(D773="zastępca kierownika",'Podział podstawowy'!$F$25,IF(D773="główny ekspert",'Podział podstawowy'!$F$26,IF(OR(D773="starszy ekspert",D773="główny specjalista"),'Podział podstawowy'!$F$27,IF(OR(D773="ekspert",D773="specjalista"),'Podział podstawowy'!$F$28,'Podział podstawowy'!$F$29)))))))</f>
        <v>870.67396312778124</v>
      </c>
      <c r="G773" s="105" t="str">
        <f t="shared" si="22"/>
        <v>S1</v>
      </c>
      <c r="H773" s="106">
        <f t="shared" si="23"/>
        <v>1</v>
      </c>
      <c r="I773" s="104">
        <f>IFERROR(VLOOKUP(Tabela2[[#This Row],[Nazwisko i imię pracownika]],Tabela3[],9,FALSE),0)</f>
        <v>0</v>
      </c>
      <c r="J77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74" spans="1:10">
      <c r="A774" s="104" t="s">
        <v>803</v>
      </c>
      <c r="B774" s="104">
        <v>102</v>
      </c>
      <c r="C774" s="104" t="s">
        <v>1665</v>
      </c>
      <c r="D774" s="104" t="s">
        <v>47</v>
      </c>
      <c r="E774" s="104">
        <v>1</v>
      </c>
      <c r="F774" s="113">
        <f>IF(D774="dyrektor ",'Podział podstawowy'!$F$19,IF(OR(D774="zastępca dyrektora ",D774="główny księgowy"),'Podział podstawowy'!$F$20,IF(D774="kierownik",'Podział podstawowy'!$F$24,IF(D774="zastępca kierownika",'Podział podstawowy'!$F$25,IF(D774="główny ekspert",'Podział podstawowy'!$F$26,IF(OR(D774="starszy ekspert",D774="główny specjalista"),'Podział podstawowy'!$F$27,IF(OR(D774="ekspert",D774="specjalista"),'Podział podstawowy'!$F$28,'Podział podstawowy'!$F$29)))))))</f>
        <v>1306.0109446916717</v>
      </c>
      <c r="G774" s="105" t="str">
        <f t="shared" si="22"/>
        <v>S3</v>
      </c>
      <c r="H774" s="106">
        <f t="shared" si="23"/>
        <v>1.5</v>
      </c>
      <c r="I774" s="104">
        <f>IFERROR(VLOOKUP(Tabela2[[#This Row],[Nazwisko i imię pracownika]],Tabela3[],9,FALSE),0)</f>
        <v>0</v>
      </c>
      <c r="J77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75" spans="1:10">
      <c r="A775" s="104" t="s">
        <v>804</v>
      </c>
      <c r="B775" s="104">
        <v>102</v>
      </c>
      <c r="C775" s="104" t="s">
        <v>1665</v>
      </c>
      <c r="D775" s="104" t="s">
        <v>1669</v>
      </c>
      <c r="E775" s="104">
        <v>1</v>
      </c>
      <c r="F775" s="113">
        <f>IF(D775="dyrektor ",'Podział podstawowy'!$F$19,IF(OR(D775="zastępca dyrektora ",D775="główny księgowy"),'Podział podstawowy'!$F$20,IF(D775="kierownik",'Podział podstawowy'!$F$24,IF(D775="zastępca kierownika",'Podział podstawowy'!$F$25,IF(D775="główny ekspert",'Podział podstawowy'!$F$26,IF(OR(D775="starszy ekspert",D775="główny specjalista"),'Podział podstawowy'!$F$27,IF(OR(D775="ekspert",D775="specjalista"),'Podział podstawowy'!$F$28,'Podział podstawowy'!$F$29)))))))</f>
        <v>870.67396312778124</v>
      </c>
      <c r="G775" s="105" t="str">
        <f t="shared" ref="G775:G838" si="24">IF(D775="dyrektor ","S8",IF(OR(D775="zastępca dyrektora ",D775="główny księgowy"),"S7",IF(D775="kierownik","S6",IF(D775="zastępca kierownika","S5",IF(D775="główny ekspert","S4",IF(OR(D775="starszy ekspert",D775="główny specjalista"),"S3",IF(OR(D775="ekspert",D775="specjalista"),"S2","S1")))))))</f>
        <v>S1</v>
      </c>
      <c r="H775" s="106">
        <f t="shared" ref="H775:H838" si="25">IF(G775="S1",1,IF(G775="S2",1.25,IF(G775="S3",1.5,IF(G775="S4",1.75,IF(G775="S5",2,IF(G775="S6",2.5,IF(G775="S7",3,IF(G775="S8",3.5))))))))</f>
        <v>1</v>
      </c>
      <c r="I775" s="104">
        <f>IFERROR(VLOOKUP(Tabela2[[#This Row],[Nazwisko i imię pracownika]],Tabela3[],9,FALSE),0)</f>
        <v>0</v>
      </c>
      <c r="J77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76" spans="1:10">
      <c r="A776" s="104" t="s">
        <v>805</v>
      </c>
      <c r="B776" s="104">
        <v>102</v>
      </c>
      <c r="C776" s="104" t="s">
        <v>1665</v>
      </c>
      <c r="D776" s="104" t="s">
        <v>8</v>
      </c>
      <c r="E776" s="104">
        <v>1</v>
      </c>
      <c r="F776" s="113">
        <f>IF(D776="dyrektor ",'Podział podstawowy'!$F$19,IF(OR(D776="zastępca dyrektora ",D776="główny księgowy"),'Podział podstawowy'!$F$20,IF(D776="kierownik",'Podział podstawowy'!$F$24,IF(D776="zastępca kierownika",'Podział podstawowy'!$F$25,IF(D776="główny ekspert",'Podział podstawowy'!$F$26,IF(OR(D776="starszy ekspert",D776="główny specjalista"),'Podział podstawowy'!$F$27,IF(OR(D776="ekspert",D776="specjalista"),'Podział podstawowy'!$F$28,'Podział podstawowy'!$F$29)))))))</f>
        <v>1088.3424539097266</v>
      </c>
      <c r="G776" s="105" t="str">
        <f t="shared" si="24"/>
        <v>S2</v>
      </c>
      <c r="H776" s="106">
        <f t="shared" si="25"/>
        <v>1.25</v>
      </c>
      <c r="I776" s="104">
        <f>IFERROR(VLOOKUP(Tabela2[[#This Row],[Nazwisko i imię pracownika]],Tabela3[],9,FALSE),0)</f>
        <v>0</v>
      </c>
      <c r="J77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77" spans="1:10">
      <c r="A777" s="104" t="s">
        <v>806</v>
      </c>
      <c r="B777" s="104">
        <v>102</v>
      </c>
      <c r="C777" s="104" t="s">
        <v>1665</v>
      </c>
      <c r="D777" s="104" t="s">
        <v>8</v>
      </c>
      <c r="E777" s="104">
        <v>1</v>
      </c>
      <c r="F777" s="113">
        <f>IF(D777="dyrektor ",'Podział podstawowy'!$F$19,IF(OR(D777="zastępca dyrektora ",D777="główny księgowy"),'Podział podstawowy'!$F$20,IF(D777="kierownik",'Podział podstawowy'!$F$24,IF(D777="zastępca kierownika",'Podział podstawowy'!$F$25,IF(D777="główny ekspert",'Podział podstawowy'!$F$26,IF(OR(D777="starszy ekspert",D777="główny specjalista"),'Podział podstawowy'!$F$27,IF(OR(D777="ekspert",D777="specjalista"),'Podział podstawowy'!$F$28,'Podział podstawowy'!$F$29)))))))</f>
        <v>1088.3424539097266</v>
      </c>
      <c r="G777" s="105" t="str">
        <f t="shared" si="24"/>
        <v>S2</v>
      </c>
      <c r="H777" s="106">
        <f t="shared" si="25"/>
        <v>1.25</v>
      </c>
      <c r="I777" s="104">
        <f>IFERROR(VLOOKUP(Tabela2[[#This Row],[Nazwisko i imię pracownika]],Tabela3[],9,FALSE),0)</f>
        <v>0</v>
      </c>
      <c r="J77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78" spans="1:10">
      <c r="A778" s="104" t="s">
        <v>807</v>
      </c>
      <c r="B778" s="104">
        <v>102</v>
      </c>
      <c r="C778" s="104" t="s">
        <v>1665</v>
      </c>
      <c r="D778" s="104" t="s">
        <v>47</v>
      </c>
      <c r="E778" s="104">
        <v>1</v>
      </c>
      <c r="F778" s="113">
        <f>IF(D778="dyrektor ",'Podział podstawowy'!$F$19,IF(OR(D778="zastępca dyrektora ",D778="główny księgowy"),'Podział podstawowy'!$F$20,IF(D778="kierownik",'Podział podstawowy'!$F$24,IF(D778="zastępca kierownika",'Podział podstawowy'!$F$25,IF(D778="główny ekspert",'Podział podstawowy'!$F$26,IF(OR(D778="starszy ekspert",D778="główny specjalista"),'Podział podstawowy'!$F$27,IF(OR(D778="ekspert",D778="specjalista"),'Podział podstawowy'!$F$28,'Podział podstawowy'!$F$29)))))))</f>
        <v>1306.0109446916717</v>
      </c>
      <c r="G778" s="105" t="str">
        <f t="shared" si="24"/>
        <v>S3</v>
      </c>
      <c r="H778" s="106">
        <f t="shared" si="25"/>
        <v>1.5</v>
      </c>
      <c r="I778" s="104">
        <f>IFERROR(VLOOKUP(Tabela2[[#This Row],[Nazwisko i imię pracownika]],Tabela3[],9,FALSE),0)</f>
        <v>0</v>
      </c>
      <c r="J77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79" spans="1:10">
      <c r="A779" s="104" t="s">
        <v>808</v>
      </c>
      <c r="B779" s="104">
        <v>102</v>
      </c>
      <c r="C779" s="104" t="s">
        <v>1665</v>
      </c>
      <c r="D779" s="104" t="s">
        <v>1669</v>
      </c>
      <c r="E779" s="104">
        <v>0.5</v>
      </c>
      <c r="F779" s="113">
        <f>IF(D779="dyrektor ",'Podział podstawowy'!$F$19,IF(OR(D779="zastępca dyrektora ",D779="główny księgowy"),'Podział podstawowy'!$F$20,IF(D779="kierownik",'Podział podstawowy'!$F$24,IF(D779="zastępca kierownika",'Podział podstawowy'!$F$25,IF(D779="główny ekspert",'Podział podstawowy'!$F$26,IF(OR(D779="starszy ekspert",D779="główny specjalista"),'Podział podstawowy'!$F$27,IF(OR(D779="ekspert",D779="specjalista"),'Podział podstawowy'!$F$28,'Podział podstawowy'!$F$29)))))))</f>
        <v>870.67396312778124</v>
      </c>
      <c r="G779" s="105" t="str">
        <f t="shared" si="24"/>
        <v>S1</v>
      </c>
      <c r="H779" s="106">
        <f t="shared" si="25"/>
        <v>1</v>
      </c>
      <c r="I779" s="104">
        <f>IFERROR(VLOOKUP(Tabela2[[#This Row],[Nazwisko i imię pracownika]],Tabela3[],9,FALSE),0)</f>
        <v>0</v>
      </c>
      <c r="J77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80" spans="1:10">
      <c r="A780" s="104" t="s">
        <v>809</v>
      </c>
      <c r="B780" s="104">
        <v>102</v>
      </c>
      <c r="C780" s="104" t="s">
        <v>1665</v>
      </c>
      <c r="D780" s="104" t="s">
        <v>1669</v>
      </c>
      <c r="E780" s="104">
        <v>1</v>
      </c>
      <c r="F780" s="113">
        <f>IF(D780="dyrektor ",'Podział podstawowy'!$F$19,IF(OR(D780="zastępca dyrektora ",D780="główny księgowy"),'Podział podstawowy'!$F$20,IF(D780="kierownik",'Podział podstawowy'!$F$24,IF(D780="zastępca kierownika",'Podział podstawowy'!$F$25,IF(D780="główny ekspert",'Podział podstawowy'!$F$26,IF(OR(D780="starszy ekspert",D780="główny specjalista"),'Podział podstawowy'!$F$27,IF(OR(D780="ekspert",D780="specjalista"),'Podział podstawowy'!$F$28,'Podział podstawowy'!$F$29)))))))</f>
        <v>870.67396312778124</v>
      </c>
      <c r="G780" s="105" t="str">
        <f t="shared" si="24"/>
        <v>S1</v>
      </c>
      <c r="H780" s="106">
        <f t="shared" si="25"/>
        <v>1</v>
      </c>
      <c r="I780" s="104">
        <f>IFERROR(VLOOKUP(Tabela2[[#This Row],[Nazwisko i imię pracownika]],Tabela3[],9,FALSE),0)</f>
        <v>0</v>
      </c>
      <c r="J78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81" spans="1:10">
      <c r="A781" s="104" t="s">
        <v>810</v>
      </c>
      <c r="B781" s="104">
        <v>102</v>
      </c>
      <c r="C781" s="104" t="s">
        <v>1665</v>
      </c>
      <c r="D781" s="104" t="s">
        <v>1669</v>
      </c>
      <c r="E781" s="104">
        <v>1</v>
      </c>
      <c r="F781" s="113">
        <f>IF(D781="dyrektor ",'Podział podstawowy'!$F$19,IF(OR(D781="zastępca dyrektora ",D781="główny księgowy"),'Podział podstawowy'!$F$20,IF(D781="kierownik",'Podział podstawowy'!$F$24,IF(D781="zastępca kierownika",'Podział podstawowy'!$F$25,IF(D781="główny ekspert",'Podział podstawowy'!$F$26,IF(OR(D781="starszy ekspert",D781="główny specjalista"),'Podział podstawowy'!$F$27,IF(OR(D781="ekspert",D781="specjalista"),'Podział podstawowy'!$F$28,'Podział podstawowy'!$F$29)))))))</f>
        <v>870.67396312778124</v>
      </c>
      <c r="G781" s="105" t="str">
        <f t="shared" si="24"/>
        <v>S1</v>
      </c>
      <c r="H781" s="106">
        <f t="shared" si="25"/>
        <v>1</v>
      </c>
      <c r="I781" s="104">
        <f>IFERROR(VLOOKUP(Tabela2[[#This Row],[Nazwisko i imię pracownika]],Tabela3[],9,FALSE),0)</f>
        <v>0</v>
      </c>
      <c r="J78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82" spans="1:10">
      <c r="A782" s="104" t="s">
        <v>811</v>
      </c>
      <c r="B782" s="104">
        <v>102</v>
      </c>
      <c r="C782" s="104" t="s">
        <v>1665</v>
      </c>
      <c r="D782" s="104" t="s">
        <v>1669</v>
      </c>
      <c r="E782" s="104">
        <v>1</v>
      </c>
      <c r="F782" s="113">
        <f>IF(D782="dyrektor ",'Podział podstawowy'!$F$19,IF(OR(D782="zastępca dyrektora ",D782="główny księgowy"),'Podział podstawowy'!$F$20,IF(D782="kierownik",'Podział podstawowy'!$F$24,IF(D782="zastępca kierownika",'Podział podstawowy'!$F$25,IF(D782="główny ekspert",'Podział podstawowy'!$F$26,IF(OR(D782="starszy ekspert",D782="główny specjalista"),'Podział podstawowy'!$F$27,IF(OR(D782="ekspert",D782="specjalista"),'Podział podstawowy'!$F$28,'Podział podstawowy'!$F$29)))))))</f>
        <v>870.67396312778124</v>
      </c>
      <c r="G782" s="105" t="str">
        <f t="shared" si="24"/>
        <v>S1</v>
      </c>
      <c r="H782" s="106">
        <f t="shared" si="25"/>
        <v>1</v>
      </c>
      <c r="I782" s="104">
        <f>IFERROR(VLOOKUP(Tabela2[[#This Row],[Nazwisko i imię pracownika]],Tabela3[],9,FALSE),0)</f>
        <v>0</v>
      </c>
      <c r="J78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83" spans="1:10">
      <c r="A783" s="104" t="s">
        <v>812</v>
      </c>
      <c r="B783" s="104">
        <v>102</v>
      </c>
      <c r="C783" s="104" t="s">
        <v>1665</v>
      </c>
      <c r="D783" s="104" t="s">
        <v>47</v>
      </c>
      <c r="E783" s="104">
        <v>1</v>
      </c>
      <c r="F783" s="113">
        <f>IF(D783="dyrektor ",'Podział podstawowy'!$F$19,IF(OR(D783="zastępca dyrektora ",D783="główny księgowy"),'Podział podstawowy'!$F$20,IF(D783="kierownik",'Podział podstawowy'!$F$24,IF(D783="zastępca kierownika",'Podział podstawowy'!$F$25,IF(D783="główny ekspert",'Podział podstawowy'!$F$26,IF(OR(D783="starszy ekspert",D783="główny specjalista"),'Podział podstawowy'!$F$27,IF(OR(D783="ekspert",D783="specjalista"),'Podział podstawowy'!$F$28,'Podział podstawowy'!$F$29)))))))</f>
        <v>1306.0109446916717</v>
      </c>
      <c r="G783" s="105" t="str">
        <f t="shared" si="24"/>
        <v>S3</v>
      </c>
      <c r="H783" s="106">
        <f t="shared" si="25"/>
        <v>1.5</v>
      </c>
      <c r="I783" s="104">
        <f>IFERROR(VLOOKUP(Tabela2[[#This Row],[Nazwisko i imię pracownika]],Tabela3[],9,FALSE),0)</f>
        <v>0</v>
      </c>
      <c r="J78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84" spans="1:10">
      <c r="A784" s="104" t="s">
        <v>813</v>
      </c>
      <c r="B784" s="104">
        <v>102</v>
      </c>
      <c r="C784" s="104" t="s">
        <v>1665</v>
      </c>
      <c r="D784" s="104" t="s">
        <v>10</v>
      </c>
      <c r="E784" s="104">
        <v>1</v>
      </c>
      <c r="F784" s="113">
        <f>IF(D784="dyrektor ",'Podział podstawowy'!$F$19,IF(OR(D784="zastępca dyrektora ",D784="główny księgowy"),'Podział podstawowy'!$F$20,IF(D784="kierownik",'Podział podstawowy'!$F$24,IF(D784="zastępca kierownika",'Podział podstawowy'!$F$25,IF(D784="główny ekspert",'Podział podstawowy'!$F$26,IF(OR(D784="starszy ekspert",D784="główny specjalista"),'Podział podstawowy'!$F$27,IF(OR(D784="ekspert",D784="specjalista"),'Podział podstawowy'!$F$28,'Podział podstawowy'!$F$29)))))))</f>
        <v>1088.3424539097266</v>
      </c>
      <c r="G784" s="105" t="str">
        <f t="shared" si="24"/>
        <v>S2</v>
      </c>
      <c r="H784" s="106">
        <f t="shared" si="25"/>
        <v>1.25</v>
      </c>
      <c r="I784" s="104">
        <f>IFERROR(VLOOKUP(Tabela2[[#This Row],[Nazwisko i imię pracownika]],Tabela3[],9,FALSE),0)</f>
        <v>0</v>
      </c>
      <c r="J78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85" spans="1:10">
      <c r="A785" s="104" t="s">
        <v>814</v>
      </c>
      <c r="B785" s="104">
        <v>102</v>
      </c>
      <c r="C785" s="104" t="s">
        <v>1665</v>
      </c>
      <c r="D785" s="104" t="s">
        <v>8</v>
      </c>
      <c r="E785" s="104">
        <v>1</v>
      </c>
      <c r="F785" s="113">
        <f>IF(D785="dyrektor ",'Podział podstawowy'!$F$19,IF(OR(D785="zastępca dyrektora ",D785="główny księgowy"),'Podział podstawowy'!$F$20,IF(D785="kierownik",'Podział podstawowy'!$F$24,IF(D785="zastępca kierownika",'Podział podstawowy'!$F$25,IF(D785="główny ekspert",'Podział podstawowy'!$F$26,IF(OR(D785="starszy ekspert",D785="główny specjalista"),'Podział podstawowy'!$F$27,IF(OR(D785="ekspert",D785="specjalista"),'Podział podstawowy'!$F$28,'Podział podstawowy'!$F$29)))))))</f>
        <v>1088.3424539097266</v>
      </c>
      <c r="G785" s="105" t="str">
        <f t="shared" si="24"/>
        <v>S2</v>
      </c>
      <c r="H785" s="106">
        <f t="shared" si="25"/>
        <v>1.25</v>
      </c>
      <c r="I785" s="104">
        <f>IFERROR(VLOOKUP(Tabela2[[#This Row],[Nazwisko i imię pracownika]],Tabela3[],9,FALSE),0)</f>
        <v>0</v>
      </c>
      <c r="J78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86" spans="1:10">
      <c r="A786" s="104" t="s">
        <v>815</v>
      </c>
      <c r="B786" s="104">
        <v>102</v>
      </c>
      <c r="C786" s="104" t="s">
        <v>1667</v>
      </c>
      <c r="D786" s="104" t="s">
        <v>1669</v>
      </c>
      <c r="E786" s="104">
        <v>1</v>
      </c>
      <c r="F786" s="113">
        <f>IF(D786="dyrektor ",'Podział podstawowy'!$F$19,IF(OR(D786="zastępca dyrektora ",D786="główny księgowy"),'Podział podstawowy'!$F$20,IF(D786="kierownik",'Podział podstawowy'!$F$24,IF(D786="zastępca kierownika",'Podział podstawowy'!$F$25,IF(D786="główny ekspert",'Podział podstawowy'!$F$26,IF(OR(D786="starszy ekspert",D786="główny specjalista"),'Podział podstawowy'!$F$27,IF(OR(D786="ekspert",D786="specjalista"),'Podział podstawowy'!$F$28,'Podział podstawowy'!$F$29)))))))</f>
        <v>870.67396312778124</v>
      </c>
      <c r="G786" s="105" t="str">
        <f t="shared" si="24"/>
        <v>S1</v>
      </c>
      <c r="H786" s="106">
        <f t="shared" si="25"/>
        <v>1</v>
      </c>
      <c r="I786" s="104">
        <f>IFERROR(VLOOKUP(Tabela2[[#This Row],[Nazwisko i imię pracownika]],Tabela3[],9,FALSE),0)</f>
        <v>0</v>
      </c>
      <c r="J78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87" spans="1:10">
      <c r="A787" s="104" t="s">
        <v>71</v>
      </c>
      <c r="B787" s="104">
        <v>102</v>
      </c>
      <c r="C787" s="104" t="s">
        <v>1667</v>
      </c>
      <c r="D787" s="104" t="s">
        <v>1669</v>
      </c>
      <c r="E787" s="104">
        <v>1</v>
      </c>
      <c r="F787" s="113">
        <f>IF(D787="dyrektor ",'Podział podstawowy'!$F$19,IF(OR(D787="zastępca dyrektora ",D787="główny księgowy"),'Podział podstawowy'!$F$20,IF(D787="kierownik",'Podział podstawowy'!$F$24,IF(D787="zastępca kierownika",'Podział podstawowy'!$F$25,IF(D787="główny ekspert",'Podział podstawowy'!$F$26,IF(OR(D787="starszy ekspert",D787="główny specjalista"),'Podział podstawowy'!$F$27,IF(OR(D787="ekspert",D787="specjalista"),'Podział podstawowy'!$F$28,'Podział podstawowy'!$F$29)))))))</f>
        <v>870.67396312778124</v>
      </c>
      <c r="G787" s="105" t="str">
        <f t="shared" si="24"/>
        <v>S1</v>
      </c>
      <c r="H787" s="106">
        <f t="shared" si="25"/>
        <v>1</v>
      </c>
      <c r="I787" s="104">
        <f>IFERROR(VLOOKUP(Tabela2[[#This Row],[Nazwisko i imię pracownika]],Tabela3[],9,FALSE),0)</f>
        <v>0</v>
      </c>
      <c r="J78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88" spans="1:10">
      <c r="A788" s="104" t="s">
        <v>816</v>
      </c>
      <c r="B788" s="104">
        <v>102</v>
      </c>
      <c r="C788" s="104" t="s">
        <v>1667</v>
      </c>
      <c r="D788" s="104" t="s">
        <v>8</v>
      </c>
      <c r="E788" s="104">
        <v>1</v>
      </c>
      <c r="F788" s="113">
        <f>IF(D788="dyrektor ",'Podział podstawowy'!$F$19,IF(OR(D788="zastępca dyrektora ",D788="główny księgowy"),'Podział podstawowy'!$F$20,IF(D788="kierownik",'Podział podstawowy'!$F$24,IF(D788="zastępca kierownika",'Podział podstawowy'!$F$25,IF(D788="główny ekspert",'Podział podstawowy'!$F$26,IF(OR(D788="starszy ekspert",D788="główny specjalista"),'Podział podstawowy'!$F$27,IF(OR(D788="ekspert",D788="specjalista"),'Podział podstawowy'!$F$28,'Podział podstawowy'!$F$29)))))))</f>
        <v>1088.3424539097266</v>
      </c>
      <c r="G788" s="105" t="str">
        <f t="shared" si="24"/>
        <v>S2</v>
      </c>
      <c r="H788" s="106">
        <f t="shared" si="25"/>
        <v>1.25</v>
      </c>
      <c r="I788" s="104">
        <f>IFERROR(VLOOKUP(Tabela2[[#This Row],[Nazwisko i imię pracownika]],Tabela3[],9,FALSE),0)</f>
        <v>0</v>
      </c>
      <c r="J78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89" spans="1:10">
      <c r="A789" s="104" t="s">
        <v>817</v>
      </c>
      <c r="B789" s="104">
        <v>102</v>
      </c>
      <c r="C789" s="104" t="s">
        <v>1667</v>
      </c>
      <c r="D789" s="104" t="s">
        <v>1669</v>
      </c>
      <c r="E789" s="104">
        <v>1</v>
      </c>
      <c r="F789" s="113">
        <f>IF(D789="dyrektor ",'Podział podstawowy'!$F$19,IF(OR(D789="zastępca dyrektora ",D789="główny księgowy"),'Podział podstawowy'!$F$20,IF(D789="kierownik",'Podział podstawowy'!$F$24,IF(D789="zastępca kierownika",'Podział podstawowy'!$F$25,IF(D789="główny ekspert",'Podział podstawowy'!$F$26,IF(OR(D789="starszy ekspert",D789="główny specjalista"),'Podział podstawowy'!$F$27,IF(OR(D789="ekspert",D789="specjalista"),'Podział podstawowy'!$F$28,'Podział podstawowy'!$F$29)))))))</f>
        <v>870.67396312778124</v>
      </c>
      <c r="G789" s="105" t="str">
        <f t="shared" si="24"/>
        <v>S1</v>
      </c>
      <c r="H789" s="106">
        <f t="shared" si="25"/>
        <v>1</v>
      </c>
      <c r="I789" s="104">
        <f>IFERROR(VLOOKUP(Tabela2[[#This Row],[Nazwisko i imię pracownika]],Tabela3[],9,FALSE),0)</f>
        <v>0</v>
      </c>
      <c r="J78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90" spans="1:10">
      <c r="A790" s="104" t="s">
        <v>818</v>
      </c>
      <c r="B790" s="104">
        <v>102</v>
      </c>
      <c r="C790" s="104" t="s">
        <v>1667</v>
      </c>
      <c r="D790" s="104" t="s">
        <v>1669</v>
      </c>
      <c r="E790" s="104">
        <v>1</v>
      </c>
      <c r="F790" s="113">
        <f>IF(D790="dyrektor ",'Podział podstawowy'!$F$19,IF(OR(D790="zastępca dyrektora ",D790="główny księgowy"),'Podział podstawowy'!$F$20,IF(D790="kierownik",'Podział podstawowy'!$F$24,IF(D790="zastępca kierownika",'Podział podstawowy'!$F$25,IF(D790="główny ekspert",'Podział podstawowy'!$F$26,IF(OR(D790="starszy ekspert",D790="główny specjalista"),'Podział podstawowy'!$F$27,IF(OR(D790="ekspert",D790="specjalista"),'Podział podstawowy'!$F$28,'Podział podstawowy'!$F$29)))))))</f>
        <v>870.67396312778124</v>
      </c>
      <c r="G790" s="105" t="str">
        <f t="shared" si="24"/>
        <v>S1</v>
      </c>
      <c r="H790" s="106">
        <f t="shared" si="25"/>
        <v>1</v>
      </c>
      <c r="I790" s="104">
        <f>IFERROR(VLOOKUP(Tabela2[[#This Row],[Nazwisko i imię pracownika]],Tabela3[],9,FALSE),0)</f>
        <v>0</v>
      </c>
      <c r="J79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91" spans="1:10">
      <c r="A791" s="104" t="s">
        <v>819</v>
      </c>
      <c r="B791" s="104">
        <v>102</v>
      </c>
      <c r="C791" s="104" t="s">
        <v>1667</v>
      </c>
      <c r="D791" s="104" t="s">
        <v>47</v>
      </c>
      <c r="E791" s="104">
        <v>1</v>
      </c>
      <c r="F791" s="113">
        <f>IF(D791="dyrektor ",'Podział podstawowy'!$F$19,IF(OR(D791="zastępca dyrektora ",D791="główny księgowy"),'Podział podstawowy'!$F$20,IF(D791="kierownik",'Podział podstawowy'!$F$24,IF(D791="zastępca kierownika",'Podział podstawowy'!$F$25,IF(D791="główny ekspert",'Podział podstawowy'!$F$26,IF(OR(D791="starszy ekspert",D791="główny specjalista"),'Podział podstawowy'!$F$27,IF(OR(D791="ekspert",D791="specjalista"),'Podział podstawowy'!$F$28,'Podział podstawowy'!$F$29)))))))</f>
        <v>1306.0109446916717</v>
      </c>
      <c r="G791" s="105" t="str">
        <f t="shared" si="24"/>
        <v>S3</v>
      </c>
      <c r="H791" s="106">
        <f t="shared" si="25"/>
        <v>1.5</v>
      </c>
      <c r="I791" s="104">
        <f>IFERROR(VLOOKUP(Tabela2[[#This Row],[Nazwisko i imię pracownika]],Tabela3[],9,FALSE),0)</f>
        <v>0</v>
      </c>
      <c r="J79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92" spans="1:10">
      <c r="A792" s="104" t="s">
        <v>820</v>
      </c>
      <c r="B792" s="104">
        <v>102</v>
      </c>
      <c r="C792" s="104" t="s">
        <v>1667</v>
      </c>
      <c r="D792" s="104" t="s">
        <v>10</v>
      </c>
      <c r="E792" s="104">
        <v>1</v>
      </c>
      <c r="F792" s="113">
        <f>IF(D792="dyrektor ",'Podział podstawowy'!$F$19,IF(OR(D792="zastępca dyrektora ",D792="główny księgowy"),'Podział podstawowy'!$F$20,IF(D792="kierownik",'Podział podstawowy'!$F$24,IF(D792="zastępca kierownika",'Podział podstawowy'!$F$25,IF(D792="główny ekspert",'Podział podstawowy'!$F$26,IF(OR(D792="starszy ekspert",D792="główny specjalista"),'Podział podstawowy'!$F$27,IF(OR(D792="ekspert",D792="specjalista"),'Podział podstawowy'!$F$28,'Podział podstawowy'!$F$29)))))))</f>
        <v>1088.3424539097266</v>
      </c>
      <c r="G792" s="105" t="str">
        <f t="shared" si="24"/>
        <v>S2</v>
      </c>
      <c r="H792" s="106">
        <f t="shared" si="25"/>
        <v>1.25</v>
      </c>
      <c r="I792" s="104">
        <f>IFERROR(VLOOKUP(Tabela2[[#This Row],[Nazwisko i imię pracownika]],Tabela3[],9,FALSE),0)</f>
        <v>0</v>
      </c>
      <c r="J79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93" spans="1:10">
      <c r="A793" s="104" t="s">
        <v>821</v>
      </c>
      <c r="B793" s="104">
        <v>102</v>
      </c>
      <c r="C793" s="104" t="s">
        <v>1667</v>
      </c>
      <c r="D793" s="104" t="s">
        <v>1669</v>
      </c>
      <c r="E793" s="104">
        <v>1</v>
      </c>
      <c r="F793" s="113">
        <f>IF(D793="dyrektor ",'Podział podstawowy'!$F$19,IF(OR(D793="zastępca dyrektora ",D793="główny księgowy"),'Podział podstawowy'!$F$20,IF(D793="kierownik",'Podział podstawowy'!$F$24,IF(D793="zastępca kierownika",'Podział podstawowy'!$F$25,IF(D793="główny ekspert",'Podział podstawowy'!$F$26,IF(OR(D793="starszy ekspert",D793="główny specjalista"),'Podział podstawowy'!$F$27,IF(OR(D793="ekspert",D793="specjalista"),'Podział podstawowy'!$F$28,'Podział podstawowy'!$F$29)))))))</f>
        <v>870.67396312778124</v>
      </c>
      <c r="G793" s="105" t="str">
        <f t="shared" si="24"/>
        <v>S1</v>
      </c>
      <c r="H793" s="106">
        <f t="shared" si="25"/>
        <v>1</v>
      </c>
      <c r="I793" s="104">
        <f>IFERROR(VLOOKUP(Tabela2[[#This Row],[Nazwisko i imię pracownika]],Tabela3[],9,FALSE),0)</f>
        <v>0</v>
      </c>
      <c r="J79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94" spans="1:10">
      <c r="A794" s="104" t="s">
        <v>822</v>
      </c>
      <c r="B794" s="104">
        <v>102</v>
      </c>
      <c r="C794" s="104" t="s">
        <v>1667</v>
      </c>
      <c r="D794" s="104" t="s">
        <v>1669</v>
      </c>
      <c r="E794" s="104">
        <v>1</v>
      </c>
      <c r="F794" s="113">
        <f>IF(D794="dyrektor ",'Podział podstawowy'!$F$19,IF(OR(D794="zastępca dyrektora ",D794="główny księgowy"),'Podział podstawowy'!$F$20,IF(D794="kierownik",'Podział podstawowy'!$F$24,IF(D794="zastępca kierownika",'Podział podstawowy'!$F$25,IF(D794="główny ekspert",'Podział podstawowy'!$F$26,IF(OR(D794="starszy ekspert",D794="główny specjalista"),'Podział podstawowy'!$F$27,IF(OR(D794="ekspert",D794="specjalista"),'Podział podstawowy'!$F$28,'Podział podstawowy'!$F$29)))))))</f>
        <v>870.67396312778124</v>
      </c>
      <c r="G794" s="105" t="str">
        <f t="shared" si="24"/>
        <v>S1</v>
      </c>
      <c r="H794" s="106">
        <f t="shared" si="25"/>
        <v>1</v>
      </c>
      <c r="I794" s="104">
        <f>IFERROR(VLOOKUP(Tabela2[[#This Row],[Nazwisko i imię pracownika]],Tabela3[],9,FALSE),0)</f>
        <v>0</v>
      </c>
      <c r="J79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95" spans="1:10">
      <c r="A795" s="104" t="s">
        <v>823</v>
      </c>
      <c r="B795" s="104">
        <v>102</v>
      </c>
      <c r="C795" s="104" t="s">
        <v>1667</v>
      </c>
      <c r="D795" s="104" t="s">
        <v>1669</v>
      </c>
      <c r="E795" s="104">
        <v>1</v>
      </c>
      <c r="F795" s="113">
        <f>IF(D795="dyrektor ",'Podział podstawowy'!$F$19,IF(OR(D795="zastępca dyrektora ",D795="główny księgowy"),'Podział podstawowy'!$F$20,IF(D795="kierownik",'Podział podstawowy'!$F$24,IF(D795="zastępca kierownika",'Podział podstawowy'!$F$25,IF(D795="główny ekspert",'Podział podstawowy'!$F$26,IF(OR(D795="starszy ekspert",D795="główny specjalista"),'Podział podstawowy'!$F$27,IF(OR(D795="ekspert",D795="specjalista"),'Podział podstawowy'!$F$28,'Podział podstawowy'!$F$29)))))))</f>
        <v>870.67396312778124</v>
      </c>
      <c r="G795" s="105" t="str">
        <f t="shared" si="24"/>
        <v>S1</v>
      </c>
      <c r="H795" s="106">
        <f t="shared" si="25"/>
        <v>1</v>
      </c>
      <c r="I795" s="104">
        <f>IFERROR(VLOOKUP(Tabela2[[#This Row],[Nazwisko i imię pracownika]],Tabela3[],9,FALSE),0)</f>
        <v>0</v>
      </c>
      <c r="J79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96" spans="1:10">
      <c r="A796" s="104" t="s">
        <v>824</v>
      </c>
      <c r="B796" s="104">
        <v>102</v>
      </c>
      <c r="C796" s="104" t="s">
        <v>1667</v>
      </c>
      <c r="D796" s="104" t="s">
        <v>1669</v>
      </c>
      <c r="E796" s="104">
        <v>1</v>
      </c>
      <c r="F796" s="113">
        <f>IF(D796="dyrektor ",'Podział podstawowy'!$F$19,IF(OR(D796="zastępca dyrektora ",D796="główny księgowy"),'Podział podstawowy'!$F$20,IF(D796="kierownik",'Podział podstawowy'!$F$24,IF(D796="zastępca kierownika",'Podział podstawowy'!$F$25,IF(D796="główny ekspert",'Podział podstawowy'!$F$26,IF(OR(D796="starszy ekspert",D796="główny specjalista"),'Podział podstawowy'!$F$27,IF(OR(D796="ekspert",D796="specjalista"),'Podział podstawowy'!$F$28,'Podział podstawowy'!$F$29)))))))</f>
        <v>870.67396312778124</v>
      </c>
      <c r="G796" s="105" t="str">
        <f t="shared" si="24"/>
        <v>S1</v>
      </c>
      <c r="H796" s="106">
        <f t="shared" si="25"/>
        <v>1</v>
      </c>
      <c r="I796" s="104">
        <f>IFERROR(VLOOKUP(Tabela2[[#This Row],[Nazwisko i imię pracownika]],Tabela3[],9,FALSE),0)</f>
        <v>0</v>
      </c>
      <c r="J79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97" spans="1:10">
      <c r="A797" s="104" t="s">
        <v>825</v>
      </c>
      <c r="B797" s="104">
        <v>102</v>
      </c>
      <c r="C797" s="104" t="s">
        <v>1667</v>
      </c>
      <c r="D797" s="104" t="s">
        <v>1669</v>
      </c>
      <c r="E797" s="104">
        <v>1</v>
      </c>
      <c r="F797" s="113">
        <f>IF(D797="dyrektor ",'Podział podstawowy'!$F$19,IF(OR(D797="zastępca dyrektora ",D797="główny księgowy"),'Podział podstawowy'!$F$20,IF(D797="kierownik",'Podział podstawowy'!$F$24,IF(D797="zastępca kierownika",'Podział podstawowy'!$F$25,IF(D797="główny ekspert",'Podział podstawowy'!$F$26,IF(OR(D797="starszy ekspert",D797="główny specjalista"),'Podział podstawowy'!$F$27,IF(OR(D797="ekspert",D797="specjalista"),'Podział podstawowy'!$F$28,'Podział podstawowy'!$F$29)))))))</f>
        <v>870.67396312778124</v>
      </c>
      <c r="G797" s="105" t="str">
        <f t="shared" si="24"/>
        <v>S1</v>
      </c>
      <c r="H797" s="106">
        <f t="shared" si="25"/>
        <v>1</v>
      </c>
      <c r="I797" s="104">
        <f>IFERROR(VLOOKUP(Tabela2[[#This Row],[Nazwisko i imię pracownika]],Tabela3[],9,FALSE),0)</f>
        <v>0</v>
      </c>
      <c r="J79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98" spans="1:10">
      <c r="A798" s="104" t="s">
        <v>826</v>
      </c>
      <c r="B798" s="104">
        <v>102</v>
      </c>
      <c r="C798" s="104" t="s">
        <v>1667</v>
      </c>
      <c r="D798" s="104" t="s">
        <v>1669</v>
      </c>
      <c r="E798" s="104">
        <v>1</v>
      </c>
      <c r="F798" s="113">
        <f>IF(D798="dyrektor ",'Podział podstawowy'!$F$19,IF(OR(D798="zastępca dyrektora ",D798="główny księgowy"),'Podział podstawowy'!$F$20,IF(D798="kierownik",'Podział podstawowy'!$F$24,IF(D798="zastępca kierownika",'Podział podstawowy'!$F$25,IF(D798="główny ekspert",'Podział podstawowy'!$F$26,IF(OR(D798="starszy ekspert",D798="główny specjalista"),'Podział podstawowy'!$F$27,IF(OR(D798="ekspert",D798="specjalista"),'Podział podstawowy'!$F$28,'Podział podstawowy'!$F$29)))))))</f>
        <v>870.67396312778124</v>
      </c>
      <c r="G798" s="105" t="str">
        <f t="shared" si="24"/>
        <v>S1</v>
      </c>
      <c r="H798" s="106">
        <f t="shared" si="25"/>
        <v>1</v>
      </c>
      <c r="I798" s="104">
        <f>IFERROR(VLOOKUP(Tabela2[[#This Row],[Nazwisko i imię pracownika]],Tabela3[],9,FALSE),0)</f>
        <v>0</v>
      </c>
      <c r="J79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799" spans="1:10">
      <c r="A799" s="104" t="s">
        <v>827</v>
      </c>
      <c r="B799" s="104">
        <v>102</v>
      </c>
      <c r="C799" s="104" t="s">
        <v>1665</v>
      </c>
      <c r="D799" s="104" t="s">
        <v>10</v>
      </c>
      <c r="E799" s="104">
        <v>1</v>
      </c>
      <c r="F799" s="113">
        <f>IF(D799="dyrektor ",'Podział podstawowy'!$F$19,IF(OR(D799="zastępca dyrektora ",D799="główny księgowy"),'Podział podstawowy'!$F$20,IF(D799="kierownik",'Podział podstawowy'!$F$24,IF(D799="zastępca kierownika",'Podział podstawowy'!$F$25,IF(D799="główny ekspert",'Podział podstawowy'!$F$26,IF(OR(D799="starszy ekspert",D799="główny specjalista"),'Podział podstawowy'!$F$27,IF(OR(D799="ekspert",D799="specjalista"),'Podział podstawowy'!$F$28,'Podział podstawowy'!$F$29)))))))</f>
        <v>1088.3424539097266</v>
      </c>
      <c r="G799" s="105" t="str">
        <f t="shared" si="24"/>
        <v>S2</v>
      </c>
      <c r="H799" s="106">
        <f t="shared" si="25"/>
        <v>1.25</v>
      </c>
      <c r="I799" s="104">
        <f>IFERROR(VLOOKUP(Tabela2[[#This Row],[Nazwisko i imię pracownika]],Tabela3[],9,FALSE),0)</f>
        <v>0</v>
      </c>
      <c r="J79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00" spans="1:10">
      <c r="A800" s="104" t="s">
        <v>828</v>
      </c>
      <c r="B800" s="104">
        <v>102</v>
      </c>
      <c r="C800" s="104" t="s">
        <v>1665</v>
      </c>
      <c r="D800" s="104" t="s">
        <v>1669</v>
      </c>
      <c r="E800" s="104">
        <v>1</v>
      </c>
      <c r="F800" s="113">
        <f>IF(D800="dyrektor ",'Podział podstawowy'!$F$19,IF(OR(D800="zastępca dyrektora ",D800="główny księgowy"),'Podział podstawowy'!$F$20,IF(D800="kierownik",'Podział podstawowy'!$F$24,IF(D800="zastępca kierownika",'Podział podstawowy'!$F$25,IF(D800="główny ekspert",'Podział podstawowy'!$F$26,IF(OR(D800="starszy ekspert",D800="główny specjalista"),'Podział podstawowy'!$F$27,IF(OR(D800="ekspert",D800="specjalista"),'Podział podstawowy'!$F$28,'Podział podstawowy'!$F$29)))))))</f>
        <v>870.67396312778124</v>
      </c>
      <c r="G800" s="105" t="str">
        <f t="shared" si="24"/>
        <v>S1</v>
      </c>
      <c r="H800" s="106">
        <f t="shared" si="25"/>
        <v>1</v>
      </c>
      <c r="I800" s="104">
        <f>IFERROR(VLOOKUP(Tabela2[[#This Row],[Nazwisko i imię pracownika]],Tabela3[],9,FALSE),0)</f>
        <v>0</v>
      </c>
      <c r="J80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01" spans="1:10">
      <c r="A801" s="104" t="s">
        <v>829</v>
      </c>
      <c r="B801" s="104">
        <v>102</v>
      </c>
      <c r="C801" s="104" t="s">
        <v>1665</v>
      </c>
      <c r="D801" s="104" t="s">
        <v>1669</v>
      </c>
      <c r="E801" s="104">
        <v>1</v>
      </c>
      <c r="F801" s="113">
        <f>IF(D801="dyrektor ",'Podział podstawowy'!$F$19,IF(OR(D801="zastępca dyrektora ",D801="główny księgowy"),'Podział podstawowy'!$F$20,IF(D801="kierownik",'Podział podstawowy'!$F$24,IF(D801="zastępca kierownika",'Podział podstawowy'!$F$25,IF(D801="główny ekspert",'Podział podstawowy'!$F$26,IF(OR(D801="starszy ekspert",D801="główny specjalista"),'Podział podstawowy'!$F$27,IF(OR(D801="ekspert",D801="specjalista"),'Podział podstawowy'!$F$28,'Podział podstawowy'!$F$29)))))))</f>
        <v>870.67396312778124</v>
      </c>
      <c r="G801" s="105" t="str">
        <f t="shared" si="24"/>
        <v>S1</v>
      </c>
      <c r="H801" s="106">
        <f t="shared" si="25"/>
        <v>1</v>
      </c>
      <c r="I801" s="104">
        <f>IFERROR(VLOOKUP(Tabela2[[#This Row],[Nazwisko i imię pracownika]],Tabela3[],9,FALSE),0)</f>
        <v>0</v>
      </c>
      <c r="J80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02" spans="1:10">
      <c r="A802" s="104" t="s">
        <v>830</v>
      </c>
      <c r="B802" s="104">
        <v>102</v>
      </c>
      <c r="C802" s="104" t="s">
        <v>1663</v>
      </c>
      <c r="D802" s="104" t="s">
        <v>8</v>
      </c>
      <c r="E802" s="104">
        <v>1</v>
      </c>
      <c r="F802" s="113">
        <f>IF(D802="dyrektor ",'Podział podstawowy'!$F$19,IF(OR(D802="zastępca dyrektora ",D802="główny księgowy"),'Podział podstawowy'!$F$20,IF(D802="kierownik",'Podział podstawowy'!$F$24,IF(D802="zastępca kierownika",'Podział podstawowy'!$F$25,IF(D802="główny ekspert",'Podział podstawowy'!$F$26,IF(OR(D802="starszy ekspert",D802="główny specjalista"),'Podział podstawowy'!$F$27,IF(OR(D802="ekspert",D802="specjalista"),'Podział podstawowy'!$F$28,'Podział podstawowy'!$F$29)))))))</f>
        <v>1088.3424539097266</v>
      </c>
      <c r="G802" s="105" t="str">
        <f t="shared" si="24"/>
        <v>S2</v>
      </c>
      <c r="H802" s="106">
        <f t="shared" si="25"/>
        <v>1.25</v>
      </c>
      <c r="I802" s="104">
        <f>IFERROR(VLOOKUP(Tabela2[[#This Row],[Nazwisko i imię pracownika]],Tabela3[],9,FALSE),0)</f>
        <v>0</v>
      </c>
      <c r="J80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03" spans="1:10">
      <c r="A803" s="104" t="s">
        <v>831</v>
      </c>
      <c r="B803" s="104">
        <v>102</v>
      </c>
      <c r="C803" s="104" t="s">
        <v>1663</v>
      </c>
      <c r="D803" s="104" t="s">
        <v>47</v>
      </c>
      <c r="E803" s="104">
        <v>1</v>
      </c>
      <c r="F803" s="113">
        <f>IF(D803="dyrektor ",'Podział podstawowy'!$F$19,IF(OR(D803="zastępca dyrektora ",D803="główny księgowy"),'Podział podstawowy'!$F$20,IF(D803="kierownik",'Podział podstawowy'!$F$24,IF(D803="zastępca kierownika",'Podział podstawowy'!$F$25,IF(D803="główny ekspert",'Podział podstawowy'!$F$26,IF(OR(D803="starszy ekspert",D803="główny specjalista"),'Podział podstawowy'!$F$27,IF(OR(D803="ekspert",D803="specjalista"),'Podział podstawowy'!$F$28,'Podział podstawowy'!$F$29)))))))</f>
        <v>1306.0109446916717</v>
      </c>
      <c r="G803" s="105" t="str">
        <f t="shared" si="24"/>
        <v>S3</v>
      </c>
      <c r="H803" s="106">
        <f t="shared" si="25"/>
        <v>1.5</v>
      </c>
      <c r="I803" s="104">
        <f>IFERROR(VLOOKUP(Tabela2[[#This Row],[Nazwisko i imię pracownika]],Tabela3[],9,FALSE),0)</f>
        <v>0</v>
      </c>
      <c r="J80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04" spans="1:10">
      <c r="A804" s="104" t="s">
        <v>832</v>
      </c>
      <c r="B804" s="104">
        <v>102</v>
      </c>
      <c r="C804" s="104" t="s">
        <v>1663</v>
      </c>
      <c r="D804" s="104" t="s">
        <v>1669</v>
      </c>
      <c r="E804" s="104">
        <v>1</v>
      </c>
      <c r="F804" s="113">
        <f>IF(D804="dyrektor ",'Podział podstawowy'!$F$19,IF(OR(D804="zastępca dyrektora ",D804="główny księgowy"),'Podział podstawowy'!$F$20,IF(D804="kierownik",'Podział podstawowy'!$F$24,IF(D804="zastępca kierownika",'Podział podstawowy'!$F$25,IF(D804="główny ekspert",'Podział podstawowy'!$F$26,IF(OR(D804="starszy ekspert",D804="główny specjalista"),'Podział podstawowy'!$F$27,IF(OR(D804="ekspert",D804="specjalista"),'Podział podstawowy'!$F$28,'Podział podstawowy'!$F$29)))))))</f>
        <v>870.67396312778124</v>
      </c>
      <c r="G804" s="105" t="str">
        <f t="shared" si="24"/>
        <v>S1</v>
      </c>
      <c r="H804" s="106">
        <f t="shared" si="25"/>
        <v>1</v>
      </c>
      <c r="I804" s="104">
        <f>IFERROR(VLOOKUP(Tabela2[[#This Row],[Nazwisko i imię pracownika]],Tabela3[],9,FALSE),0)</f>
        <v>0</v>
      </c>
      <c r="J80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05" spans="1:10">
      <c r="A805" s="104" t="s">
        <v>833</v>
      </c>
      <c r="B805" s="104">
        <v>102</v>
      </c>
      <c r="C805" s="104" t="s">
        <v>1663</v>
      </c>
      <c r="D805" s="104" t="s">
        <v>47</v>
      </c>
      <c r="E805" s="104">
        <v>1</v>
      </c>
      <c r="F805" s="113">
        <f>IF(D805="dyrektor ",'Podział podstawowy'!$F$19,IF(OR(D805="zastępca dyrektora ",D805="główny księgowy"),'Podział podstawowy'!$F$20,IF(D805="kierownik",'Podział podstawowy'!$F$24,IF(D805="zastępca kierownika",'Podział podstawowy'!$F$25,IF(D805="główny ekspert",'Podział podstawowy'!$F$26,IF(OR(D805="starszy ekspert",D805="główny specjalista"),'Podział podstawowy'!$F$27,IF(OR(D805="ekspert",D805="specjalista"),'Podział podstawowy'!$F$28,'Podział podstawowy'!$F$29)))))))</f>
        <v>1306.0109446916717</v>
      </c>
      <c r="G805" s="105" t="str">
        <f t="shared" si="24"/>
        <v>S3</v>
      </c>
      <c r="H805" s="106">
        <f t="shared" si="25"/>
        <v>1.5</v>
      </c>
      <c r="I805" s="104">
        <f>IFERROR(VLOOKUP(Tabela2[[#This Row],[Nazwisko i imię pracownika]],Tabela3[],9,FALSE),0)</f>
        <v>0</v>
      </c>
      <c r="J80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06" spans="1:10">
      <c r="A806" s="104" t="s">
        <v>834</v>
      </c>
      <c r="B806" s="104">
        <v>102</v>
      </c>
      <c r="C806" s="104" t="s">
        <v>1663</v>
      </c>
      <c r="D806" s="104" t="s">
        <v>1669</v>
      </c>
      <c r="E806" s="104">
        <v>1</v>
      </c>
      <c r="F806" s="113">
        <f>IF(D806="dyrektor ",'Podział podstawowy'!$F$19,IF(OR(D806="zastępca dyrektora ",D806="główny księgowy"),'Podział podstawowy'!$F$20,IF(D806="kierownik",'Podział podstawowy'!$F$24,IF(D806="zastępca kierownika",'Podział podstawowy'!$F$25,IF(D806="główny ekspert",'Podział podstawowy'!$F$26,IF(OR(D806="starszy ekspert",D806="główny specjalista"),'Podział podstawowy'!$F$27,IF(OR(D806="ekspert",D806="specjalista"),'Podział podstawowy'!$F$28,'Podział podstawowy'!$F$29)))))))</f>
        <v>870.67396312778124</v>
      </c>
      <c r="G806" s="105" t="str">
        <f t="shared" si="24"/>
        <v>S1</v>
      </c>
      <c r="H806" s="106">
        <f t="shared" si="25"/>
        <v>1</v>
      </c>
      <c r="I806" s="104">
        <f>IFERROR(VLOOKUP(Tabela2[[#This Row],[Nazwisko i imię pracownika]],Tabela3[],9,FALSE),0)</f>
        <v>0</v>
      </c>
      <c r="J80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07" spans="1:10">
      <c r="A807" s="104" t="s">
        <v>835</v>
      </c>
      <c r="B807" s="104">
        <v>102</v>
      </c>
      <c r="C807" s="104" t="s">
        <v>1663</v>
      </c>
      <c r="D807" s="104" t="s">
        <v>10</v>
      </c>
      <c r="E807" s="104">
        <v>1</v>
      </c>
      <c r="F807" s="113">
        <f>IF(D807="dyrektor ",'Podział podstawowy'!$F$19,IF(OR(D807="zastępca dyrektora ",D807="główny księgowy"),'Podział podstawowy'!$F$20,IF(D807="kierownik",'Podział podstawowy'!$F$24,IF(D807="zastępca kierownika",'Podział podstawowy'!$F$25,IF(D807="główny ekspert",'Podział podstawowy'!$F$26,IF(OR(D807="starszy ekspert",D807="główny specjalista"),'Podział podstawowy'!$F$27,IF(OR(D807="ekspert",D807="specjalista"),'Podział podstawowy'!$F$28,'Podział podstawowy'!$F$29)))))))</f>
        <v>1088.3424539097266</v>
      </c>
      <c r="G807" s="105" t="str">
        <f t="shared" si="24"/>
        <v>S2</v>
      </c>
      <c r="H807" s="106">
        <f t="shared" si="25"/>
        <v>1.25</v>
      </c>
      <c r="I807" s="104">
        <f>IFERROR(VLOOKUP(Tabela2[[#This Row],[Nazwisko i imię pracownika]],Tabela3[],9,FALSE),0)</f>
        <v>0</v>
      </c>
      <c r="J80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08" spans="1:10">
      <c r="A808" s="104" t="s">
        <v>836</v>
      </c>
      <c r="B808" s="104">
        <v>102</v>
      </c>
      <c r="C808" s="104" t="s">
        <v>1663</v>
      </c>
      <c r="D808" s="104" t="s">
        <v>9</v>
      </c>
      <c r="E808" s="104">
        <v>1</v>
      </c>
      <c r="F808" s="113">
        <f>IF(D808="dyrektor ",'Podział podstawowy'!$F$19,IF(OR(D808="zastępca dyrektora ",D808="główny księgowy"),'Podział podstawowy'!$F$20,IF(D808="kierownik",'Podział podstawowy'!$F$24,IF(D808="zastępca kierownika",'Podział podstawowy'!$F$25,IF(D808="główny ekspert",'Podział podstawowy'!$F$26,IF(OR(D808="starszy ekspert",D808="główny specjalista"),'Podział podstawowy'!$F$27,IF(OR(D808="ekspert",D808="specjalista"),'Podział podstawowy'!$F$28,'Podział podstawowy'!$F$29)))))))</f>
        <v>2612.0218893833435</v>
      </c>
      <c r="G808" s="105" t="str">
        <f t="shared" si="24"/>
        <v>S7</v>
      </c>
      <c r="H808" s="106">
        <f t="shared" si="25"/>
        <v>3</v>
      </c>
      <c r="I808" s="104">
        <f>IFERROR(VLOOKUP(Tabela2[[#This Row],[Nazwisko i imię pracownika]],Tabela3[],9,FALSE),0)</f>
        <v>5</v>
      </c>
      <c r="J80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09" spans="1:10">
      <c r="A809" s="104" t="s">
        <v>837</v>
      </c>
      <c r="B809" s="104">
        <v>102</v>
      </c>
      <c r="C809" s="104" t="s">
        <v>1663</v>
      </c>
      <c r="D809" s="104" t="s">
        <v>1669</v>
      </c>
      <c r="E809" s="104">
        <v>1</v>
      </c>
      <c r="F809" s="113">
        <f>IF(D809="dyrektor ",'Podział podstawowy'!$F$19,IF(OR(D809="zastępca dyrektora ",D809="główny księgowy"),'Podział podstawowy'!$F$20,IF(D809="kierownik",'Podział podstawowy'!$F$24,IF(D809="zastępca kierownika",'Podział podstawowy'!$F$25,IF(D809="główny ekspert",'Podział podstawowy'!$F$26,IF(OR(D809="starszy ekspert",D809="główny specjalista"),'Podział podstawowy'!$F$27,IF(OR(D809="ekspert",D809="specjalista"),'Podział podstawowy'!$F$28,'Podział podstawowy'!$F$29)))))))</f>
        <v>870.67396312778124</v>
      </c>
      <c r="G809" s="105" t="str">
        <f t="shared" si="24"/>
        <v>S1</v>
      </c>
      <c r="H809" s="106">
        <f t="shared" si="25"/>
        <v>1</v>
      </c>
      <c r="I809" s="104">
        <f>IFERROR(VLOOKUP(Tabela2[[#This Row],[Nazwisko i imię pracownika]],Tabela3[],9,FALSE),0)</f>
        <v>0</v>
      </c>
      <c r="J80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10" spans="1:10">
      <c r="A810" s="104" t="s">
        <v>838</v>
      </c>
      <c r="B810" s="104">
        <v>102</v>
      </c>
      <c r="C810" s="104" t="s">
        <v>1665</v>
      </c>
      <c r="D810" s="104" t="s">
        <v>1669</v>
      </c>
      <c r="E810" s="104">
        <v>1</v>
      </c>
      <c r="F810" s="113">
        <f>IF(D810="dyrektor ",'Podział podstawowy'!$F$19,IF(OR(D810="zastępca dyrektora ",D810="główny księgowy"),'Podział podstawowy'!$F$20,IF(D810="kierownik",'Podział podstawowy'!$F$24,IF(D810="zastępca kierownika",'Podział podstawowy'!$F$25,IF(D810="główny ekspert",'Podział podstawowy'!$F$26,IF(OR(D810="starszy ekspert",D810="główny specjalista"),'Podział podstawowy'!$F$27,IF(OR(D810="ekspert",D810="specjalista"),'Podział podstawowy'!$F$28,'Podział podstawowy'!$F$29)))))))</f>
        <v>870.67396312778124</v>
      </c>
      <c r="G810" s="105" t="str">
        <f t="shared" si="24"/>
        <v>S1</v>
      </c>
      <c r="H810" s="106">
        <f t="shared" si="25"/>
        <v>1</v>
      </c>
      <c r="I810" s="104">
        <f>IFERROR(VLOOKUP(Tabela2[[#This Row],[Nazwisko i imię pracownika]],Tabela3[],9,FALSE),0)</f>
        <v>0</v>
      </c>
      <c r="J81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11" spans="1:10">
      <c r="A811" s="104" t="s">
        <v>839</v>
      </c>
      <c r="B811" s="104">
        <v>102</v>
      </c>
      <c r="C811" s="104" t="s">
        <v>1665</v>
      </c>
      <c r="D811" s="104" t="s">
        <v>55</v>
      </c>
      <c r="E811" s="104">
        <v>1</v>
      </c>
      <c r="F811" s="113">
        <f>IF(D811="dyrektor ",'Podział podstawowy'!$F$19,IF(OR(D811="zastępca dyrektora ",D811="główny księgowy"),'Podział podstawowy'!$F$20,IF(D811="kierownik",'Podział podstawowy'!$F$24,IF(D811="zastępca kierownika",'Podział podstawowy'!$F$25,IF(D811="główny ekspert",'Podział podstawowy'!$F$26,IF(OR(D811="starszy ekspert",D811="główny specjalista"),'Podział podstawowy'!$F$27,IF(OR(D811="ekspert",D811="specjalista"),'Podział podstawowy'!$F$28,'Podział podstawowy'!$F$29)))))))</f>
        <v>1523.6794354736171</v>
      </c>
      <c r="G811" s="105" t="str">
        <f t="shared" si="24"/>
        <v>S4</v>
      </c>
      <c r="H811" s="106">
        <f t="shared" si="25"/>
        <v>1.75</v>
      </c>
      <c r="I811" s="104">
        <f>IFERROR(VLOOKUP(Tabela2[[#This Row],[Nazwisko i imię pracownika]],Tabela3[],9,FALSE),0)</f>
        <v>0</v>
      </c>
      <c r="J81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12" spans="1:10">
      <c r="A812" s="104" t="s">
        <v>840</v>
      </c>
      <c r="B812" s="104">
        <v>102</v>
      </c>
      <c r="C812" s="104" t="s">
        <v>1665</v>
      </c>
      <c r="D812" s="104" t="s">
        <v>1669</v>
      </c>
      <c r="E812" s="104">
        <v>1</v>
      </c>
      <c r="F812" s="113">
        <f>IF(D812="dyrektor ",'Podział podstawowy'!$F$19,IF(OR(D812="zastępca dyrektora ",D812="główny księgowy"),'Podział podstawowy'!$F$20,IF(D812="kierownik",'Podział podstawowy'!$F$24,IF(D812="zastępca kierownika",'Podział podstawowy'!$F$25,IF(D812="główny ekspert",'Podział podstawowy'!$F$26,IF(OR(D812="starszy ekspert",D812="główny specjalista"),'Podział podstawowy'!$F$27,IF(OR(D812="ekspert",D812="specjalista"),'Podział podstawowy'!$F$28,'Podział podstawowy'!$F$29)))))))</f>
        <v>870.67396312778124</v>
      </c>
      <c r="G812" s="105" t="str">
        <f t="shared" si="24"/>
        <v>S1</v>
      </c>
      <c r="H812" s="106">
        <f t="shared" si="25"/>
        <v>1</v>
      </c>
      <c r="I812" s="104">
        <f>IFERROR(VLOOKUP(Tabela2[[#This Row],[Nazwisko i imię pracownika]],Tabela3[],9,FALSE),0)</f>
        <v>0</v>
      </c>
      <c r="J81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13" spans="1:10">
      <c r="A813" s="104" t="s">
        <v>841</v>
      </c>
      <c r="B813" s="104">
        <v>102</v>
      </c>
      <c r="C813" s="104" t="s">
        <v>1665</v>
      </c>
      <c r="D813" s="104" t="s">
        <v>1669</v>
      </c>
      <c r="E813" s="104">
        <v>1</v>
      </c>
      <c r="F813" s="113">
        <f>IF(D813="dyrektor ",'Podział podstawowy'!$F$19,IF(OR(D813="zastępca dyrektora ",D813="główny księgowy"),'Podział podstawowy'!$F$20,IF(D813="kierownik",'Podział podstawowy'!$F$24,IF(D813="zastępca kierownika",'Podział podstawowy'!$F$25,IF(D813="główny ekspert",'Podział podstawowy'!$F$26,IF(OR(D813="starszy ekspert",D813="główny specjalista"),'Podział podstawowy'!$F$27,IF(OR(D813="ekspert",D813="specjalista"),'Podział podstawowy'!$F$28,'Podział podstawowy'!$F$29)))))))</f>
        <v>870.67396312778124</v>
      </c>
      <c r="G813" s="105" t="str">
        <f t="shared" si="24"/>
        <v>S1</v>
      </c>
      <c r="H813" s="106">
        <f t="shared" si="25"/>
        <v>1</v>
      </c>
      <c r="I813" s="104">
        <f>IFERROR(VLOOKUP(Tabela2[[#This Row],[Nazwisko i imię pracownika]],Tabela3[],9,FALSE),0)</f>
        <v>0</v>
      </c>
      <c r="J81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14" spans="1:10">
      <c r="A814" s="104" t="s">
        <v>842</v>
      </c>
      <c r="B814" s="104">
        <v>102</v>
      </c>
      <c r="C814" s="104" t="s">
        <v>1665</v>
      </c>
      <c r="D814" s="104" t="s">
        <v>1669</v>
      </c>
      <c r="E814" s="104">
        <v>1</v>
      </c>
      <c r="F814" s="113">
        <f>IF(D814="dyrektor ",'Podział podstawowy'!$F$19,IF(OR(D814="zastępca dyrektora ",D814="główny księgowy"),'Podział podstawowy'!$F$20,IF(D814="kierownik",'Podział podstawowy'!$F$24,IF(D814="zastępca kierownika",'Podział podstawowy'!$F$25,IF(D814="główny ekspert",'Podział podstawowy'!$F$26,IF(OR(D814="starszy ekspert",D814="główny specjalista"),'Podział podstawowy'!$F$27,IF(OR(D814="ekspert",D814="specjalista"),'Podział podstawowy'!$F$28,'Podział podstawowy'!$F$29)))))))</f>
        <v>870.67396312778124</v>
      </c>
      <c r="G814" s="105" t="str">
        <f t="shared" si="24"/>
        <v>S1</v>
      </c>
      <c r="H814" s="106">
        <f t="shared" si="25"/>
        <v>1</v>
      </c>
      <c r="I814" s="104">
        <f>IFERROR(VLOOKUP(Tabela2[[#This Row],[Nazwisko i imię pracownika]],Tabela3[],9,FALSE),0)</f>
        <v>0</v>
      </c>
      <c r="J81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15" spans="1:10">
      <c r="A815" s="104" t="s">
        <v>843</v>
      </c>
      <c r="B815" s="104">
        <v>102</v>
      </c>
      <c r="C815" s="104" t="s">
        <v>1665</v>
      </c>
      <c r="D815" s="104" t="s">
        <v>1669</v>
      </c>
      <c r="E815" s="104">
        <v>1</v>
      </c>
      <c r="F815" s="113">
        <f>IF(D815="dyrektor ",'Podział podstawowy'!$F$19,IF(OR(D815="zastępca dyrektora ",D815="główny księgowy"),'Podział podstawowy'!$F$20,IF(D815="kierownik",'Podział podstawowy'!$F$24,IF(D815="zastępca kierownika",'Podział podstawowy'!$F$25,IF(D815="główny ekspert",'Podział podstawowy'!$F$26,IF(OR(D815="starszy ekspert",D815="główny specjalista"),'Podział podstawowy'!$F$27,IF(OR(D815="ekspert",D815="specjalista"),'Podział podstawowy'!$F$28,'Podział podstawowy'!$F$29)))))))</f>
        <v>870.67396312778124</v>
      </c>
      <c r="G815" s="105" t="str">
        <f t="shared" si="24"/>
        <v>S1</v>
      </c>
      <c r="H815" s="106">
        <f t="shared" si="25"/>
        <v>1</v>
      </c>
      <c r="I815" s="104">
        <f>IFERROR(VLOOKUP(Tabela2[[#This Row],[Nazwisko i imię pracownika]],Tabela3[],9,FALSE),0)</f>
        <v>0</v>
      </c>
      <c r="J81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16" spans="1:10">
      <c r="A816" s="104" t="s">
        <v>833</v>
      </c>
      <c r="B816" s="104">
        <v>102</v>
      </c>
      <c r="C816" s="104" t="s">
        <v>1665</v>
      </c>
      <c r="D816" s="104" t="s">
        <v>47</v>
      </c>
      <c r="E816" s="104">
        <v>1</v>
      </c>
      <c r="F816" s="113">
        <f>IF(D816="dyrektor ",'Podział podstawowy'!$F$19,IF(OR(D816="zastępca dyrektora ",D816="główny księgowy"),'Podział podstawowy'!$F$20,IF(D816="kierownik",'Podział podstawowy'!$F$24,IF(D816="zastępca kierownika",'Podział podstawowy'!$F$25,IF(D816="główny ekspert",'Podział podstawowy'!$F$26,IF(OR(D816="starszy ekspert",D816="główny specjalista"),'Podział podstawowy'!$F$27,IF(OR(D816="ekspert",D816="specjalista"),'Podział podstawowy'!$F$28,'Podział podstawowy'!$F$29)))))))</f>
        <v>1306.0109446916717</v>
      </c>
      <c r="G816" s="105" t="str">
        <f t="shared" si="24"/>
        <v>S3</v>
      </c>
      <c r="H816" s="106">
        <f t="shared" si="25"/>
        <v>1.5</v>
      </c>
      <c r="I816" s="104">
        <f>IFERROR(VLOOKUP(Tabela2[[#This Row],[Nazwisko i imię pracownika]],Tabela3[],9,FALSE),0)</f>
        <v>0</v>
      </c>
      <c r="J81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17" spans="1:10">
      <c r="A817" s="104" t="s">
        <v>844</v>
      </c>
      <c r="B817" s="104">
        <v>102</v>
      </c>
      <c r="C817" s="104" t="s">
        <v>1665</v>
      </c>
      <c r="D817" s="104" t="s">
        <v>1669</v>
      </c>
      <c r="E817" s="104">
        <v>1</v>
      </c>
      <c r="F817" s="113">
        <f>IF(D817="dyrektor ",'Podział podstawowy'!$F$19,IF(OR(D817="zastępca dyrektora ",D817="główny księgowy"),'Podział podstawowy'!$F$20,IF(D817="kierownik",'Podział podstawowy'!$F$24,IF(D817="zastępca kierownika",'Podział podstawowy'!$F$25,IF(D817="główny ekspert",'Podział podstawowy'!$F$26,IF(OR(D817="starszy ekspert",D817="główny specjalista"),'Podział podstawowy'!$F$27,IF(OR(D817="ekspert",D817="specjalista"),'Podział podstawowy'!$F$28,'Podział podstawowy'!$F$29)))))))</f>
        <v>870.67396312778124</v>
      </c>
      <c r="G817" s="105" t="str">
        <f t="shared" si="24"/>
        <v>S1</v>
      </c>
      <c r="H817" s="106">
        <f t="shared" si="25"/>
        <v>1</v>
      </c>
      <c r="I817" s="104">
        <f>IFERROR(VLOOKUP(Tabela2[[#This Row],[Nazwisko i imię pracownika]],Tabela3[],9,FALSE),0)</f>
        <v>0</v>
      </c>
      <c r="J81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18" spans="1:10">
      <c r="A818" s="104" t="s">
        <v>845</v>
      </c>
      <c r="B818" s="104">
        <v>102</v>
      </c>
      <c r="C818" s="104" t="s">
        <v>1665</v>
      </c>
      <c r="D818" s="104" t="s">
        <v>1669</v>
      </c>
      <c r="E818" s="104">
        <v>1</v>
      </c>
      <c r="F818" s="113">
        <f>IF(D818="dyrektor ",'Podział podstawowy'!$F$19,IF(OR(D818="zastępca dyrektora ",D818="główny księgowy"),'Podział podstawowy'!$F$20,IF(D818="kierownik",'Podział podstawowy'!$F$24,IF(D818="zastępca kierownika",'Podział podstawowy'!$F$25,IF(D818="główny ekspert",'Podział podstawowy'!$F$26,IF(OR(D818="starszy ekspert",D818="główny specjalista"),'Podział podstawowy'!$F$27,IF(OR(D818="ekspert",D818="specjalista"),'Podział podstawowy'!$F$28,'Podział podstawowy'!$F$29)))))))</f>
        <v>870.67396312778124</v>
      </c>
      <c r="G818" s="105" t="str">
        <f t="shared" si="24"/>
        <v>S1</v>
      </c>
      <c r="H818" s="106">
        <f t="shared" si="25"/>
        <v>1</v>
      </c>
      <c r="I818" s="104">
        <f>IFERROR(VLOOKUP(Tabela2[[#This Row],[Nazwisko i imię pracownika]],Tabela3[],9,FALSE),0)</f>
        <v>0</v>
      </c>
      <c r="J81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19" spans="1:10">
      <c r="A819" s="104" t="s">
        <v>846</v>
      </c>
      <c r="B819" s="104">
        <v>102</v>
      </c>
      <c r="C819" s="104" t="s">
        <v>1665</v>
      </c>
      <c r="D819" s="104" t="s">
        <v>1669</v>
      </c>
      <c r="E819" s="104">
        <v>1</v>
      </c>
      <c r="F819" s="113">
        <f>IF(D819="dyrektor ",'Podział podstawowy'!$F$19,IF(OR(D819="zastępca dyrektora ",D819="główny księgowy"),'Podział podstawowy'!$F$20,IF(D819="kierownik",'Podział podstawowy'!$F$24,IF(D819="zastępca kierownika",'Podział podstawowy'!$F$25,IF(D819="główny ekspert",'Podział podstawowy'!$F$26,IF(OR(D819="starszy ekspert",D819="główny specjalista"),'Podział podstawowy'!$F$27,IF(OR(D819="ekspert",D819="specjalista"),'Podział podstawowy'!$F$28,'Podział podstawowy'!$F$29)))))))</f>
        <v>870.67396312778124</v>
      </c>
      <c r="G819" s="105" t="str">
        <f t="shared" si="24"/>
        <v>S1</v>
      </c>
      <c r="H819" s="106">
        <f t="shared" si="25"/>
        <v>1</v>
      </c>
      <c r="I819" s="104">
        <f>IFERROR(VLOOKUP(Tabela2[[#This Row],[Nazwisko i imię pracownika]],Tabela3[],9,FALSE),0)</f>
        <v>0</v>
      </c>
      <c r="J81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20" spans="1:10">
      <c r="A820" s="104" t="s">
        <v>847</v>
      </c>
      <c r="B820" s="104">
        <v>102</v>
      </c>
      <c r="C820" s="104" t="s">
        <v>1665</v>
      </c>
      <c r="D820" s="104" t="s">
        <v>1669</v>
      </c>
      <c r="E820" s="104">
        <v>1</v>
      </c>
      <c r="F820" s="113">
        <f>IF(D820="dyrektor ",'Podział podstawowy'!$F$19,IF(OR(D820="zastępca dyrektora ",D820="główny księgowy"),'Podział podstawowy'!$F$20,IF(D820="kierownik",'Podział podstawowy'!$F$24,IF(D820="zastępca kierownika",'Podział podstawowy'!$F$25,IF(D820="główny ekspert",'Podział podstawowy'!$F$26,IF(OR(D820="starszy ekspert",D820="główny specjalista"),'Podział podstawowy'!$F$27,IF(OR(D820="ekspert",D820="specjalista"),'Podział podstawowy'!$F$28,'Podział podstawowy'!$F$29)))))))</f>
        <v>870.67396312778124</v>
      </c>
      <c r="G820" s="105" t="str">
        <f t="shared" si="24"/>
        <v>S1</v>
      </c>
      <c r="H820" s="106">
        <f t="shared" si="25"/>
        <v>1</v>
      </c>
      <c r="I820" s="104">
        <f>IFERROR(VLOOKUP(Tabela2[[#This Row],[Nazwisko i imię pracownika]],Tabela3[],9,FALSE),0)</f>
        <v>0</v>
      </c>
      <c r="J82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21" spans="1:10">
      <c r="A821" s="104" t="s">
        <v>848</v>
      </c>
      <c r="B821" s="104">
        <v>102</v>
      </c>
      <c r="C821" s="104" t="s">
        <v>1665</v>
      </c>
      <c r="D821" s="104" t="s">
        <v>47</v>
      </c>
      <c r="E821" s="104">
        <v>1</v>
      </c>
      <c r="F821" s="113">
        <f>IF(D821="dyrektor ",'Podział podstawowy'!$F$19,IF(OR(D821="zastępca dyrektora ",D821="główny księgowy"),'Podział podstawowy'!$F$20,IF(D821="kierownik",'Podział podstawowy'!$F$24,IF(D821="zastępca kierownika",'Podział podstawowy'!$F$25,IF(D821="główny ekspert",'Podział podstawowy'!$F$26,IF(OR(D821="starszy ekspert",D821="główny specjalista"),'Podział podstawowy'!$F$27,IF(OR(D821="ekspert",D821="specjalista"),'Podział podstawowy'!$F$28,'Podział podstawowy'!$F$29)))))))</f>
        <v>1306.0109446916717</v>
      </c>
      <c r="G821" s="105" t="str">
        <f t="shared" si="24"/>
        <v>S3</v>
      </c>
      <c r="H821" s="106">
        <f t="shared" si="25"/>
        <v>1.5</v>
      </c>
      <c r="I821" s="104">
        <f>IFERROR(VLOOKUP(Tabela2[[#This Row],[Nazwisko i imię pracownika]],Tabela3[],9,FALSE),0)</f>
        <v>0</v>
      </c>
      <c r="J82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22" spans="1:10">
      <c r="A822" s="104" t="s">
        <v>849</v>
      </c>
      <c r="B822" s="104">
        <v>102</v>
      </c>
      <c r="C822" s="104" t="s">
        <v>1665</v>
      </c>
      <c r="D822" s="104" t="s">
        <v>1669</v>
      </c>
      <c r="E822" s="104">
        <v>1</v>
      </c>
      <c r="F822" s="113">
        <f>IF(D822="dyrektor ",'Podział podstawowy'!$F$19,IF(OR(D822="zastępca dyrektora ",D822="główny księgowy"),'Podział podstawowy'!$F$20,IF(D822="kierownik",'Podział podstawowy'!$F$24,IF(D822="zastępca kierownika",'Podział podstawowy'!$F$25,IF(D822="główny ekspert",'Podział podstawowy'!$F$26,IF(OR(D822="starszy ekspert",D822="główny specjalista"),'Podział podstawowy'!$F$27,IF(OR(D822="ekspert",D822="specjalista"),'Podział podstawowy'!$F$28,'Podział podstawowy'!$F$29)))))))</f>
        <v>870.67396312778124</v>
      </c>
      <c r="G822" s="105" t="str">
        <f t="shared" si="24"/>
        <v>S1</v>
      </c>
      <c r="H822" s="106">
        <f t="shared" si="25"/>
        <v>1</v>
      </c>
      <c r="I822" s="104">
        <f>IFERROR(VLOOKUP(Tabela2[[#This Row],[Nazwisko i imię pracownika]],Tabela3[],9,FALSE),0)</f>
        <v>0</v>
      </c>
      <c r="J82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23" spans="1:10">
      <c r="A823" s="104" t="s">
        <v>850</v>
      </c>
      <c r="B823" s="104">
        <v>102</v>
      </c>
      <c r="C823" s="104" t="s">
        <v>1665</v>
      </c>
      <c r="D823" s="104" t="s">
        <v>1669</v>
      </c>
      <c r="E823" s="104">
        <v>1</v>
      </c>
      <c r="F823" s="113">
        <f>IF(D823="dyrektor ",'Podział podstawowy'!$F$19,IF(OR(D823="zastępca dyrektora ",D823="główny księgowy"),'Podział podstawowy'!$F$20,IF(D823="kierownik",'Podział podstawowy'!$F$24,IF(D823="zastępca kierownika",'Podział podstawowy'!$F$25,IF(D823="główny ekspert",'Podział podstawowy'!$F$26,IF(OR(D823="starszy ekspert",D823="główny specjalista"),'Podział podstawowy'!$F$27,IF(OR(D823="ekspert",D823="specjalista"),'Podział podstawowy'!$F$28,'Podział podstawowy'!$F$29)))))))</f>
        <v>870.67396312778124</v>
      </c>
      <c r="G823" s="105" t="str">
        <f t="shared" si="24"/>
        <v>S1</v>
      </c>
      <c r="H823" s="106">
        <f t="shared" si="25"/>
        <v>1</v>
      </c>
      <c r="I823" s="104">
        <f>IFERROR(VLOOKUP(Tabela2[[#This Row],[Nazwisko i imię pracownika]],Tabela3[],9,FALSE),0)</f>
        <v>0</v>
      </c>
      <c r="J82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24" spans="1:10">
      <c r="A824" s="104" t="s">
        <v>851</v>
      </c>
      <c r="B824" s="104">
        <v>102</v>
      </c>
      <c r="C824" s="104" t="s">
        <v>1665</v>
      </c>
      <c r="D824" s="104" t="s">
        <v>1669</v>
      </c>
      <c r="E824" s="104">
        <v>1</v>
      </c>
      <c r="F824" s="113">
        <f>IF(D824="dyrektor ",'Podział podstawowy'!$F$19,IF(OR(D824="zastępca dyrektora ",D824="główny księgowy"),'Podział podstawowy'!$F$20,IF(D824="kierownik",'Podział podstawowy'!$F$24,IF(D824="zastępca kierownika",'Podział podstawowy'!$F$25,IF(D824="główny ekspert",'Podział podstawowy'!$F$26,IF(OR(D824="starszy ekspert",D824="główny specjalista"),'Podział podstawowy'!$F$27,IF(OR(D824="ekspert",D824="specjalista"),'Podział podstawowy'!$F$28,'Podział podstawowy'!$F$29)))))))</f>
        <v>870.67396312778124</v>
      </c>
      <c r="G824" s="105" t="str">
        <f t="shared" si="24"/>
        <v>S1</v>
      </c>
      <c r="H824" s="106">
        <f t="shared" si="25"/>
        <v>1</v>
      </c>
      <c r="I824" s="104">
        <f>IFERROR(VLOOKUP(Tabela2[[#This Row],[Nazwisko i imię pracownika]],Tabela3[],9,FALSE),0)</f>
        <v>0</v>
      </c>
      <c r="J82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25" spans="1:10">
      <c r="A825" s="104" t="s">
        <v>852</v>
      </c>
      <c r="B825" s="104">
        <v>102</v>
      </c>
      <c r="C825" s="104" t="s">
        <v>1665</v>
      </c>
      <c r="D825" s="104" t="s">
        <v>1669</v>
      </c>
      <c r="E825" s="104">
        <v>1</v>
      </c>
      <c r="F825" s="113">
        <f>IF(D825="dyrektor ",'Podział podstawowy'!$F$19,IF(OR(D825="zastępca dyrektora ",D825="główny księgowy"),'Podział podstawowy'!$F$20,IF(D825="kierownik",'Podział podstawowy'!$F$24,IF(D825="zastępca kierownika",'Podział podstawowy'!$F$25,IF(D825="główny ekspert",'Podział podstawowy'!$F$26,IF(OR(D825="starszy ekspert",D825="główny specjalista"),'Podział podstawowy'!$F$27,IF(OR(D825="ekspert",D825="specjalista"),'Podział podstawowy'!$F$28,'Podział podstawowy'!$F$29)))))))</f>
        <v>870.67396312778124</v>
      </c>
      <c r="G825" s="105" t="str">
        <f t="shared" si="24"/>
        <v>S1</v>
      </c>
      <c r="H825" s="106">
        <f t="shared" si="25"/>
        <v>1</v>
      </c>
      <c r="I825" s="104">
        <f>IFERROR(VLOOKUP(Tabela2[[#This Row],[Nazwisko i imię pracownika]],Tabela3[],9,FALSE),0)</f>
        <v>0</v>
      </c>
      <c r="J82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26" spans="1:10">
      <c r="A826" s="104" t="s">
        <v>853</v>
      </c>
      <c r="B826" s="104">
        <v>102</v>
      </c>
      <c r="C826" s="104" t="s">
        <v>1665</v>
      </c>
      <c r="D826" s="104" t="s">
        <v>1669</v>
      </c>
      <c r="E826" s="104">
        <v>1</v>
      </c>
      <c r="F826" s="113">
        <f>IF(D826="dyrektor ",'Podział podstawowy'!$F$19,IF(OR(D826="zastępca dyrektora ",D826="główny księgowy"),'Podział podstawowy'!$F$20,IF(D826="kierownik",'Podział podstawowy'!$F$24,IF(D826="zastępca kierownika",'Podział podstawowy'!$F$25,IF(D826="główny ekspert",'Podział podstawowy'!$F$26,IF(OR(D826="starszy ekspert",D826="główny specjalista"),'Podział podstawowy'!$F$27,IF(OR(D826="ekspert",D826="specjalista"),'Podział podstawowy'!$F$28,'Podział podstawowy'!$F$29)))))))</f>
        <v>870.67396312778124</v>
      </c>
      <c r="G826" s="105" t="str">
        <f t="shared" si="24"/>
        <v>S1</v>
      </c>
      <c r="H826" s="106">
        <f t="shared" si="25"/>
        <v>1</v>
      </c>
      <c r="I826" s="104">
        <f>IFERROR(VLOOKUP(Tabela2[[#This Row],[Nazwisko i imię pracownika]],Tabela3[],9,FALSE),0)</f>
        <v>0</v>
      </c>
      <c r="J82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27" spans="1:10">
      <c r="A827" s="104" t="s">
        <v>854</v>
      </c>
      <c r="B827" s="104">
        <v>102</v>
      </c>
      <c r="C827" s="104" t="s">
        <v>1663</v>
      </c>
      <c r="D827" s="104" t="s">
        <v>1669</v>
      </c>
      <c r="E827" s="104">
        <v>1</v>
      </c>
      <c r="F827" s="113">
        <f>IF(D827="dyrektor ",'Podział podstawowy'!$F$19,IF(OR(D827="zastępca dyrektora ",D827="główny księgowy"),'Podział podstawowy'!$F$20,IF(D827="kierownik",'Podział podstawowy'!$F$24,IF(D827="zastępca kierownika",'Podział podstawowy'!$F$25,IF(D827="główny ekspert",'Podział podstawowy'!$F$26,IF(OR(D827="starszy ekspert",D827="główny specjalista"),'Podział podstawowy'!$F$27,IF(OR(D827="ekspert",D827="specjalista"),'Podział podstawowy'!$F$28,'Podział podstawowy'!$F$29)))))))</f>
        <v>870.67396312778124</v>
      </c>
      <c r="G827" s="105" t="str">
        <f t="shared" si="24"/>
        <v>S1</v>
      </c>
      <c r="H827" s="106">
        <f t="shared" si="25"/>
        <v>1</v>
      </c>
      <c r="I827" s="104">
        <f>IFERROR(VLOOKUP(Tabela2[[#This Row],[Nazwisko i imię pracownika]],Tabela3[],9,FALSE),0)</f>
        <v>0</v>
      </c>
      <c r="J82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28" spans="1:10">
      <c r="A828" s="104" t="s">
        <v>855</v>
      </c>
      <c r="B828" s="104">
        <v>102</v>
      </c>
      <c r="C828" s="104" t="s">
        <v>1663</v>
      </c>
      <c r="D828" s="104" t="s">
        <v>1669</v>
      </c>
      <c r="E828" s="104">
        <v>1</v>
      </c>
      <c r="F828" s="113">
        <f>IF(D828="dyrektor ",'Podział podstawowy'!$F$19,IF(OR(D828="zastępca dyrektora ",D828="główny księgowy"),'Podział podstawowy'!$F$20,IF(D828="kierownik",'Podział podstawowy'!$F$24,IF(D828="zastępca kierownika",'Podział podstawowy'!$F$25,IF(D828="główny ekspert",'Podział podstawowy'!$F$26,IF(OR(D828="starszy ekspert",D828="główny specjalista"),'Podział podstawowy'!$F$27,IF(OR(D828="ekspert",D828="specjalista"),'Podział podstawowy'!$F$28,'Podział podstawowy'!$F$29)))))))</f>
        <v>870.67396312778124</v>
      </c>
      <c r="G828" s="105" t="str">
        <f t="shared" si="24"/>
        <v>S1</v>
      </c>
      <c r="H828" s="106">
        <f t="shared" si="25"/>
        <v>1</v>
      </c>
      <c r="I828" s="104">
        <f>IFERROR(VLOOKUP(Tabela2[[#This Row],[Nazwisko i imię pracownika]],Tabela3[],9,FALSE),0)</f>
        <v>0</v>
      </c>
      <c r="J82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29" spans="1:10">
      <c r="A829" s="104" t="s">
        <v>856</v>
      </c>
      <c r="B829" s="104">
        <v>102</v>
      </c>
      <c r="C829" s="104" t="s">
        <v>1663</v>
      </c>
      <c r="D829" s="104" t="s">
        <v>1669</v>
      </c>
      <c r="E829" s="104">
        <v>1</v>
      </c>
      <c r="F829" s="113">
        <f>IF(D829="dyrektor ",'Podział podstawowy'!$F$19,IF(OR(D829="zastępca dyrektora ",D829="główny księgowy"),'Podział podstawowy'!$F$20,IF(D829="kierownik",'Podział podstawowy'!$F$24,IF(D829="zastępca kierownika",'Podział podstawowy'!$F$25,IF(D829="główny ekspert",'Podział podstawowy'!$F$26,IF(OR(D829="starszy ekspert",D829="główny specjalista"),'Podział podstawowy'!$F$27,IF(OR(D829="ekspert",D829="specjalista"),'Podział podstawowy'!$F$28,'Podział podstawowy'!$F$29)))))))</f>
        <v>870.67396312778124</v>
      </c>
      <c r="G829" s="105" t="str">
        <f t="shared" si="24"/>
        <v>S1</v>
      </c>
      <c r="H829" s="106">
        <f t="shared" si="25"/>
        <v>1</v>
      </c>
      <c r="I829" s="104">
        <f>IFERROR(VLOOKUP(Tabela2[[#This Row],[Nazwisko i imię pracownika]],Tabela3[],9,FALSE),0)</f>
        <v>0</v>
      </c>
      <c r="J82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30" spans="1:10">
      <c r="A830" s="104" t="s">
        <v>857</v>
      </c>
      <c r="B830" s="104">
        <v>102</v>
      </c>
      <c r="C830" s="104" t="s">
        <v>1663</v>
      </c>
      <c r="D830" s="104" t="s">
        <v>1669</v>
      </c>
      <c r="E830" s="104">
        <v>1</v>
      </c>
      <c r="F830" s="113">
        <f>IF(D830="dyrektor ",'Podział podstawowy'!$F$19,IF(OR(D830="zastępca dyrektora ",D830="główny księgowy"),'Podział podstawowy'!$F$20,IF(D830="kierownik",'Podział podstawowy'!$F$24,IF(D830="zastępca kierownika",'Podział podstawowy'!$F$25,IF(D830="główny ekspert",'Podział podstawowy'!$F$26,IF(OR(D830="starszy ekspert",D830="główny specjalista"),'Podział podstawowy'!$F$27,IF(OR(D830="ekspert",D830="specjalista"),'Podział podstawowy'!$F$28,'Podział podstawowy'!$F$29)))))))</f>
        <v>870.67396312778124</v>
      </c>
      <c r="G830" s="105" t="str">
        <f t="shared" si="24"/>
        <v>S1</v>
      </c>
      <c r="H830" s="106">
        <f t="shared" si="25"/>
        <v>1</v>
      </c>
      <c r="I830" s="104">
        <f>IFERROR(VLOOKUP(Tabela2[[#This Row],[Nazwisko i imię pracownika]],Tabela3[],9,FALSE),0)</f>
        <v>0</v>
      </c>
      <c r="J83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31" spans="1:10">
      <c r="A831" s="104" t="s">
        <v>858</v>
      </c>
      <c r="B831" s="104">
        <v>102</v>
      </c>
      <c r="C831" s="104" t="s">
        <v>1663</v>
      </c>
      <c r="D831" s="104" t="s">
        <v>47</v>
      </c>
      <c r="E831" s="104">
        <v>1</v>
      </c>
      <c r="F831" s="113">
        <f>IF(D831="dyrektor ",'Podział podstawowy'!$F$19,IF(OR(D831="zastępca dyrektora ",D831="główny księgowy"),'Podział podstawowy'!$F$20,IF(D831="kierownik",'Podział podstawowy'!$F$24,IF(D831="zastępca kierownika",'Podział podstawowy'!$F$25,IF(D831="główny ekspert",'Podział podstawowy'!$F$26,IF(OR(D831="starszy ekspert",D831="główny specjalista"),'Podział podstawowy'!$F$27,IF(OR(D831="ekspert",D831="specjalista"),'Podział podstawowy'!$F$28,'Podział podstawowy'!$F$29)))))))</f>
        <v>1306.0109446916717</v>
      </c>
      <c r="G831" s="105" t="str">
        <f t="shared" si="24"/>
        <v>S3</v>
      </c>
      <c r="H831" s="106">
        <f t="shared" si="25"/>
        <v>1.5</v>
      </c>
      <c r="I831" s="104">
        <f>IFERROR(VLOOKUP(Tabela2[[#This Row],[Nazwisko i imię pracownika]],Tabela3[],9,FALSE),0)</f>
        <v>0</v>
      </c>
      <c r="J83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32" spans="1:10">
      <c r="A832" s="104" t="s">
        <v>859</v>
      </c>
      <c r="B832" s="104">
        <v>102</v>
      </c>
      <c r="C832" s="104" t="s">
        <v>1666</v>
      </c>
      <c r="D832" s="104" t="s">
        <v>1669</v>
      </c>
      <c r="E832" s="104">
        <v>1</v>
      </c>
      <c r="F832" s="113">
        <f>IF(D832="dyrektor ",'Podział podstawowy'!$F$19,IF(OR(D832="zastępca dyrektora ",D832="główny księgowy"),'Podział podstawowy'!$F$20,IF(D832="kierownik",'Podział podstawowy'!$F$24,IF(D832="zastępca kierownika",'Podział podstawowy'!$F$25,IF(D832="główny ekspert",'Podział podstawowy'!$F$26,IF(OR(D832="starszy ekspert",D832="główny specjalista"),'Podział podstawowy'!$F$27,IF(OR(D832="ekspert",D832="specjalista"),'Podział podstawowy'!$F$28,'Podział podstawowy'!$F$29)))))))</f>
        <v>870.67396312778124</v>
      </c>
      <c r="G832" s="105" t="str">
        <f t="shared" si="24"/>
        <v>S1</v>
      </c>
      <c r="H832" s="106">
        <f t="shared" si="25"/>
        <v>1</v>
      </c>
      <c r="I832" s="104">
        <f>IFERROR(VLOOKUP(Tabela2[[#This Row],[Nazwisko i imię pracownika]],Tabela3[],9,FALSE),0)</f>
        <v>0</v>
      </c>
      <c r="J83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33" spans="1:10">
      <c r="A833" s="104" t="s">
        <v>860</v>
      </c>
      <c r="B833" s="104">
        <v>102</v>
      </c>
      <c r="C833" s="104" t="s">
        <v>1666</v>
      </c>
      <c r="D833" s="104" t="s">
        <v>1669</v>
      </c>
      <c r="E833" s="104">
        <v>1</v>
      </c>
      <c r="F833" s="113">
        <f>IF(D833="dyrektor ",'Podział podstawowy'!$F$19,IF(OR(D833="zastępca dyrektora ",D833="główny księgowy"),'Podział podstawowy'!$F$20,IF(D833="kierownik",'Podział podstawowy'!$F$24,IF(D833="zastępca kierownika",'Podział podstawowy'!$F$25,IF(D833="główny ekspert",'Podział podstawowy'!$F$26,IF(OR(D833="starszy ekspert",D833="główny specjalista"),'Podział podstawowy'!$F$27,IF(OR(D833="ekspert",D833="specjalista"),'Podział podstawowy'!$F$28,'Podział podstawowy'!$F$29)))))))</f>
        <v>870.67396312778124</v>
      </c>
      <c r="G833" s="105" t="str">
        <f t="shared" si="24"/>
        <v>S1</v>
      </c>
      <c r="H833" s="106">
        <f t="shared" si="25"/>
        <v>1</v>
      </c>
      <c r="I833" s="104">
        <f>IFERROR(VLOOKUP(Tabela2[[#This Row],[Nazwisko i imię pracownika]],Tabela3[],9,FALSE),0)</f>
        <v>0</v>
      </c>
      <c r="J83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34" spans="1:10">
      <c r="A834" s="104" t="s">
        <v>861</v>
      </c>
      <c r="B834" s="104">
        <v>102</v>
      </c>
      <c r="C834" s="104" t="s">
        <v>1666</v>
      </c>
      <c r="D834" s="104" t="s">
        <v>1669</v>
      </c>
      <c r="E834" s="104">
        <v>1</v>
      </c>
      <c r="F834" s="113">
        <f>IF(D834="dyrektor ",'Podział podstawowy'!$F$19,IF(OR(D834="zastępca dyrektora ",D834="główny księgowy"),'Podział podstawowy'!$F$20,IF(D834="kierownik",'Podział podstawowy'!$F$24,IF(D834="zastępca kierownika",'Podział podstawowy'!$F$25,IF(D834="główny ekspert",'Podział podstawowy'!$F$26,IF(OR(D834="starszy ekspert",D834="główny specjalista"),'Podział podstawowy'!$F$27,IF(OR(D834="ekspert",D834="specjalista"),'Podział podstawowy'!$F$28,'Podział podstawowy'!$F$29)))))))</f>
        <v>870.67396312778124</v>
      </c>
      <c r="G834" s="105" t="str">
        <f t="shared" si="24"/>
        <v>S1</v>
      </c>
      <c r="H834" s="106">
        <f t="shared" si="25"/>
        <v>1</v>
      </c>
      <c r="I834" s="104">
        <f>IFERROR(VLOOKUP(Tabela2[[#This Row],[Nazwisko i imię pracownika]],Tabela3[],9,FALSE),0)</f>
        <v>0</v>
      </c>
      <c r="J83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35" spans="1:10">
      <c r="A835" s="104" t="s">
        <v>862</v>
      </c>
      <c r="B835" s="104">
        <v>102</v>
      </c>
      <c r="C835" s="104" t="s">
        <v>1666</v>
      </c>
      <c r="D835" s="104" t="s">
        <v>1669</v>
      </c>
      <c r="E835" s="104">
        <v>1</v>
      </c>
      <c r="F835" s="113">
        <f>IF(D835="dyrektor ",'Podział podstawowy'!$F$19,IF(OR(D835="zastępca dyrektora ",D835="główny księgowy"),'Podział podstawowy'!$F$20,IF(D835="kierownik",'Podział podstawowy'!$F$24,IF(D835="zastępca kierownika",'Podział podstawowy'!$F$25,IF(D835="główny ekspert",'Podział podstawowy'!$F$26,IF(OR(D835="starszy ekspert",D835="główny specjalista"),'Podział podstawowy'!$F$27,IF(OR(D835="ekspert",D835="specjalista"),'Podział podstawowy'!$F$28,'Podział podstawowy'!$F$29)))))))</f>
        <v>870.67396312778124</v>
      </c>
      <c r="G835" s="105" t="str">
        <f t="shared" si="24"/>
        <v>S1</v>
      </c>
      <c r="H835" s="106">
        <f t="shared" si="25"/>
        <v>1</v>
      </c>
      <c r="I835" s="104">
        <f>IFERROR(VLOOKUP(Tabela2[[#This Row],[Nazwisko i imię pracownika]],Tabela3[],9,FALSE),0)</f>
        <v>0</v>
      </c>
      <c r="J83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36" spans="1:10">
      <c r="A836" s="104" t="s">
        <v>863</v>
      </c>
      <c r="B836" s="104">
        <v>102</v>
      </c>
      <c r="C836" s="104" t="s">
        <v>1666</v>
      </c>
      <c r="D836" s="104" t="s">
        <v>8</v>
      </c>
      <c r="E836" s="104">
        <v>1</v>
      </c>
      <c r="F836" s="113">
        <f>IF(D836="dyrektor ",'Podział podstawowy'!$F$19,IF(OR(D836="zastępca dyrektora ",D836="główny księgowy"),'Podział podstawowy'!$F$20,IF(D836="kierownik",'Podział podstawowy'!$F$24,IF(D836="zastępca kierownika",'Podział podstawowy'!$F$25,IF(D836="główny ekspert",'Podział podstawowy'!$F$26,IF(OR(D836="starszy ekspert",D836="główny specjalista"),'Podział podstawowy'!$F$27,IF(OR(D836="ekspert",D836="specjalista"),'Podział podstawowy'!$F$28,'Podział podstawowy'!$F$29)))))))</f>
        <v>1088.3424539097266</v>
      </c>
      <c r="G836" s="105" t="str">
        <f t="shared" si="24"/>
        <v>S2</v>
      </c>
      <c r="H836" s="106">
        <f t="shared" si="25"/>
        <v>1.25</v>
      </c>
      <c r="I836" s="104">
        <f>IFERROR(VLOOKUP(Tabela2[[#This Row],[Nazwisko i imię pracownika]],Tabela3[],9,FALSE),0)</f>
        <v>0</v>
      </c>
      <c r="J83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37" spans="1:10">
      <c r="A837" s="104" t="s">
        <v>864</v>
      </c>
      <c r="B837" s="104">
        <v>102</v>
      </c>
      <c r="C837" s="104" t="s">
        <v>1666</v>
      </c>
      <c r="D837" s="104" t="s">
        <v>1669</v>
      </c>
      <c r="E837" s="104">
        <v>1</v>
      </c>
      <c r="F837" s="113">
        <f>IF(D837="dyrektor ",'Podział podstawowy'!$F$19,IF(OR(D837="zastępca dyrektora ",D837="główny księgowy"),'Podział podstawowy'!$F$20,IF(D837="kierownik",'Podział podstawowy'!$F$24,IF(D837="zastępca kierownika",'Podział podstawowy'!$F$25,IF(D837="główny ekspert",'Podział podstawowy'!$F$26,IF(OR(D837="starszy ekspert",D837="główny specjalista"),'Podział podstawowy'!$F$27,IF(OR(D837="ekspert",D837="specjalista"),'Podział podstawowy'!$F$28,'Podział podstawowy'!$F$29)))))))</f>
        <v>870.67396312778124</v>
      </c>
      <c r="G837" s="105" t="str">
        <f t="shared" si="24"/>
        <v>S1</v>
      </c>
      <c r="H837" s="106">
        <f t="shared" si="25"/>
        <v>1</v>
      </c>
      <c r="I837" s="104">
        <f>IFERROR(VLOOKUP(Tabela2[[#This Row],[Nazwisko i imię pracownika]],Tabela3[],9,FALSE),0)</f>
        <v>0</v>
      </c>
      <c r="J83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38" spans="1:10">
      <c r="A838" s="104" t="s">
        <v>865</v>
      </c>
      <c r="B838" s="104">
        <v>102</v>
      </c>
      <c r="C838" s="104" t="s">
        <v>1665</v>
      </c>
      <c r="D838" s="104" t="s">
        <v>1669</v>
      </c>
      <c r="E838" s="104">
        <v>1</v>
      </c>
      <c r="F838" s="113">
        <f>IF(D838="dyrektor ",'Podział podstawowy'!$F$19,IF(OR(D838="zastępca dyrektora ",D838="główny księgowy"),'Podział podstawowy'!$F$20,IF(D838="kierownik",'Podział podstawowy'!$F$24,IF(D838="zastępca kierownika",'Podział podstawowy'!$F$25,IF(D838="główny ekspert",'Podział podstawowy'!$F$26,IF(OR(D838="starszy ekspert",D838="główny specjalista"),'Podział podstawowy'!$F$27,IF(OR(D838="ekspert",D838="specjalista"),'Podział podstawowy'!$F$28,'Podział podstawowy'!$F$29)))))))</f>
        <v>870.67396312778124</v>
      </c>
      <c r="G838" s="105" t="str">
        <f t="shared" si="24"/>
        <v>S1</v>
      </c>
      <c r="H838" s="106">
        <f t="shared" si="25"/>
        <v>1</v>
      </c>
      <c r="I838" s="104">
        <f>IFERROR(VLOOKUP(Tabela2[[#This Row],[Nazwisko i imię pracownika]],Tabela3[],9,FALSE),0)</f>
        <v>0</v>
      </c>
      <c r="J83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39" spans="1:10">
      <c r="A839" s="104" t="s">
        <v>866</v>
      </c>
      <c r="B839" s="104">
        <v>102</v>
      </c>
      <c r="C839" s="104" t="s">
        <v>1665</v>
      </c>
      <c r="D839" s="104" t="s">
        <v>8</v>
      </c>
      <c r="E839" s="104">
        <v>1</v>
      </c>
      <c r="F839" s="113">
        <f>IF(D839="dyrektor ",'Podział podstawowy'!$F$19,IF(OR(D839="zastępca dyrektora ",D839="główny księgowy"),'Podział podstawowy'!$F$20,IF(D839="kierownik",'Podział podstawowy'!$F$24,IF(D839="zastępca kierownika",'Podział podstawowy'!$F$25,IF(D839="główny ekspert",'Podział podstawowy'!$F$26,IF(OR(D839="starszy ekspert",D839="główny specjalista"),'Podział podstawowy'!$F$27,IF(OR(D839="ekspert",D839="specjalista"),'Podział podstawowy'!$F$28,'Podział podstawowy'!$F$29)))))))</f>
        <v>1088.3424539097266</v>
      </c>
      <c r="G839" s="105" t="str">
        <f t="shared" ref="G839:G902" si="26">IF(D839="dyrektor ","S8",IF(OR(D839="zastępca dyrektora ",D839="główny księgowy"),"S7",IF(D839="kierownik","S6",IF(D839="zastępca kierownika","S5",IF(D839="główny ekspert","S4",IF(OR(D839="starszy ekspert",D839="główny specjalista"),"S3",IF(OR(D839="ekspert",D839="specjalista"),"S2","S1")))))))</f>
        <v>S2</v>
      </c>
      <c r="H839" s="106">
        <f t="shared" ref="H839:H902" si="27">IF(G839="S1",1,IF(G839="S2",1.25,IF(G839="S3",1.5,IF(G839="S4",1.75,IF(G839="S5",2,IF(G839="S6",2.5,IF(G839="S7",3,IF(G839="S8",3.5))))))))</f>
        <v>1.25</v>
      </c>
      <c r="I839" s="104">
        <f>IFERROR(VLOOKUP(Tabela2[[#This Row],[Nazwisko i imię pracownika]],Tabela3[],9,FALSE),0)</f>
        <v>0</v>
      </c>
      <c r="J83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40" spans="1:10">
      <c r="A840" s="104" t="s">
        <v>867</v>
      </c>
      <c r="B840" s="104">
        <v>102</v>
      </c>
      <c r="C840" s="104" t="s">
        <v>1663</v>
      </c>
      <c r="D840" s="104" t="s">
        <v>1669</v>
      </c>
      <c r="E840" s="104">
        <v>1</v>
      </c>
      <c r="F840" s="113">
        <f>IF(D840="dyrektor ",'Podział podstawowy'!$F$19,IF(OR(D840="zastępca dyrektora ",D840="główny księgowy"),'Podział podstawowy'!$F$20,IF(D840="kierownik",'Podział podstawowy'!$F$24,IF(D840="zastępca kierownika",'Podział podstawowy'!$F$25,IF(D840="główny ekspert",'Podział podstawowy'!$F$26,IF(OR(D840="starszy ekspert",D840="główny specjalista"),'Podział podstawowy'!$F$27,IF(OR(D840="ekspert",D840="specjalista"),'Podział podstawowy'!$F$28,'Podział podstawowy'!$F$29)))))))</f>
        <v>870.67396312778124</v>
      </c>
      <c r="G840" s="105" t="str">
        <f t="shared" si="26"/>
        <v>S1</v>
      </c>
      <c r="H840" s="106">
        <f t="shared" si="27"/>
        <v>1</v>
      </c>
      <c r="I840" s="104">
        <f>IFERROR(VLOOKUP(Tabela2[[#This Row],[Nazwisko i imię pracownika]],Tabela3[],9,FALSE),0)</f>
        <v>0</v>
      </c>
      <c r="J84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41" spans="1:10">
      <c r="A841" s="104" t="s">
        <v>868</v>
      </c>
      <c r="B841" s="104">
        <v>102</v>
      </c>
      <c r="C841" s="104" t="s">
        <v>1663</v>
      </c>
      <c r="D841" s="104" t="s">
        <v>1669</v>
      </c>
      <c r="E841" s="104">
        <v>1</v>
      </c>
      <c r="F841" s="113">
        <f>IF(D841="dyrektor ",'Podział podstawowy'!$F$19,IF(OR(D841="zastępca dyrektora ",D841="główny księgowy"),'Podział podstawowy'!$F$20,IF(D841="kierownik",'Podział podstawowy'!$F$24,IF(D841="zastępca kierownika",'Podział podstawowy'!$F$25,IF(D841="główny ekspert",'Podział podstawowy'!$F$26,IF(OR(D841="starszy ekspert",D841="główny specjalista"),'Podział podstawowy'!$F$27,IF(OR(D841="ekspert",D841="specjalista"),'Podział podstawowy'!$F$28,'Podział podstawowy'!$F$29)))))))</f>
        <v>870.67396312778124</v>
      </c>
      <c r="G841" s="105" t="str">
        <f t="shared" si="26"/>
        <v>S1</v>
      </c>
      <c r="H841" s="106">
        <f t="shared" si="27"/>
        <v>1</v>
      </c>
      <c r="I841" s="104">
        <f>IFERROR(VLOOKUP(Tabela2[[#This Row],[Nazwisko i imię pracownika]],Tabela3[],9,FALSE),0)</f>
        <v>0</v>
      </c>
      <c r="J84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42" spans="1:10">
      <c r="A842" s="104" t="s">
        <v>869</v>
      </c>
      <c r="B842" s="104">
        <v>102</v>
      </c>
      <c r="C842" s="104" t="s">
        <v>1663</v>
      </c>
      <c r="D842" s="104" t="s">
        <v>1669</v>
      </c>
      <c r="E842" s="104">
        <v>1</v>
      </c>
      <c r="F842" s="113">
        <f>IF(D842="dyrektor ",'Podział podstawowy'!$F$19,IF(OR(D842="zastępca dyrektora ",D842="główny księgowy"),'Podział podstawowy'!$F$20,IF(D842="kierownik",'Podział podstawowy'!$F$24,IF(D842="zastępca kierownika",'Podział podstawowy'!$F$25,IF(D842="główny ekspert",'Podział podstawowy'!$F$26,IF(OR(D842="starszy ekspert",D842="główny specjalista"),'Podział podstawowy'!$F$27,IF(OR(D842="ekspert",D842="specjalista"),'Podział podstawowy'!$F$28,'Podział podstawowy'!$F$29)))))))</f>
        <v>870.67396312778124</v>
      </c>
      <c r="G842" s="105" t="str">
        <f t="shared" si="26"/>
        <v>S1</v>
      </c>
      <c r="H842" s="106">
        <f t="shared" si="27"/>
        <v>1</v>
      </c>
      <c r="I842" s="104">
        <f>IFERROR(VLOOKUP(Tabela2[[#This Row],[Nazwisko i imię pracownika]],Tabela3[],9,FALSE),0)</f>
        <v>0</v>
      </c>
      <c r="J84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43" spans="1:10">
      <c r="A843" s="104" t="s">
        <v>870</v>
      </c>
      <c r="B843" s="104">
        <v>102</v>
      </c>
      <c r="C843" s="104" t="s">
        <v>1663</v>
      </c>
      <c r="D843" s="104" t="s">
        <v>8</v>
      </c>
      <c r="E843" s="104">
        <v>1</v>
      </c>
      <c r="F843" s="113">
        <f>IF(D843="dyrektor ",'Podział podstawowy'!$F$19,IF(OR(D843="zastępca dyrektora ",D843="główny księgowy"),'Podział podstawowy'!$F$20,IF(D843="kierownik",'Podział podstawowy'!$F$24,IF(D843="zastępca kierownika",'Podział podstawowy'!$F$25,IF(D843="główny ekspert",'Podział podstawowy'!$F$26,IF(OR(D843="starszy ekspert",D843="główny specjalista"),'Podział podstawowy'!$F$27,IF(OR(D843="ekspert",D843="specjalista"),'Podział podstawowy'!$F$28,'Podział podstawowy'!$F$29)))))))</f>
        <v>1088.3424539097266</v>
      </c>
      <c r="G843" s="105" t="str">
        <f t="shared" si="26"/>
        <v>S2</v>
      </c>
      <c r="H843" s="106">
        <f t="shared" si="27"/>
        <v>1.25</v>
      </c>
      <c r="I843" s="104">
        <f>IFERROR(VLOOKUP(Tabela2[[#This Row],[Nazwisko i imię pracownika]],Tabela3[],9,FALSE),0)</f>
        <v>0</v>
      </c>
      <c r="J84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44" spans="1:10">
      <c r="A844" s="104" t="s">
        <v>871</v>
      </c>
      <c r="B844" s="104">
        <v>102</v>
      </c>
      <c r="C844" s="104" t="s">
        <v>1663</v>
      </c>
      <c r="D844" s="104" t="s">
        <v>1669</v>
      </c>
      <c r="E844" s="104">
        <v>1</v>
      </c>
      <c r="F844" s="113">
        <f>IF(D844="dyrektor ",'Podział podstawowy'!$F$19,IF(OR(D844="zastępca dyrektora ",D844="główny księgowy"),'Podział podstawowy'!$F$20,IF(D844="kierownik",'Podział podstawowy'!$F$24,IF(D844="zastępca kierownika",'Podział podstawowy'!$F$25,IF(D844="główny ekspert",'Podział podstawowy'!$F$26,IF(OR(D844="starszy ekspert",D844="główny specjalista"),'Podział podstawowy'!$F$27,IF(OR(D844="ekspert",D844="specjalista"),'Podział podstawowy'!$F$28,'Podział podstawowy'!$F$29)))))))</f>
        <v>870.67396312778124</v>
      </c>
      <c r="G844" s="105" t="str">
        <f t="shared" si="26"/>
        <v>S1</v>
      </c>
      <c r="H844" s="106">
        <f t="shared" si="27"/>
        <v>1</v>
      </c>
      <c r="I844" s="104">
        <f>IFERROR(VLOOKUP(Tabela2[[#This Row],[Nazwisko i imię pracownika]],Tabela3[],9,FALSE),0)</f>
        <v>0</v>
      </c>
      <c r="J84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45" spans="1:10">
      <c r="A845" s="104" t="s">
        <v>872</v>
      </c>
      <c r="B845" s="104">
        <v>102</v>
      </c>
      <c r="C845" s="104" t="s">
        <v>1664</v>
      </c>
      <c r="D845" s="104" t="s">
        <v>1669</v>
      </c>
      <c r="E845" s="104">
        <v>1</v>
      </c>
      <c r="F845" s="113">
        <f>IF(D845="dyrektor ",'Podział podstawowy'!$F$19,IF(OR(D845="zastępca dyrektora ",D845="główny księgowy"),'Podział podstawowy'!$F$20,IF(D845="kierownik",'Podział podstawowy'!$F$24,IF(D845="zastępca kierownika",'Podział podstawowy'!$F$25,IF(D845="główny ekspert",'Podział podstawowy'!$F$26,IF(OR(D845="starszy ekspert",D845="główny specjalista"),'Podział podstawowy'!$F$27,IF(OR(D845="ekspert",D845="specjalista"),'Podział podstawowy'!$F$28,'Podział podstawowy'!$F$29)))))))</f>
        <v>870.67396312778124</v>
      </c>
      <c r="G845" s="105" t="str">
        <f t="shared" si="26"/>
        <v>S1</v>
      </c>
      <c r="H845" s="106">
        <f t="shared" si="27"/>
        <v>1</v>
      </c>
      <c r="I845" s="104">
        <f>IFERROR(VLOOKUP(Tabela2[[#This Row],[Nazwisko i imię pracownika]],Tabela3[],9,FALSE),0)</f>
        <v>0</v>
      </c>
      <c r="J84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46" spans="1:10">
      <c r="A846" s="104" t="s">
        <v>873</v>
      </c>
      <c r="B846" s="104">
        <v>102</v>
      </c>
      <c r="C846" s="104" t="s">
        <v>1664</v>
      </c>
      <c r="D846" s="104" t="s">
        <v>8</v>
      </c>
      <c r="E846" s="104">
        <v>1</v>
      </c>
      <c r="F846" s="113">
        <f>IF(D846="dyrektor ",'Podział podstawowy'!$F$19,IF(OR(D846="zastępca dyrektora ",D846="główny księgowy"),'Podział podstawowy'!$F$20,IF(D846="kierownik",'Podział podstawowy'!$F$24,IF(D846="zastępca kierownika",'Podział podstawowy'!$F$25,IF(D846="główny ekspert",'Podział podstawowy'!$F$26,IF(OR(D846="starszy ekspert",D846="główny specjalista"),'Podział podstawowy'!$F$27,IF(OR(D846="ekspert",D846="specjalista"),'Podział podstawowy'!$F$28,'Podział podstawowy'!$F$29)))))))</f>
        <v>1088.3424539097266</v>
      </c>
      <c r="G846" s="105" t="str">
        <f t="shared" si="26"/>
        <v>S2</v>
      </c>
      <c r="H846" s="106">
        <f t="shared" si="27"/>
        <v>1.25</v>
      </c>
      <c r="I846" s="104">
        <f>IFERROR(VLOOKUP(Tabela2[[#This Row],[Nazwisko i imię pracownika]],Tabela3[],9,FALSE),0)</f>
        <v>0</v>
      </c>
      <c r="J84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47" spans="1:10">
      <c r="A847" s="104" t="s">
        <v>874</v>
      </c>
      <c r="B847" s="104">
        <v>101</v>
      </c>
      <c r="C847" s="104" t="s">
        <v>1667</v>
      </c>
      <c r="D847" s="104" t="s">
        <v>44</v>
      </c>
      <c r="E847" s="104">
        <v>1</v>
      </c>
      <c r="F847" s="113">
        <f>IF(D847="dyrektor ",'Podział podstawowy'!$F$19,IF(OR(D847="zastępca dyrektora ",D847="główny księgowy"),'Podział podstawowy'!$F$20,IF(D847="kierownik",'Podział podstawowy'!$F$24,IF(D847="zastępca kierownika",'Podział podstawowy'!$F$25,IF(D847="główny ekspert",'Podział podstawowy'!$F$26,IF(OR(D847="starszy ekspert",D847="główny specjalista"),'Podział podstawowy'!$F$27,IF(OR(D847="ekspert",D847="specjalista"),'Podział podstawowy'!$F$28,'Podział podstawowy'!$F$29)))))))</f>
        <v>3047.3588709472342</v>
      </c>
      <c r="G847" s="105" t="str">
        <f t="shared" si="26"/>
        <v>S8</v>
      </c>
      <c r="H847" s="106">
        <f t="shared" si="27"/>
        <v>3.5</v>
      </c>
      <c r="I847" s="104">
        <f>IFERROR(VLOOKUP(Tabela2[[#This Row],[Nazwisko i imię pracownika]],Tabela3[],9,FALSE),0)</f>
        <v>0</v>
      </c>
      <c r="J84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48" spans="1:10">
      <c r="A848" s="104" t="s">
        <v>119</v>
      </c>
      <c r="B848" s="104">
        <v>102</v>
      </c>
      <c r="C848" s="104" t="s">
        <v>1667</v>
      </c>
      <c r="D848" s="104" t="s">
        <v>1669</v>
      </c>
      <c r="E848" s="104">
        <v>1</v>
      </c>
      <c r="F848" s="113">
        <f>IF(D848="dyrektor ",'Podział podstawowy'!$F$19,IF(OR(D848="zastępca dyrektora ",D848="główny księgowy"),'Podział podstawowy'!$F$20,IF(D848="kierownik",'Podział podstawowy'!$F$24,IF(D848="zastępca kierownika",'Podział podstawowy'!$F$25,IF(D848="główny ekspert",'Podział podstawowy'!$F$26,IF(OR(D848="starszy ekspert",D848="główny specjalista"),'Podział podstawowy'!$F$27,IF(OR(D848="ekspert",D848="specjalista"),'Podział podstawowy'!$F$28,'Podział podstawowy'!$F$29)))))))</f>
        <v>870.67396312778124</v>
      </c>
      <c r="G848" s="105" t="str">
        <f t="shared" si="26"/>
        <v>S1</v>
      </c>
      <c r="H848" s="106">
        <f t="shared" si="27"/>
        <v>1</v>
      </c>
      <c r="I848" s="104">
        <f>IFERROR(VLOOKUP(Tabela2[[#This Row],[Nazwisko i imię pracownika]],Tabela3[],9,FALSE),0)</f>
        <v>0</v>
      </c>
      <c r="J84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49" spans="1:10">
      <c r="A849" s="104" t="s">
        <v>875</v>
      </c>
      <c r="B849" s="104">
        <v>102</v>
      </c>
      <c r="C849" s="104" t="s">
        <v>1667</v>
      </c>
      <c r="D849" s="104" t="s">
        <v>47</v>
      </c>
      <c r="E849" s="104">
        <v>1</v>
      </c>
      <c r="F849" s="113">
        <f>IF(D849="dyrektor ",'Podział podstawowy'!$F$19,IF(OR(D849="zastępca dyrektora ",D849="główny księgowy"),'Podział podstawowy'!$F$20,IF(D849="kierownik",'Podział podstawowy'!$F$24,IF(D849="zastępca kierownika",'Podział podstawowy'!$F$25,IF(D849="główny ekspert",'Podział podstawowy'!$F$26,IF(OR(D849="starszy ekspert",D849="główny specjalista"),'Podział podstawowy'!$F$27,IF(OR(D849="ekspert",D849="specjalista"),'Podział podstawowy'!$F$28,'Podział podstawowy'!$F$29)))))))</f>
        <v>1306.0109446916717</v>
      </c>
      <c r="G849" s="105" t="str">
        <f t="shared" si="26"/>
        <v>S3</v>
      </c>
      <c r="H849" s="106">
        <f t="shared" si="27"/>
        <v>1.5</v>
      </c>
      <c r="I849" s="104">
        <f>IFERROR(VLOOKUP(Tabela2[[#This Row],[Nazwisko i imię pracownika]],Tabela3[],9,FALSE),0)</f>
        <v>0</v>
      </c>
      <c r="J84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50" spans="1:10">
      <c r="A850" s="104" t="s">
        <v>876</v>
      </c>
      <c r="B850" s="104">
        <v>102</v>
      </c>
      <c r="C850" s="104" t="s">
        <v>1667</v>
      </c>
      <c r="D850" s="104" t="s">
        <v>1669</v>
      </c>
      <c r="E850" s="104">
        <v>1</v>
      </c>
      <c r="F850" s="113">
        <f>IF(D850="dyrektor ",'Podział podstawowy'!$F$19,IF(OR(D850="zastępca dyrektora ",D850="główny księgowy"),'Podział podstawowy'!$F$20,IF(D850="kierownik",'Podział podstawowy'!$F$24,IF(D850="zastępca kierownika",'Podział podstawowy'!$F$25,IF(D850="główny ekspert",'Podział podstawowy'!$F$26,IF(OR(D850="starszy ekspert",D850="główny specjalista"),'Podział podstawowy'!$F$27,IF(OR(D850="ekspert",D850="specjalista"),'Podział podstawowy'!$F$28,'Podział podstawowy'!$F$29)))))))</f>
        <v>870.67396312778124</v>
      </c>
      <c r="G850" s="105" t="str">
        <f t="shared" si="26"/>
        <v>S1</v>
      </c>
      <c r="H850" s="106">
        <f t="shared" si="27"/>
        <v>1</v>
      </c>
      <c r="I850" s="104">
        <f>IFERROR(VLOOKUP(Tabela2[[#This Row],[Nazwisko i imię pracownika]],Tabela3[],9,FALSE),0)</f>
        <v>0</v>
      </c>
      <c r="J85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51" spans="1:10">
      <c r="A851" s="104" t="s">
        <v>877</v>
      </c>
      <c r="B851" s="104">
        <v>102</v>
      </c>
      <c r="C851" s="104" t="s">
        <v>1667</v>
      </c>
      <c r="D851" s="104" t="s">
        <v>52</v>
      </c>
      <c r="E851" s="104">
        <v>1</v>
      </c>
      <c r="F851" s="113">
        <f>IF(D851="dyrektor ",'Podział podstawowy'!$F$19,IF(OR(D851="zastępca dyrektora ",D851="główny księgowy"),'Podział podstawowy'!$F$20,IF(D851="kierownik",'Podział podstawowy'!$F$24,IF(D851="zastępca kierownika",'Podział podstawowy'!$F$25,IF(D851="główny ekspert",'Podział podstawowy'!$F$26,IF(OR(D851="starszy ekspert",D851="główny specjalista"),'Podział podstawowy'!$F$27,IF(OR(D851="ekspert",D851="specjalista"),'Podział podstawowy'!$F$28,'Podział podstawowy'!$F$29)))))))</f>
        <v>1741.3479262555625</v>
      </c>
      <c r="G851" s="105" t="str">
        <f t="shared" si="26"/>
        <v>S5</v>
      </c>
      <c r="H851" s="106">
        <f t="shared" si="27"/>
        <v>2</v>
      </c>
      <c r="I851" s="104">
        <f>IFERROR(VLOOKUP(Tabela2[[#This Row],[Nazwisko i imię pracownika]],Tabela3[],9,FALSE),0)</f>
        <v>0</v>
      </c>
      <c r="J85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52" spans="1:10">
      <c r="A852" s="104" t="s">
        <v>878</v>
      </c>
      <c r="B852" s="104">
        <v>102</v>
      </c>
      <c r="C852" s="104" t="s">
        <v>1667</v>
      </c>
      <c r="D852" s="104" t="s">
        <v>1669</v>
      </c>
      <c r="E852" s="104">
        <v>1</v>
      </c>
      <c r="F852" s="113">
        <f>IF(D852="dyrektor ",'Podział podstawowy'!$F$19,IF(OR(D852="zastępca dyrektora ",D852="główny księgowy"),'Podział podstawowy'!$F$20,IF(D852="kierownik",'Podział podstawowy'!$F$24,IF(D852="zastępca kierownika",'Podział podstawowy'!$F$25,IF(D852="główny ekspert",'Podział podstawowy'!$F$26,IF(OR(D852="starszy ekspert",D852="główny specjalista"),'Podział podstawowy'!$F$27,IF(OR(D852="ekspert",D852="specjalista"),'Podział podstawowy'!$F$28,'Podział podstawowy'!$F$29)))))))</f>
        <v>870.67396312778124</v>
      </c>
      <c r="G852" s="105" t="str">
        <f t="shared" si="26"/>
        <v>S1</v>
      </c>
      <c r="H852" s="106">
        <f t="shared" si="27"/>
        <v>1</v>
      </c>
      <c r="I852" s="104">
        <f>IFERROR(VLOOKUP(Tabela2[[#This Row],[Nazwisko i imię pracownika]],Tabela3[],9,FALSE),0)</f>
        <v>0</v>
      </c>
      <c r="J85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53" spans="1:10">
      <c r="A853" s="104" t="s">
        <v>879</v>
      </c>
      <c r="B853" s="104">
        <v>102</v>
      </c>
      <c r="C853" s="104" t="s">
        <v>1667</v>
      </c>
      <c r="D853" s="104" t="s">
        <v>1669</v>
      </c>
      <c r="E853" s="104">
        <v>1</v>
      </c>
      <c r="F853" s="113">
        <f>IF(D853="dyrektor ",'Podział podstawowy'!$F$19,IF(OR(D853="zastępca dyrektora ",D853="główny księgowy"),'Podział podstawowy'!$F$20,IF(D853="kierownik",'Podział podstawowy'!$F$24,IF(D853="zastępca kierownika",'Podział podstawowy'!$F$25,IF(D853="główny ekspert",'Podział podstawowy'!$F$26,IF(OR(D853="starszy ekspert",D853="główny specjalista"),'Podział podstawowy'!$F$27,IF(OR(D853="ekspert",D853="specjalista"),'Podział podstawowy'!$F$28,'Podział podstawowy'!$F$29)))))))</f>
        <v>870.67396312778124</v>
      </c>
      <c r="G853" s="105" t="str">
        <f t="shared" si="26"/>
        <v>S1</v>
      </c>
      <c r="H853" s="106">
        <f t="shared" si="27"/>
        <v>1</v>
      </c>
      <c r="I853" s="104">
        <f>IFERROR(VLOOKUP(Tabela2[[#This Row],[Nazwisko i imię pracownika]],Tabela3[],9,FALSE),0)</f>
        <v>0</v>
      </c>
      <c r="J85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54" spans="1:10">
      <c r="A854" s="104" t="s">
        <v>880</v>
      </c>
      <c r="B854" s="104">
        <v>102</v>
      </c>
      <c r="C854" s="104" t="s">
        <v>1664</v>
      </c>
      <c r="D854" s="104" t="s">
        <v>55</v>
      </c>
      <c r="E854" s="104">
        <v>1</v>
      </c>
      <c r="F854" s="113">
        <f>IF(D854="dyrektor ",'Podział podstawowy'!$F$19,IF(OR(D854="zastępca dyrektora ",D854="główny księgowy"),'Podział podstawowy'!$F$20,IF(D854="kierownik",'Podział podstawowy'!$F$24,IF(D854="zastępca kierownika",'Podział podstawowy'!$F$25,IF(D854="główny ekspert",'Podział podstawowy'!$F$26,IF(OR(D854="starszy ekspert",D854="główny specjalista"),'Podział podstawowy'!$F$27,IF(OR(D854="ekspert",D854="specjalista"),'Podział podstawowy'!$F$28,'Podział podstawowy'!$F$29)))))))</f>
        <v>1523.6794354736171</v>
      </c>
      <c r="G854" s="105" t="str">
        <f t="shared" si="26"/>
        <v>S4</v>
      </c>
      <c r="H854" s="106">
        <f t="shared" si="27"/>
        <v>1.75</v>
      </c>
      <c r="I854" s="104">
        <f>IFERROR(VLOOKUP(Tabela2[[#This Row],[Nazwisko i imię pracownika]],Tabela3[],9,FALSE),0)</f>
        <v>0</v>
      </c>
      <c r="J85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55" spans="1:10">
      <c r="A855" s="104" t="s">
        <v>881</v>
      </c>
      <c r="B855" s="104">
        <v>102</v>
      </c>
      <c r="C855" s="104" t="s">
        <v>1664</v>
      </c>
      <c r="D855" s="104" t="s">
        <v>1669</v>
      </c>
      <c r="E855" s="104">
        <v>1</v>
      </c>
      <c r="F855" s="113">
        <f>IF(D855="dyrektor ",'Podział podstawowy'!$F$19,IF(OR(D855="zastępca dyrektora ",D855="główny księgowy"),'Podział podstawowy'!$F$20,IF(D855="kierownik",'Podział podstawowy'!$F$24,IF(D855="zastępca kierownika",'Podział podstawowy'!$F$25,IF(D855="główny ekspert",'Podział podstawowy'!$F$26,IF(OR(D855="starszy ekspert",D855="główny specjalista"),'Podział podstawowy'!$F$27,IF(OR(D855="ekspert",D855="specjalista"),'Podział podstawowy'!$F$28,'Podział podstawowy'!$F$29)))))))</f>
        <v>870.67396312778124</v>
      </c>
      <c r="G855" s="105" t="str">
        <f t="shared" si="26"/>
        <v>S1</v>
      </c>
      <c r="H855" s="106">
        <f t="shared" si="27"/>
        <v>1</v>
      </c>
      <c r="I855" s="104">
        <f>IFERROR(VLOOKUP(Tabela2[[#This Row],[Nazwisko i imię pracownika]],Tabela3[],9,FALSE),0)</f>
        <v>0</v>
      </c>
      <c r="J85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56" spans="1:10">
      <c r="A856" s="104" t="s">
        <v>882</v>
      </c>
      <c r="B856" s="104">
        <v>102</v>
      </c>
      <c r="C856" s="104" t="s">
        <v>1664</v>
      </c>
      <c r="D856" s="104" t="s">
        <v>1669</v>
      </c>
      <c r="E856" s="104">
        <v>1</v>
      </c>
      <c r="F856" s="113">
        <f>IF(D856="dyrektor ",'Podział podstawowy'!$F$19,IF(OR(D856="zastępca dyrektora ",D856="główny księgowy"),'Podział podstawowy'!$F$20,IF(D856="kierownik",'Podział podstawowy'!$F$24,IF(D856="zastępca kierownika",'Podział podstawowy'!$F$25,IF(D856="główny ekspert",'Podział podstawowy'!$F$26,IF(OR(D856="starszy ekspert",D856="główny specjalista"),'Podział podstawowy'!$F$27,IF(OR(D856="ekspert",D856="specjalista"),'Podział podstawowy'!$F$28,'Podział podstawowy'!$F$29)))))))</f>
        <v>870.67396312778124</v>
      </c>
      <c r="G856" s="105" t="str">
        <f t="shared" si="26"/>
        <v>S1</v>
      </c>
      <c r="H856" s="106">
        <f t="shared" si="27"/>
        <v>1</v>
      </c>
      <c r="I856" s="104">
        <f>IFERROR(VLOOKUP(Tabela2[[#This Row],[Nazwisko i imię pracownika]],Tabela3[],9,FALSE),0)</f>
        <v>0</v>
      </c>
      <c r="J85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57" spans="1:10">
      <c r="A857" s="104" t="s">
        <v>879</v>
      </c>
      <c r="B857" s="104">
        <v>102</v>
      </c>
      <c r="C857" s="104" t="s">
        <v>1664</v>
      </c>
      <c r="D857" s="104" t="s">
        <v>47</v>
      </c>
      <c r="E857" s="104">
        <v>1</v>
      </c>
      <c r="F857" s="113">
        <f>IF(D857="dyrektor ",'Podział podstawowy'!$F$19,IF(OR(D857="zastępca dyrektora ",D857="główny księgowy"),'Podział podstawowy'!$F$20,IF(D857="kierownik",'Podział podstawowy'!$F$24,IF(D857="zastępca kierownika",'Podział podstawowy'!$F$25,IF(D857="główny ekspert",'Podział podstawowy'!$F$26,IF(OR(D857="starszy ekspert",D857="główny specjalista"),'Podział podstawowy'!$F$27,IF(OR(D857="ekspert",D857="specjalista"),'Podział podstawowy'!$F$28,'Podział podstawowy'!$F$29)))))))</f>
        <v>1306.0109446916717</v>
      </c>
      <c r="G857" s="105" t="str">
        <f t="shared" si="26"/>
        <v>S3</v>
      </c>
      <c r="H857" s="106">
        <f t="shared" si="27"/>
        <v>1.5</v>
      </c>
      <c r="I857" s="104">
        <f>IFERROR(VLOOKUP(Tabela2[[#This Row],[Nazwisko i imię pracownika]],Tabela3[],9,FALSE),0)</f>
        <v>0</v>
      </c>
      <c r="J85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58" spans="1:10">
      <c r="A858" s="104" t="s">
        <v>883</v>
      </c>
      <c r="B858" s="104">
        <v>102</v>
      </c>
      <c r="C858" s="104" t="s">
        <v>1664</v>
      </c>
      <c r="D858" s="104" t="s">
        <v>1669</v>
      </c>
      <c r="E858" s="104">
        <v>1</v>
      </c>
      <c r="F858" s="113">
        <f>IF(D858="dyrektor ",'Podział podstawowy'!$F$19,IF(OR(D858="zastępca dyrektora ",D858="główny księgowy"),'Podział podstawowy'!$F$20,IF(D858="kierownik",'Podział podstawowy'!$F$24,IF(D858="zastępca kierownika",'Podział podstawowy'!$F$25,IF(D858="główny ekspert",'Podział podstawowy'!$F$26,IF(OR(D858="starszy ekspert",D858="główny specjalista"),'Podział podstawowy'!$F$27,IF(OR(D858="ekspert",D858="specjalista"),'Podział podstawowy'!$F$28,'Podział podstawowy'!$F$29)))))))</f>
        <v>870.67396312778124</v>
      </c>
      <c r="G858" s="105" t="str">
        <f t="shared" si="26"/>
        <v>S1</v>
      </c>
      <c r="H858" s="106">
        <f t="shared" si="27"/>
        <v>1</v>
      </c>
      <c r="I858" s="104">
        <f>IFERROR(VLOOKUP(Tabela2[[#This Row],[Nazwisko i imię pracownika]],Tabela3[],9,FALSE),0)</f>
        <v>0</v>
      </c>
      <c r="J85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59" spans="1:10">
      <c r="A859" s="104" t="s">
        <v>884</v>
      </c>
      <c r="B859" s="104">
        <v>102</v>
      </c>
      <c r="C859" s="104" t="s">
        <v>1665</v>
      </c>
      <c r="D859" s="104" t="s">
        <v>1669</v>
      </c>
      <c r="E859" s="104">
        <v>1</v>
      </c>
      <c r="F859" s="113">
        <f>IF(D859="dyrektor ",'Podział podstawowy'!$F$19,IF(OR(D859="zastępca dyrektora ",D859="główny księgowy"),'Podział podstawowy'!$F$20,IF(D859="kierownik",'Podział podstawowy'!$F$24,IF(D859="zastępca kierownika",'Podział podstawowy'!$F$25,IF(D859="główny ekspert",'Podział podstawowy'!$F$26,IF(OR(D859="starszy ekspert",D859="główny specjalista"),'Podział podstawowy'!$F$27,IF(OR(D859="ekspert",D859="specjalista"),'Podział podstawowy'!$F$28,'Podział podstawowy'!$F$29)))))))</f>
        <v>870.67396312778124</v>
      </c>
      <c r="G859" s="105" t="str">
        <f t="shared" si="26"/>
        <v>S1</v>
      </c>
      <c r="H859" s="106">
        <f t="shared" si="27"/>
        <v>1</v>
      </c>
      <c r="I859" s="104">
        <f>IFERROR(VLOOKUP(Tabela2[[#This Row],[Nazwisko i imię pracownika]],Tabela3[],9,FALSE),0)</f>
        <v>0</v>
      </c>
      <c r="J85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60" spans="1:10">
      <c r="A860" s="104" t="s">
        <v>885</v>
      </c>
      <c r="B860" s="104">
        <v>102</v>
      </c>
      <c r="C860" s="104" t="s">
        <v>1665</v>
      </c>
      <c r="D860" s="104" t="s">
        <v>1669</v>
      </c>
      <c r="E860" s="104">
        <v>1</v>
      </c>
      <c r="F860" s="113">
        <f>IF(D860="dyrektor ",'Podział podstawowy'!$F$19,IF(OR(D860="zastępca dyrektora ",D860="główny księgowy"),'Podział podstawowy'!$F$20,IF(D860="kierownik",'Podział podstawowy'!$F$24,IF(D860="zastępca kierownika",'Podział podstawowy'!$F$25,IF(D860="główny ekspert",'Podział podstawowy'!$F$26,IF(OR(D860="starszy ekspert",D860="główny specjalista"),'Podział podstawowy'!$F$27,IF(OR(D860="ekspert",D860="specjalista"),'Podział podstawowy'!$F$28,'Podział podstawowy'!$F$29)))))))</f>
        <v>870.67396312778124</v>
      </c>
      <c r="G860" s="105" t="str">
        <f t="shared" si="26"/>
        <v>S1</v>
      </c>
      <c r="H860" s="106">
        <f t="shared" si="27"/>
        <v>1</v>
      </c>
      <c r="I860" s="104">
        <f>IFERROR(VLOOKUP(Tabela2[[#This Row],[Nazwisko i imię pracownika]],Tabela3[],9,FALSE),0)</f>
        <v>0</v>
      </c>
      <c r="J86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61" spans="1:10">
      <c r="A861" s="104" t="s">
        <v>886</v>
      </c>
      <c r="B861" s="104">
        <v>102</v>
      </c>
      <c r="C861" s="104" t="s">
        <v>1665</v>
      </c>
      <c r="D861" s="104" t="s">
        <v>10</v>
      </c>
      <c r="E861" s="104">
        <v>1</v>
      </c>
      <c r="F861" s="113">
        <f>IF(D861="dyrektor ",'Podział podstawowy'!$F$19,IF(OR(D861="zastępca dyrektora ",D861="główny księgowy"),'Podział podstawowy'!$F$20,IF(D861="kierownik",'Podział podstawowy'!$F$24,IF(D861="zastępca kierownika",'Podział podstawowy'!$F$25,IF(D861="główny ekspert",'Podział podstawowy'!$F$26,IF(OR(D861="starszy ekspert",D861="główny specjalista"),'Podział podstawowy'!$F$27,IF(OR(D861="ekspert",D861="specjalista"),'Podział podstawowy'!$F$28,'Podział podstawowy'!$F$29)))))))</f>
        <v>1088.3424539097266</v>
      </c>
      <c r="G861" s="105" t="str">
        <f t="shared" si="26"/>
        <v>S2</v>
      </c>
      <c r="H861" s="106">
        <f t="shared" si="27"/>
        <v>1.25</v>
      </c>
      <c r="I861" s="104">
        <f>IFERROR(VLOOKUP(Tabela2[[#This Row],[Nazwisko i imię pracownika]],Tabela3[],9,FALSE),0)</f>
        <v>0</v>
      </c>
      <c r="J86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62" spans="1:10">
      <c r="A862" s="104" t="s">
        <v>887</v>
      </c>
      <c r="B862" s="104">
        <v>102</v>
      </c>
      <c r="C862" s="104" t="s">
        <v>1665</v>
      </c>
      <c r="D862" s="104" t="s">
        <v>47</v>
      </c>
      <c r="E862" s="104">
        <v>1</v>
      </c>
      <c r="F862" s="113">
        <f>IF(D862="dyrektor ",'Podział podstawowy'!$F$19,IF(OR(D862="zastępca dyrektora ",D862="główny księgowy"),'Podział podstawowy'!$F$20,IF(D862="kierownik",'Podział podstawowy'!$F$24,IF(D862="zastępca kierownika",'Podział podstawowy'!$F$25,IF(D862="główny ekspert",'Podział podstawowy'!$F$26,IF(OR(D862="starszy ekspert",D862="główny specjalista"),'Podział podstawowy'!$F$27,IF(OR(D862="ekspert",D862="specjalista"),'Podział podstawowy'!$F$28,'Podział podstawowy'!$F$29)))))))</f>
        <v>1306.0109446916717</v>
      </c>
      <c r="G862" s="105" t="str">
        <f t="shared" si="26"/>
        <v>S3</v>
      </c>
      <c r="H862" s="106">
        <f t="shared" si="27"/>
        <v>1.5</v>
      </c>
      <c r="I862" s="104">
        <f>IFERROR(VLOOKUP(Tabela2[[#This Row],[Nazwisko i imię pracownika]],Tabela3[],9,FALSE),0)</f>
        <v>0</v>
      </c>
      <c r="J86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63" spans="1:10">
      <c r="A863" s="104" t="s">
        <v>888</v>
      </c>
      <c r="B863" s="104">
        <v>102</v>
      </c>
      <c r="C863" s="104" t="s">
        <v>1665</v>
      </c>
      <c r="D863" s="104" t="s">
        <v>1669</v>
      </c>
      <c r="E863" s="104">
        <v>1</v>
      </c>
      <c r="F863" s="113">
        <f>IF(D863="dyrektor ",'Podział podstawowy'!$F$19,IF(OR(D863="zastępca dyrektora ",D863="główny księgowy"),'Podział podstawowy'!$F$20,IF(D863="kierownik",'Podział podstawowy'!$F$24,IF(D863="zastępca kierownika",'Podział podstawowy'!$F$25,IF(D863="główny ekspert",'Podział podstawowy'!$F$26,IF(OR(D863="starszy ekspert",D863="główny specjalista"),'Podział podstawowy'!$F$27,IF(OR(D863="ekspert",D863="specjalista"),'Podział podstawowy'!$F$28,'Podział podstawowy'!$F$29)))))))</f>
        <v>870.67396312778124</v>
      </c>
      <c r="G863" s="105" t="str">
        <f t="shared" si="26"/>
        <v>S1</v>
      </c>
      <c r="H863" s="106">
        <f t="shared" si="27"/>
        <v>1</v>
      </c>
      <c r="I863" s="104">
        <f>IFERROR(VLOOKUP(Tabela2[[#This Row],[Nazwisko i imię pracownika]],Tabela3[],9,FALSE),0)</f>
        <v>0</v>
      </c>
      <c r="J86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64" spans="1:10">
      <c r="A864" s="104" t="s">
        <v>889</v>
      </c>
      <c r="B864" s="104">
        <v>102</v>
      </c>
      <c r="C864" s="104" t="s">
        <v>1665</v>
      </c>
      <c r="D864" s="104" t="s">
        <v>1669</v>
      </c>
      <c r="E864" s="104">
        <v>1</v>
      </c>
      <c r="F864" s="113">
        <f>IF(D864="dyrektor ",'Podział podstawowy'!$F$19,IF(OR(D864="zastępca dyrektora ",D864="główny księgowy"),'Podział podstawowy'!$F$20,IF(D864="kierownik",'Podział podstawowy'!$F$24,IF(D864="zastępca kierownika",'Podział podstawowy'!$F$25,IF(D864="główny ekspert",'Podział podstawowy'!$F$26,IF(OR(D864="starszy ekspert",D864="główny specjalista"),'Podział podstawowy'!$F$27,IF(OR(D864="ekspert",D864="specjalista"),'Podział podstawowy'!$F$28,'Podział podstawowy'!$F$29)))))))</f>
        <v>870.67396312778124</v>
      </c>
      <c r="G864" s="105" t="str">
        <f t="shared" si="26"/>
        <v>S1</v>
      </c>
      <c r="H864" s="106">
        <f t="shared" si="27"/>
        <v>1</v>
      </c>
      <c r="I864" s="104">
        <f>IFERROR(VLOOKUP(Tabela2[[#This Row],[Nazwisko i imię pracownika]],Tabela3[],9,FALSE),0)</f>
        <v>0</v>
      </c>
      <c r="J86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65" spans="1:10">
      <c r="A865" s="104" t="s">
        <v>890</v>
      </c>
      <c r="B865" s="104">
        <v>102</v>
      </c>
      <c r="C865" s="104" t="s">
        <v>1665</v>
      </c>
      <c r="D865" s="104" t="s">
        <v>8</v>
      </c>
      <c r="E865" s="104">
        <v>1</v>
      </c>
      <c r="F865" s="113">
        <f>IF(D865="dyrektor ",'Podział podstawowy'!$F$19,IF(OR(D865="zastępca dyrektora ",D865="główny księgowy"),'Podział podstawowy'!$F$20,IF(D865="kierownik",'Podział podstawowy'!$F$24,IF(D865="zastępca kierownika",'Podział podstawowy'!$F$25,IF(D865="główny ekspert",'Podział podstawowy'!$F$26,IF(OR(D865="starszy ekspert",D865="główny specjalista"),'Podział podstawowy'!$F$27,IF(OR(D865="ekspert",D865="specjalista"),'Podział podstawowy'!$F$28,'Podział podstawowy'!$F$29)))))))</f>
        <v>1088.3424539097266</v>
      </c>
      <c r="G865" s="105" t="str">
        <f t="shared" si="26"/>
        <v>S2</v>
      </c>
      <c r="H865" s="106">
        <f t="shared" si="27"/>
        <v>1.25</v>
      </c>
      <c r="I865" s="104">
        <f>IFERROR(VLOOKUP(Tabela2[[#This Row],[Nazwisko i imię pracownika]],Tabela3[],9,FALSE),0)</f>
        <v>0</v>
      </c>
      <c r="J86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66" spans="1:10">
      <c r="A866" s="104" t="s">
        <v>891</v>
      </c>
      <c r="B866" s="104">
        <v>102</v>
      </c>
      <c r="C866" s="104" t="s">
        <v>1666</v>
      </c>
      <c r="D866" s="104" t="s">
        <v>1669</v>
      </c>
      <c r="E866" s="104">
        <v>1</v>
      </c>
      <c r="F866" s="113">
        <f>IF(D866="dyrektor ",'Podział podstawowy'!$F$19,IF(OR(D866="zastępca dyrektora ",D866="główny księgowy"),'Podział podstawowy'!$F$20,IF(D866="kierownik",'Podział podstawowy'!$F$24,IF(D866="zastępca kierownika",'Podział podstawowy'!$F$25,IF(D866="główny ekspert",'Podział podstawowy'!$F$26,IF(OR(D866="starszy ekspert",D866="główny specjalista"),'Podział podstawowy'!$F$27,IF(OR(D866="ekspert",D866="specjalista"),'Podział podstawowy'!$F$28,'Podział podstawowy'!$F$29)))))))</f>
        <v>870.67396312778124</v>
      </c>
      <c r="G866" s="105" t="str">
        <f t="shared" si="26"/>
        <v>S1</v>
      </c>
      <c r="H866" s="106">
        <f t="shared" si="27"/>
        <v>1</v>
      </c>
      <c r="I866" s="104">
        <f>IFERROR(VLOOKUP(Tabela2[[#This Row],[Nazwisko i imię pracownika]],Tabela3[],9,FALSE),0)</f>
        <v>0</v>
      </c>
      <c r="J86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67" spans="1:10">
      <c r="A867" s="104" t="s">
        <v>892</v>
      </c>
      <c r="B867" s="104">
        <v>102</v>
      </c>
      <c r="C867" s="104" t="s">
        <v>1666</v>
      </c>
      <c r="D867" s="104" t="s">
        <v>1669</v>
      </c>
      <c r="E867" s="104">
        <v>1</v>
      </c>
      <c r="F867" s="113">
        <f>IF(D867="dyrektor ",'Podział podstawowy'!$F$19,IF(OR(D867="zastępca dyrektora ",D867="główny księgowy"),'Podział podstawowy'!$F$20,IF(D867="kierownik",'Podział podstawowy'!$F$24,IF(D867="zastępca kierownika",'Podział podstawowy'!$F$25,IF(D867="główny ekspert",'Podział podstawowy'!$F$26,IF(OR(D867="starszy ekspert",D867="główny specjalista"),'Podział podstawowy'!$F$27,IF(OR(D867="ekspert",D867="specjalista"),'Podział podstawowy'!$F$28,'Podział podstawowy'!$F$29)))))))</f>
        <v>870.67396312778124</v>
      </c>
      <c r="G867" s="105" t="str">
        <f t="shared" si="26"/>
        <v>S1</v>
      </c>
      <c r="H867" s="106">
        <f t="shared" si="27"/>
        <v>1</v>
      </c>
      <c r="I867" s="104">
        <f>IFERROR(VLOOKUP(Tabela2[[#This Row],[Nazwisko i imię pracownika]],Tabela3[],9,FALSE),0)</f>
        <v>0</v>
      </c>
      <c r="J86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68" spans="1:10">
      <c r="A868" s="104" t="s">
        <v>893</v>
      </c>
      <c r="B868" s="104">
        <v>102</v>
      </c>
      <c r="C868" s="104" t="s">
        <v>1666</v>
      </c>
      <c r="D868" s="104" t="s">
        <v>47</v>
      </c>
      <c r="E868" s="104">
        <v>1</v>
      </c>
      <c r="F868" s="113">
        <f>IF(D868="dyrektor ",'Podział podstawowy'!$F$19,IF(OR(D868="zastępca dyrektora ",D868="główny księgowy"),'Podział podstawowy'!$F$20,IF(D868="kierownik",'Podział podstawowy'!$F$24,IF(D868="zastępca kierownika",'Podział podstawowy'!$F$25,IF(D868="główny ekspert",'Podział podstawowy'!$F$26,IF(OR(D868="starszy ekspert",D868="główny specjalista"),'Podział podstawowy'!$F$27,IF(OR(D868="ekspert",D868="specjalista"),'Podział podstawowy'!$F$28,'Podział podstawowy'!$F$29)))))))</f>
        <v>1306.0109446916717</v>
      </c>
      <c r="G868" s="105" t="str">
        <f t="shared" si="26"/>
        <v>S3</v>
      </c>
      <c r="H868" s="106">
        <f t="shared" si="27"/>
        <v>1.5</v>
      </c>
      <c r="I868" s="104">
        <f>IFERROR(VLOOKUP(Tabela2[[#This Row],[Nazwisko i imię pracownika]],Tabela3[],9,FALSE),0)</f>
        <v>0</v>
      </c>
      <c r="J86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69" spans="1:10">
      <c r="A869" s="104" t="s">
        <v>894</v>
      </c>
      <c r="B869" s="104">
        <v>102</v>
      </c>
      <c r="C869" s="104" t="s">
        <v>1666</v>
      </c>
      <c r="D869" s="104" t="s">
        <v>8</v>
      </c>
      <c r="E869" s="104">
        <v>1</v>
      </c>
      <c r="F869" s="113">
        <f>IF(D869="dyrektor ",'Podział podstawowy'!$F$19,IF(OR(D869="zastępca dyrektora ",D869="główny księgowy"),'Podział podstawowy'!$F$20,IF(D869="kierownik",'Podział podstawowy'!$F$24,IF(D869="zastępca kierownika",'Podział podstawowy'!$F$25,IF(D869="główny ekspert",'Podział podstawowy'!$F$26,IF(OR(D869="starszy ekspert",D869="główny specjalista"),'Podział podstawowy'!$F$27,IF(OR(D869="ekspert",D869="specjalista"),'Podział podstawowy'!$F$28,'Podział podstawowy'!$F$29)))))))</f>
        <v>1088.3424539097266</v>
      </c>
      <c r="G869" s="105" t="str">
        <f t="shared" si="26"/>
        <v>S2</v>
      </c>
      <c r="H869" s="106">
        <f t="shared" si="27"/>
        <v>1.25</v>
      </c>
      <c r="I869" s="104">
        <f>IFERROR(VLOOKUP(Tabela2[[#This Row],[Nazwisko i imię pracownika]],Tabela3[],9,FALSE),0)</f>
        <v>0</v>
      </c>
      <c r="J86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70" spans="1:10">
      <c r="A870" s="104" t="s">
        <v>895</v>
      </c>
      <c r="B870" s="104">
        <v>102</v>
      </c>
      <c r="C870" s="104" t="s">
        <v>1666</v>
      </c>
      <c r="D870" s="104" t="s">
        <v>8</v>
      </c>
      <c r="E870" s="104">
        <v>1</v>
      </c>
      <c r="F870" s="113">
        <f>IF(D870="dyrektor ",'Podział podstawowy'!$F$19,IF(OR(D870="zastępca dyrektora ",D870="główny księgowy"),'Podział podstawowy'!$F$20,IF(D870="kierownik",'Podział podstawowy'!$F$24,IF(D870="zastępca kierownika",'Podział podstawowy'!$F$25,IF(D870="główny ekspert",'Podział podstawowy'!$F$26,IF(OR(D870="starszy ekspert",D870="główny specjalista"),'Podział podstawowy'!$F$27,IF(OR(D870="ekspert",D870="specjalista"),'Podział podstawowy'!$F$28,'Podział podstawowy'!$F$29)))))))</f>
        <v>1088.3424539097266</v>
      </c>
      <c r="G870" s="105" t="str">
        <f t="shared" si="26"/>
        <v>S2</v>
      </c>
      <c r="H870" s="106">
        <f t="shared" si="27"/>
        <v>1.25</v>
      </c>
      <c r="I870" s="104">
        <f>IFERROR(VLOOKUP(Tabela2[[#This Row],[Nazwisko i imię pracownika]],Tabela3[],9,FALSE),0)</f>
        <v>0</v>
      </c>
      <c r="J87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71" spans="1:10">
      <c r="A871" s="104" t="s">
        <v>896</v>
      </c>
      <c r="B871" s="104">
        <v>102</v>
      </c>
      <c r="C871" s="104" t="s">
        <v>1666</v>
      </c>
      <c r="D871" s="104" t="s">
        <v>1669</v>
      </c>
      <c r="E871" s="104">
        <v>1</v>
      </c>
      <c r="F871" s="113">
        <f>IF(D871="dyrektor ",'Podział podstawowy'!$F$19,IF(OR(D871="zastępca dyrektora ",D871="główny księgowy"),'Podział podstawowy'!$F$20,IF(D871="kierownik",'Podział podstawowy'!$F$24,IF(D871="zastępca kierownika",'Podział podstawowy'!$F$25,IF(D871="główny ekspert",'Podział podstawowy'!$F$26,IF(OR(D871="starszy ekspert",D871="główny specjalista"),'Podział podstawowy'!$F$27,IF(OR(D871="ekspert",D871="specjalista"),'Podział podstawowy'!$F$28,'Podział podstawowy'!$F$29)))))))</f>
        <v>870.67396312778124</v>
      </c>
      <c r="G871" s="105" t="str">
        <f t="shared" si="26"/>
        <v>S1</v>
      </c>
      <c r="H871" s="106">
        <f t="shared" si="27"/>
        <v>1</v>
      </c>
      <c r="I871" s="104">
        <f>IFERROR(VLOOKUP(Tabela2[[#This Row],[Nazwisko i imię pracownika]],Tabela3[],9,FALSE),0)</f>
        <v>0</v>
      </c>
      <c r="J87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72" spans="1:10">
      <c r="A872" s="104" t="s">
        <v>897</v>
      </c>
      <c r="B872" s="104">
        <v>102</v>
      </c>
      <c r="C872" s="104" t="s">
        <v>1666</v>
      </c>
      <c r="D872" s="104" t="s">
        <v>1669</v>
      </c>
      <c r="E872" s="104">
        <v>1</v>
      </c>
      <c r="F872" s="113">
        <f>IF(D872="dyrektor ",'Podział podstawowy'!$F$19,IF(OR(D872="zastępca dyrektora ",D872="główny księgowy"),'Podział podstawowy'!$F$20,IF(D872="kierownik",'Podział podstawowy'!$F$24,IF(D872="zastępca kierownika",'Podział podstawowy'!$F$25,IF(D872="główny ekspert",'Podział podstawowy'!$F$26,IF(OR(D872="starszy ekspert",D872="główny specjalista"),'Podział podstawowy'!$F$27,IF(OR(D872="ekspert",D872="specjalista"),'Podział podstawowy'!$F$28,'Podział podstawowy'!$F$29)))))))</f>
        <v>870.67396312778124</v>
      </c>
      <c r="G872" s="105" t="str">
        <f t="shared" si="26"/>
        <v>S1</v>
      </c>
      <c r="H872" s="106">
        <f t="shared" si="27"/>
        <v>1</v>
      </c>
      <c r="I872" s="104">
        <f>IFERROR(VLOOKUP(Tabela2[[#This Row],[Nazwisko i imię pracownika]],Tabela3[],9,FALSE),0)</f>
        <v>0</v>
      </c>
      <c r="J87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73" spans="1:10">
      <c r="A873" s="104" t="s">
        <v>898</v>
      </c>
      <c r="B873" s="104">
        <v>102</v>
      </c>
      <c r="C873" s="104" t="s">
        <v>1666</v>
      </c>
      <c r="D873" s="104" t="s">
        <v>1669</v>
      </c>
      <c r="E873" s="104">
        <v>1</v>
      </c>
      <c r="F873" s="113">
        <f>IF(D873="dyrektor ",'Podział podstawowy'!$F$19,IF(OR(D873="zastępca dyrektora ",D873="główny księgowy"),'Podział podstawowy'!$F$20,IF(D873="kierownik",'Podział podstawowy'!$F$24,IF(D873="zastępca kierownika",'Podział podstawowy'!$F$25,IF(D873="główny ekspert",'Podział podstawowy'!$F$26,IF(OR(D873="starszy ekspert",D873="główny specjalista"),'Podział podstawowy'!$F$27,IF(OR(D873="ekspert",D873="specjalista"),'Podział podstawowy'!$F$28,'Podział podstawowy'!$F$29)))))))</f>
        <v>870.67396312778124</v>
      </c>
      <c r="G873" s="105" t="str">
        <f t="shared" si="26"/>
        <v>S1</v>
      </c>
      <c r="H873" s="106">
        <f t="shared" si="27"/>
        <v>1</v>
      </c>
      <c r="I873" s="104">
        <f>IFERROR(VLOOKUP(Tabela2[[#This Row],[Nazwisko i imię pracownika]],Tabela3[],9,FALSE),0)</f>
        <v>0</v>
      </c>
      <c r="J87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74" spans="1:10">
      <c r="A874" s="104" t="s">
        <v>899</v>
      </c>
      <c r="B874" s="104">
        <v>102</v>
      </c>
      <c r="C874" s="104" t="s">
        <v>1666</v>
      </c>
      <c r="D874" s="104" t="s">
        <v>8</v>
      </c>
      <c r="E874" s="104">
        <v>1</v>
      </c>
      <c r="F874" s="113">
        <f>IF(D874="dyrektor ",'Podział podstawowy'!$F$19,IF(OR(D874="zastępca dyrektora ",D874="główny księgowy"),'Podział podstawowy'!$F$20,IF(D874="kierownik",'Podział podstawowy'!$F$24,IF(D874="zastępca kierownika",'Podział podstawowy'!$F$25,IF(D874="główny ekspert",'Podział podstawowy'!$F$26,IF(OR(D874="starszy ekspert",D874="główny specjalista"),'Podział podstawowy'!$F$27,IF(OR(D874="ekspert",D874="specjalista"),'Podział podstawowy'!$F$28,'Podział podstawowy'!$F$29)))))))</f>
        <v>1088.3424539097266</v>
      </c>
      <c r="G874" s="105" t="str">
        <f t="shared" si="26"/>
        <v>S2</v>
      </c>
      <c r="H874" s="106">
        <f t="shared" si="27"/>
        <v>1.25</v>
      </c>
      <c r="I874" s="104">
        <f>IFERROR(VLOOKUP(Tabela2[[#This Row],[Nazwisko i imię pracownika]],Tabela3[],9,FALSE),0)</f>
        <v>0</v>
      </c>
      <c r="J87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75" spans="1:10">
      <c r="A875" s="104" t="s">
        <v>900</v>
      </c>
      <c r="B875" s="104">
        <v>102</v>
      </c>
      <c r="C875" s="104" t="s">
        <v>1664</v>
      </c>
      <c r="D875" s="104" t="s">
        <v>1669</v>
      </c>
      <c r="E875" s="104">
        <v>1</v>
      </c>
      <c r="F875" s="113">
        <f>IF(D875="dyrektor ",'Podział podstawowy'!$F$19,IF(OR(D875="zastępca dyrektora ",D875="główny księgowy"),'Podział podstawowy'!$F$20,IF(D875="kierownik",'Podział podstawowy'!$F$24,IF(D875="zastępca kierownika",'Podział podstawowy'!$F$25,IF(D875="główny ekspert",'Podział podstawowy'!$F$26,IF(OR(D875="starszy ekspert",D875="główny specjalista"),'Podział podstawowy'!$F$27,IF(OR(D875="ekspert",D875="specjalista"),'Podział podstawowy'!$F$28,'Podział podstawowy'!$F$29)))))))</f>
        <v>870.67396312778124</v>
      </c>
      <c r="G875" s="105" t="str">
        <f t="shared" si="26"/>
        <v>S1</v>
      </c>
      <c r="H875" s="106">
        <f t="shared" si="27"/>
        <v>1</v>
      </c>
      <c r="I875" s="104">
        <f>IFERROR(VLOOKUP(Tabela2[[#This Row],[Nazwisko i imię pracownika]],Tabela3[],9,FALSE),0)</f>
        <v>0</v>
      </c>
      <c r="J87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76" spans="1:10">
      <c r="A876" s="104" t="s">
        <v>901</v>
      </c>
      <c r="B876" s="104">
        <v>102</v>
      </c>
      <c r="C876" s="104" t="s">
        <v>1667</v>
      </c>
      <c r="D876" s="104" t="s">
        <v>1669</v>
      </c>
      <c r="E876" s="104">
        <v>1</v>
      </c>
      <c r="F876" s="113">
        <f>IF(D876="dyrektor ",'Podział podstawowy'!$F$19,IF(OR(D876="zastępca dyrektora ",D876="główny księgowy"),'Podział podstawowy'!$F$20,IF(D876="kierownik",'Podział podstawowy'!$F$24,IF(D876="zastępca kierownika",'Podział podstawowy'!$F$25,IF(D876="główny ekspert",'Podział podstawowy'!$F$26,IF(OR(D876="starszy ekspert",D876="główny specjalista"),'Podział podstawowy'!$F$27,IF(OR(D876="ekspert",D876="specjalista"),'Podział podstawowy'!$F$28,'Podział podstawowy'!$F$29)))))))</f>
        <v>870.67396312778124</v>
      </c>
      <c r="G876" s="105" t="str">
        <f t="shared" si="26"/>
        <v>S1</v>
      </c>
      <c r="H876" s="106">
        <f t="shared" si="27"/>
        <v>1</v>
      </c>
      <c r="I876" s="104">
        <f>IFERROR(VLOOKUP(Tabela2[[#This Row],[Nazwisko i imię pracownika]],Tabela3[],9,FALSE),0)</f>
        <v>0</v>
      </c>
      <c r="J87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77" spans="1:10">
      <c r="A877" s="104" t="s">
        <v>902</v>
      </c>
      <c r="B877" s="104">
        <v>102</v>
      </c>
      <c r="C877" s="104" t="s">
        <v>1665</v>
      </c>
      <c r="D877" s="104" t="s">
        <v>1669</v>
      </c>
      <c r="E877" s="104">
        <v>1</v>
      </c>
      <c r="F877" s="113">
        <f>IF(D877="dyrektor ",'Podział podstawowy'!$F$19,IF(OR(D877="zastępca dyrektora ",D877="główny księgowy"),'Podział podstawowy'!$F$20,IF(D877="kierownik",'Podział podstawowy'!$F$24,IF(D877="zastępca kierownika",'Podział podstawowy'!$F$25,IF(D877="główny ekspert",'Podział podstawowy'!$F$26,IF(OR(D877="starszy ekspert",D877="główny specjalista"),'Podział podstawowy'!$F$27,IF(OR(D877="ekspert",D877="specjalista"),'Podział podstawowy'!$F$28,'Podział podstawowy'!$F$29)))))))</f>
        <v>870.67396312778124</v>
      </c>
      <c r="G877" s="105" t="str">
        <f t="shared" si="26"/>
        <v>S1</v>
      </c>
      <c r="H877" s="106">
        <f t="shared" si="27"/>
        <v>1</v>
      </c>
      <c r="I877" s="104">
        <f>IFERROR(VLOOKUP(Tabela2[[#This Row],[Nazwisko i imię pracownika]],Tabela3[],9,FALSE),0)</f>
        <v>0</v>
      </c>
      <c r="J87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78" spans="1:10">
      <c r="A878" s="104" t="s">
        <v>903</v>
      </c>
      <c r="B878" s="104">
        <v>102</v>
      </c>
      <c r="C878" s="104" t="s">
        <v>1665</v>
      </c>
      <c r="D878" s="104" t="s">
        <v>55</v>
      </c>
      <c r="E878" s="104">
        <v>1</v>
      </c>
      <c r="F878" s="113">
        <f>IF(D878="dyrektor ",'Podział podstawowy'!$F$19,IF(OR(D878="zastępca dyrektora ",D878="główny księgowy"),'Podział podstawowy'!$F$20,IF(D878="kierownik",'Podział podstawowy'!$F$24,IF(D878="zastępca kierownika",'Podział podstawowy'!$F$25,IF(D878="główny ekspert",'Podział podstawowy'!$F$26,IF(OR(D878="starszy ekspert",D878="główny specjalista"),'Podział podstawowy'!$F$27,IF(OR(D878="ekspert",D878="specjalista"),'Podział podstawowy'!$F$28,'Podział podstawowy'!$F$29)))))))</f>
        <v>1523.6794354736171</v>
      </c>
      <c r="G878" s="105" t="str">
        <f t="shared" si="26"/>
        <v>S4</v>
      </c>
      <c r="H878" s="106">
        <f t="shared" si="27"/>
        <v>1.75</v>
      </c>
      <c r="I878" s="104">
        <f>IFERROR(VLOOKUP(Tabela2[[#This Row],[Nazwisko i imię pracownika]],Tabela3[],9,FALSE),0)</f>
        <v>0</v>
      </c>
      <c r="J87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79" spans="1:10">
      <c r="A879" s="104" t="s">
        <v>904</v>
      </c>
      <c r="B879" s="104">
        <v>102</v>
      </c>
      <c r="C879" s="104" t="s">
        <v>1665</v>
      </c>
      <c r="D879" s="104" t="s">
        <v>8</v>
      </c>
      <c r="E879" s="104">
        <v>1</v>
      </c>
      <c r="F879" s="113">
        <f>IF(D879="dyrektor ",'Podział podstawowy'!$F$19,IF(OR(D879="zastępca dyrektora ",D879="główny księgowy"),'Podział podstawowy'!$F$20,IF(D879="kierownik",'Podział podstawowy'!$F$24,IF(D879="zastępca kierownika",'Podział podstawowy'!$F$25,IF(D879="główny ekspert",'Podział podstawowy'!$F$26,IF(OR(D879="starszy ekspert",D879="główny specjalista"),'Podział podstawowy'!$F$27,IF(OR(D879="ekspert",D879="specjalista"),'Podział podstawowy'!$F$28,'Podział podstawowy'!$F$29)))))))</f>
        <v>1088.3424539097266</v>
      </c>
      <c r="G879" s="105" t="str">
        <f t="shared" si="26"/>
        <v>S2</v>
      </c>
      <c r="H879" s="106">
        <f t="shared" si="27"/>
        <v>1.25</v>
      </c>
      <c r="I879" s="104">
        <f>IFERROR(VLOOKUP(Tabela2[[#This Row],[Nazwisko i imię pracownika]],Tabela3[],9,FALSE),0)</f>
        <v>0</v>
      </c>
      <c r="J87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80" spans="1:10">
      <c r="A880" s="104" t="s">
        <v>905</v>
      </c>
      <c r="B880" s="104">
        <v>102</v>
      </c>
      <c r="C880" s="104" t="s">
        <v>1665</v>
      </c>
      <c r="D880" s="104" t="s">
        <v>1669</v>
      </c>
      <c r="E880" s="104">
        <v>1</v>
      </c>
      <c r="F880" s="113">
        <f>IF(D880="dyrektor ",'Podział podstawowy'!$F$19,IF(OR(D880="zastępca dyrektora ",D880="główny księgowy"),'Podział podstawowy'!$F$20,IF(D880="kierownik",'Podział podstawowy'!$F$24,IF(D880="zastępca kierownika",'Podział podstawowy'!$F$25,IF(D880="główny ekspert",'Podział podstawowy'!$F$26,IF(OR(D880="starszy ekspert",D880="główny specjalista"),'Podział podstawowy'!$F$27,IF(OR(D880="ekspert",D880="specjalista"),'Podział podstawowy'!$F$28,'Podział podstawowy'!$F$29)))))))</f>
        <v>870.67396312778124</v>
      </c>
      <c r="G880" s="105" t="str">
        <f t="shared" si="26"/>
        <v>S1</v>
      </c>
      <c r="H880" s="106">
        <f t="shared" si="27"/>
        <v>1</v>
      </c>
      <c r="I880" s="104">
        <f>IFERROR(VLOOKUP(Tabela2[[#This Row],[Nazwisko i imię pracownika]],Tabela3[],9,FALSE),0)</f>
        <v>0</v>
      </c>
      <c r="J88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81" spans="1:10">
      <c r="A881" s="104" t="s">
        <v>906</v>
      </c>
      <c r="B881" s="104">
        <v>102</v>
      </c>
      <c r="C881" s="104" t="s">
        <v>1665</v>
      </c>
      <c r="D881" s="104" t="s">
        <v>1669</v>
      </c>
      <c r="E881" s="104">
        <v>1</v>
      </c>
      <c r="F881" s="113">
        <f>IF(D881="dyrektor ",'Podział podstawowy'!$F$19,IF(OR(D881="zastępca dyrektora ",D881="główny księgowy"),'Podział podstawowy'!$F$20,IF(D881="kierownik",'Podział podstawowy'!$F$24,IF(D881="zastępca kierownika",'Podział podstawowy'!$F$25,IF(D881="główny ekspert",'Podział podstawowy'!$F$26,IF(OR(D881="starszy ekspert",D881="główny specjalista"),'Podział podstawowy'!$F$27,IF(OR(D881="ekspert",D881="specjalista"),'Podział podstawowy'!$F$28,'Podział podstawowy'!$F$29)))))))</f>
        <v>870.67396312778124</v>
      </c>
      <c r="G881" s="105" t="str">
        <f t="shared" si="26"/>
        <v>S1</v>
      </c>
      <c r="H881" s="106">
        <f t="shared" si="27"/>
        <v>1</v>
      </c>
      <c r="I881" s="104">
        <f>IFERROR(VLOOKUP(Tabela2[[#This Row],[Nazwisko i imię pracownika]],Tabela3[],9,FALSE),0)</f>
        <v>0</v>
      </c>
      <c r="J88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82" spans="1:10">
      <c r="A882" s="104" t="s">
        <v>907</v>
      </c>
      <c r="B882" s="104">
        <v>102</v>
      </c>
      <c r="C882" s="104" t="s">
        <v>1665</v>
      </c>
      <c r="D882" s="104" t="s">
        <v>1669</v>
      </c>
      <c r="E882" s="104">
        <v>1</v>
      </c>
      <c r="F882" s="113">
        <f>IF(D882="dyrektor ",'Podział podstawowy'!$F$19,IF(OR(D882="zastępca dyrektora ",D882="główny księgowy"),'Podział podstawowy'!$F$20,IF(D882="kierownik",'Podział podstawowy'!$F$24,IF(D882="zastępca kierownika",'Podział podstawowy'!$F$25,IF(D882="główny ekspert",'Podział podstawowy'!$F$26,IF(OR(D882="starszy ekspert",D882="główny specjalista"),'Podział podstawowy'!$F$27,IF(OR(D882="ekspert",D882="specjalista"),'Podział podstawowy'!$F$28,'Podział podstawowy'!$F$29)))))))</f>
        <v>870.67396312778124</v>
      </c>
      <c r="G882" s="105" t="str">
        <f t="shared" si="26"/>
        <v>S1</v>
      </c>
      <c r="H882" s="106">
        <f t="shared" si="27"/>
        <v>1</v>
      </c>
      <c r="I882" s="104">
        <f>IFERROR(VLOOKUP(Tabela2[[#This Row],[Nazwisko i imię pracownika]],Tabela3[],9,FALSE),0)</f>
        <v>0</v>
      </c>
      <c r="J88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83" spans="1:10">
      <c r="A883" s="104" t="s">
        <v>771</v>
      </c>
      <c r="B883" s="104">
        <v>102</v>
      </c>
      <c r="C883" s="104" t="s">
        <v>1665</v>
      </c>
      <c r="D883" s="104" t="s">
        <v>8</v>
      </c>
      <c r="E883" s="104">
        <v>1</v>
      </c>
      <c r="F883" s="113">
        <f>IF(D883="dyrektor ",'Podział podstawowy'!$F$19,IF(OR(D883="zastępca dyrektora ",D883="główny księgowy"),'Podział podstawowy'!$F$20,IF(D883="kierownik",'Podział podstawowy'!$F$24,IF(D883="zastępca kierownika",'Podział podstawowy'!$F$25,IF(D883="główny ekspert",'Podział podstawowy'!$F$26,IF(OR(D883="starszy ekspert",D883="główny specjalista"),'Podział podstawowy'!$F$27,IF(OR(D883="ekspert",D883="specjalista"),'Podział podstawowy'!$F$28,'Podział podstawowy'!$F$29)))))))</f>
        <v>1088.3424539097266</v>
      </c>
      <c r="G883" s="105" t="str">
        <f t="shared" si="26"/>
        <v>S2</v>
      </c>
      <c r="H883" s="106">
        <f t="shared" si="27"/>
        <v>1.25</v>
      </c>
      <c r="I883" s="104">
        <f>IFERROR(VLOOKUP(Tabela2[[#This Row],[Nazwisko i imię pracownika]],Tabela3[],9,FALSE),0)</f>
        <v>0</v>
      </c>
      <c r="J88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84" spans="1:10">
      <c r="A884" s="104" t="s">
        <v>908</v>
      </c>
      <c r="B884" s="104">
        <v>102</v>
      </c>
      <c r="C884" s="104" t="s">
        <v>1665</v>
      </c>
      <c r="D884" s="104" t="s">
        <v>1669</v>
      </c>
      <c r="E884" s="104">
        <v>1</v>
      </c>
      <c r="F884" s="113">
        <f>IF(D884="dyrektor ",'Podział podstawowy'!$F$19,IF(OR(D884="zastępca dyrektora ",D884="główny księgowy"),'Podział podstawowy'!$F$20,IF(D884="kierownik",'Podział podstawowy'!$F$24,IF(D884="zastępca kierownika",'Podział podstawowy'!$F$25,IF(D884="główny ekspert",'Podział podstawowy'!$F$26,IF(OR(D884="starszy ekspert",D884="główny specjalista"),'Podział podstawowy'!$F$27,IF(OR(D884="ekspert",D884="specjalista"),'Podział podstawowy'!$F$28,'Podział podstawowy'!$F$29)))))))</f>
        <v>870.67396312778124</v>
      </c>
      <c r="G884" s="105" t="str">
        <f t="shared" si="26"/>
        <v>S1</v>
      </c>
      <c r="H884" s="106">
        <f t="shared" si="27"/>
        <v>1</v>
      </c>
      <c r="I884" s="104">
        <f>IFERROR(VLOOKUP(Tabela2[[#This Row],[Nazwisko i imię pracownika]],Tabela3[],9,FALSE),0)</f>
        <v>0</v>
      </c>
      <c r="J88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85" spans="1:10">
      <c r="A885" s="104" t="s">
        <v>909</v>
      </c>
      <c r="B885" s="104">
        <v>102</v>
      </c>
      <c r="C885" s="104" t="s">
        <v>1665</v>
      </c>
      <c r="D885" s="104" t="s">
        <v>1669</v>
      </c>
      <c r="E885" s="104">
        <v>1</v>
      </c>
      <c r="F885" s="113">
        <f>IF(D885="dyrektor ",'Podział podstawowy'!$F$19,IF(OR(D885="zastępca dyrektora ",D885="główny księgowy"),'Podział podstawowy'!$F$20,IF(D885="kierownik",'Podział podstawowy'!$F$24,IF(D885="zastępca kierownika",'Podział podstawowy'!$F$25,IF(D885="główny ekspert",'Podział podstawowy'!$F$26,IF(OR(D885="starszy ekspert",D885="główny specjalista"),'Podział podstawowy'!$F$27,IF(OR(D885="ekspert",D885="specjalista"),'Podział podstawowy'!$F$28,'Podział podstawowy'!$F$29)))))))</f>
        <v>870.67396312778124</v>
      </c>
      <c r="G885" s="105" t="str">
        <f t="shared" si="26"/>
        <v>S1</v>
      </c>
      <c r="H885" s="106">
        <f t="shared" si="27"/>
        <v>1</v>
      </c>
      <c r="I885" s="104">
        <f>IFERROR(VLOOKUP(Tabela2[[#This Row],[Nazwisko i imię pracownika]],Tabela3[],9,FALSE),0)</f>
        <v>0</v>
      </c>
      <c r="J88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86" spans="1:10">
      <c r="A886" s="104" t="s">
        <v>910</v>
      </c>
      <c r="B886" s="104">
        <v>102</v>
      </c>
      <c r="C886" s="104" t="s">
        <v>1665</v>
      </c>
      <c r="D886" s="104" t="s">
        <v>55</v>
      </c>
      <c r="E886" s="104">
        <v>1</v>
      </c>
      <c r="F886" s="113">
        <f>IF(D886="dyrektor ",'Podział podstawowy'!$F$19,IF(OR(D886="zastępca dyrektora ",D886="główny księgowy"),'Podział podstawowy'!$F$20,IF(D886="kierownik",'Podział podstawowy'!$F$24,IF(D886="zastępca kierownika",'Podział podstawowy'!$F$25,IF(D886="główny ekspert",'Podział podstawowy'!$F$26,IF(OR(D886="starszy ekspert",D886="główny specjalista"),'Podział podstawowy'!$F$27,IF(OR(D886="ekspert",D886="specjalista"),'Podział podstawowy'!$F$28,'Podział podstawowy'!$F$29)))))))</f>
        <v>1523.6794354736171</v>
      </c>
      <c r="G886" s="105" t="str">
        <f t="shared" si="26"/>
        <v>S4</v>
      </c>
      <c r="H886" s="106">
        <f t="shared" si="27"/>
        <v>1.75</v>
      </c>
      <c r="I886" s="104">
        <f>IFERROR(VLOOKUP(Tabela2[[#This Row],[Nazwisko i imię pracownika]],Tabela3[],9,FALSE),0)</f>
        <v>0</v>
      </c>
      <c r="J88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87" spans="1:10">
      <c r="A887" s="104" t="s">
        <v>911</v>
      </c>
      <c r="B887" s="104">
        <v>102</v>
      </c>
      <c r="C887" s="104" t="s">
        <v>1665</v>
      </c>
      <c r="D887" s="104" t="s">
        <v>1669</v>
      </c>
      <c r="E887" s="104">
        <v>1</v>
      </c>
      <c r="F887" s="113">
        <f>IF(D887="dyrektor ",'Podział podstawowy'!$F$19,IF(OR(D887="zastępca dyrektora ",D887="główny księgowy"),'Podział podstawowy'!$F$20,IF(D887="kierownik",'Podział podstawowy'!$F$24,IF(D887="zastępca kierownika",'Podział podstawowy'!$F$25,IF(D887="główny ekspert",'Podział podstawowy'!$F$26,IF(OR(D887="starszy ekspert",D887="główny specjalista"),'Podział podstawowy'!$F$27,IF(OR(D887="ekspert",D887="specjalista"),'Podział podstawowy'!$F$28,'Podział podstawowy'!$F$29)))))))</f>
        <v>870.67396312778124</v>
      </c>
      <c r="G887" s="105" t="str">
        <f t="shared" si="26"/>
        <v>S1</v>
      </c>
      <c r="H887" s="106">
        <f t="shared" si="27"/>
        <v>1</v>
      </c>
      <c r="I887" s="104">
        <f>IFERROR(VLOOKUP(Tabela2[[#This Row],[Nazwisko i imię pracownika]],Tabela3[],9,FALSE),0)</f>
        <v>0</v>
      </c>
      <c r="J88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88" spans="1:10">
      <c r="A888" s="104" t="s">
        <v>912</v>
      </c>
      <c r="B888" s="104">
        <v>102</v>
      </c>
      <c r="C888" s="104" t="s">
        <v>1665</v>
      </c>
      <c r="D888" s="104" t="s">
        <v>1669</v>
      </c>
      <c r="E888" s="104">
        <v>1</v>
      </c>
      <c r="F888" s="113">
        <f>IF(D888="dyrektor ",'Podział podstawowy'!$F$19,IF(OR(D888="zastępca dyrektora ",D888="główny księgowy"),'Podział podstawowy'!$F$20,IF(D888="kierownik",'Podział podstawowy'!$F$24,IF(D888="zastępca kierownika",'Podział podstawowy'!$F$25,IF(D888="główny ekspert",'Podział podstawowy'!$F$26,IF(OR(D888="starszy ekspert",D888="główny specjalista"),'Podział podstawowy'!$F$27,IF(OR(D888="ekspert",D888="specjalista"),'Podział podstawowy'!$F$28,'Podział podstawowy'!$F$29)))))))</f>
        <v>870.67396312778124</v>
      </c>
      <c r="G888" s="105" t="str">
        <f t="shared" si="26"/>
        <v>S1</v>
      </c>
      <c r="H888" s="106">
        <f t="shared" si="27"/>
        <v>1</v>
      </c>
      <c r="I888" s="104">
        <f>IFERROR(VLOOKUP(Tabela2[[#This Row],[Nazwisko i imię pracownika]],Tabela3[],9,FALSE),0)</f>
        <v>0</v>
      </c>
      <c r="J88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89" spans="1:10">
      <c r="A889" s="104" t="s">
        <v>913</v>
      </c>
      <c r="B889" s="104">
        <v>102</v>
      </c>
      <c r="C889" s="104" t="s">
        <v>1665</v>
      </c>
      <c r="D889" s="104" t="s">
        <v>8</v>
      </c>
      <c r="E889" s="104">
        <v>1</v>
      </c>
      <c r="F889" s="113">
        <f>IF(D889="dyrektor ",'Podział podstawowy'!$F$19,IF(OR(D889="zastępca dyrektora ",D889="główny księgowy"),'Podział podstawowy'!$F$20,IF(D889="kierownik",'Podział podstawowy'!$F$24,IF(D889="zastępca kierownika",'Podział podstawowy'!$F$25,IF(D889="główny ekspert",'Podział podstawowy'!$F$26,IF(OR(D889="starszy ekspert",D889="główny specjalista"),'Podział podstawowy'!$F$27,IF(OR(D889="ekspert",D889="specjalista"),'Podział podstawowy'!$F$28,'Podział podstawowy'!$F$29)))))))</f>
        <v>1088.3424539097266</v>
      </c>
      <c r="G889" s="105" t="str">
        <f t="shared" si="26"/>
        <v>S2</v>
      </c>
      <c r="H889" s="106">
        <f t="shared" si="27"/>
        <v>1.25</v>
      </c>
      <c r="I889" s="104">
        <f>IFERROR(VLOOKUP(Tabela2[[#This Row],[Nazwisko i imię pracownika]],Tabela3[],9,FALSE),0)</f>
        <v>0</v>
      </c>
      <c r="J88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90" spans="1:10">
      <c r="A890" s="104" t="s">
        <v>914</v>
      </c>
      <c r="B890" s="104">
        <v>102</v>
      </c>
      <c r="C890" s="104" t="s">
        <v>1665</v>
      </c>
      <c r="D890" s="104" t="s">
        <v>1669</v>
      </c>
      <c r="E890" s="104">
        <v>1</v>
      </c>
      <c r="F890" s="113">
        <f>IF(D890="dyrektor ",'Podział podstawowy'!$F$19,IF(OR(D890="zastępca dyrektora ",D890="główny księgowy"),'Podział podstawowy'!$F$20,IF(D890="kierownik",'Podział podstawowy'!$F$24,IF(D890="zastępca kierownika",'Podział podstawowy'!$F$25,IF(D890="główny ekspert",'Podział podstawowy'!$F$26,IF(OR(D890="starszy ekspert",D890="główny specjalista"),'Podział podstawowy'!$F$27,IF(OR(D890="ekspert",D890="specjalista"),'Podział podstawowy'!$F$28,'Podział podstawowy'!$F$29)))))))</f>
        <v>870.67396312778124</v>
      </c>
      <c r="G890" s="105" t="str">
        <f t="shared" si="26"/>
        <v>S1</v>
      </c>
      <c r="H890" s="106">
        <f t="shared" si="27"/>
        <v>1</v>
      </c>
      <c r="I890" s="104">
        <f>IFERROR(VLOOKUP(Tabela2[[#This Row],[Nazwisko i imię pracownika]],Tabela3[],9,FALSE),0)</f>
        <v>0</v>
      </c>
      <c r="J89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91" spans="1:10">
      <c r="A891" s="104" t="s">
        <v>915</v>
      </c>
      <c r="B891" s="104">
        <v>102</v>
      </c>
      <c r="C891" s="104" t="s">
        <v>1665</v>
      </c>
      <c r="D891" s="104" t="s">
        <v>1669</v>
      </c>
      <c r="E891" s="104">
        <v>1</v>
      </c>
      <c r="F891" s="113">
        <f>IF(D891="dyrektor ",'Podział podstawowy'!$F$19,IF(OR(D891="zastępca dyrektora ",D891="główny księgowy"),'Podział podstawowy'!$F$20,IF(D891="kierownik",'Podział podstawowy'!$F$24,IF(D891="zastępca kierownika",'Podział podstawowy'!$F$25,IF(D891="główny ekspert",'Podział podstawowy'!$F$26,IF(OR(D891="starszy ekspert",D891="główny specjalista"),'Podział podstawowy'!$F$27,IF(OR(D891="ekspert",D891="specjalista"),'Podział podstawowy'!$F$28,'Podział podstawowy'!$F$29)))))))</f>
        <v>870.67396312778124</v>
      </c>
      <c r="G891" s="105" t="str">
        <f t="shared" si="26"/>
        <v>S1</v>
      </c>
      <c r="H891" s="106">
        <f t="shared" si="27"/>
        <v>1</v>
      </c>
      <c r="I891" s="104">
        <f>IFERROR(VLOOKUP(Tabela2[[#This Row],[Nazwisko i imię pracownika]],Tabela3[],9,FALSE),0)</f>
        <v>0</v>
      </c>
      <c r="J89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92" spans="1:10">
      <c r="A892" s="104" t="s">
        <v>916</v>
      </c>
      <c r="B892" s="104">
        <v>102</v>
      </c>
      <c r="C892" s="104" t="s">
        <v>1665</v>
      </c>
      <c r="D892" s="104" t="s">
        <v>1669</v>
      </c>
      <c r="E892" s="104">
        <v>1</v>
      </c>
      <c r="F892" s="113">
        <f>IF(D892="dyrektor ",'Podział podstawowy'!$F$19,IF(OR(D892="zastępca dyrektora ",D892="główny księgowy"),'Podział podstawowy'!$F$20,IF(D892="kierownik",'Podział podstawowy'!$F$24,IF(D892="zastępca kierownika",'Podział podstawowy'!$F$25,IF(D892="główny ekspert",'Podział podstawowy'!$F$26,IF(OR(D892="starszy ekspert",D892="główny specjalista"),'Podział podstawowy'!$F$27,IF(OR(D892="ekspert",D892="specjalista"),'Podział podstawowy'!$F$28,'Podział podstawowy'!$F$29)))))))</f>
        <v>870.67396312778124</v>
      </c>
      <c r="G892" s="105" t="str">
        <f t="shared" si="26"/>
        <v>S1</v>
      </c>
      <c r="H892" s="106">
        <f t="shared" si="27"/>
        <v>1</v>
      </c>
      <c r="I892" s="104">
        <f>IFERROR(VLOOKUP(Tabela2[[#This Row],[Nazwisko i imię pracownika]],Tabela3[],9,FALSE),0)</f>
        <v>0</v>
      </c>
      <c r="J89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93" spans="1:10">
      <c r="A893" s="104" t="s">
        <v>917</v>
      </c>
      <c r="B893" s="104">
        <v>102</v>
      </c>
      <c r="C893" s="104" t="s">
        <v>1665</v>
      </c>
      <c r="D893" s="104" t="s">
        <v>1669</v>
      </c>
      <c r="E893" s="104">
        <v>1</v>
      </c>
      <c r="F893" s="113">
        <f>IF(D893="dyrektor ",'Podział podstawowy'!$F$19,IF(OR(D893="zastępca dyrektora ",D893="główny księgowy"),'Podział podstawowy'!$F$20,IF(D893="kierownik",'Podział podstawowy'!$F$24,IF(D893="zastępca kierownika",'Podział podstawowy'!$F$25,IF(D893="główny ekspert",'Podział podstawowy'!$F$26,IF(OR(D893="starszy ekspert",D893="główny specjalista"),'Podział podstawowy'!$F$27,IF(OR(D893="ekspert",D893="specjalista"),'Podział podstawowy'!$F$28,'Podział podstawowy'!$F$29)))))))</f>
        <v>870.67396312778124</v>
      </c>
      <c r="G893" s="105" t="str">
        <f t="shared" si="26"/>
        <v>S1</v>
      </c>
      <c r="H893" s="106">
        <f t="shared" si="27"/>
        <v>1</v>
      </c>
      <c r="I893" s="104">
        <f>IFERROR(VLOOKUP(Tabela2[[#This Row],[Nazwisko i imię pracownika]],Tabela3[],9,FALSE),0)</f>
        <v>0</v>
      </c>
      <c r="J89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94" spans="1:10">
      <c r="A894" s="104" t="s">
        <v>918</v>
      </c>
      <c r="B894" s="104">
        <v>102</v>
      </c>
      <c r="C894" s="104" t="s">
        <v>1665</v>
      </c>
      <c r="D894" s="104" t="s">
        <v>47</v>
      </c>
      <c r="E894" s="104">
        <v>1</v>
      </c>
      <c r="F894" s="113">
        <f>IF(D894="dyrektor ",'Podział podstawowy'!$F$19,IF(OR(D894="zastępca dyrektora ",D894="główny księgowy"),'Podział podstawowy'!$F$20,IF(D894="kierownik",'Podział podstawowy'!$F$24,IF(D894="zastępca kierownika",'Podział podstawowy'!$F$25,IF(D894="główny ekspert",'Podział podstawowy'!$F$26,IF(OR(D894="starszy ekspert",D894="główny specjalista"),'Podział podstawowy'!$F$27,IF(OR(D894="ekspert",D894="specjalista"),'Podział podstawowy'!$F$28,'Podział podstawowy'!$F$29)))))))</f>
        <v>1306.0109446916717</v>
      </c>
      <c r="G894" s="105" t="str">
        <f t="shared" si="26"/>
        <v>S3</v>
      </c>
      <c r="H894" s="106">
        <f t="shared" si="27"/>
        <v>1.5</v>
      </c>
      <c r="I894" s="104">
        <f>IFERROR(VLOOKUP(Tabela2[[#This Row],[Nazwisko i imię pracownika]],Tabela3[],9,FALSE),0)</f>
        <v>0</v>
      </c>
      <c r="J89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95" spans="1:10">
      <c r="A895" s="104" t="s">
        <v>919</v>
      </c>
      <c r="B895" s="104">
        <v>102</v>
      </c>
      <c r="C895" s="104" t="s">
        <v>1664</v>
      </c>
      <c r="D895" s="104" t="s">
        <v>1669</v>
      </c>
      <c r="E895" s="104">
        <v>1</v>
      </c>
      <c r="F895" s="113">
        <f>IF(D895="dyrektor ",'Podział podstawowy'!$F$19,IF(OR(D895="zastępca dyrektora ",D895="główny księgowy"),'Podział podstawowy'!$F$20,IF(D895="kierownik",'Podział podstawowy'!$F$24,IF(D895="zastępca kierownika",'Podział podstawowy'!$F$25,IF(D895="główny ekspert",'Podział podstawowy'!$F$26,IF(OR(D895="starszy ekspert",D895="główny specjalista"),'Podział podstawowy'!$F$27,IF(OR(D895="ekspert",D895="specjalista"),'Podział podstawowy'!$F$28,'Podział podstawowy'!$F$29)))))))</f>
        <v>870.67396312778124</v>
      </c>
      <c r="G895" s="105" t="str">
        <f t="shared" si="26"/>
        <v>S1</v>
      </c>
      <c r="H895" s="106">
        <f t="shared" si="27"/>
        <v>1</v>
      </c>
      <c r="I895" s="104">
        <f>IFERROR(VLOOKUP(Tabela2[[#This Row],[Nazwisko i imię pracownika]],Tabela3[],9,FALSE),0)</f>
        <v>0</v>
      </c>
      <c r="J89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96" spans="1:10">
      <c r="A896" s="104" t="s">
        <v>920</v>
      </c>
      <c r="B896" s="104">
        <v>102</v>
      </c>
      <c r="C896" s="104" t="s">
        <v>1664</v>
      </c>
      <c r="D896" s="104" t="s">
        <v>1669</v>
      </c>
      <c r="E896" s="104">
        <v>1</v>
      </c>
      <c r="F896" s="113">
        <f>IF(D896="dyrektor ",'Podział podstawowy'!$F$19,IF(OR(D896="zastępca dyrektora ",D896="główny księgowy"),'Podział podstawowy'!$F$20,IF(D896="kierownik",'Podział podstawowy'!$F$24,IF(D896="zastępca kierownika",'Podział podstawowy'!$F$25,IF(D896="główny ekspert",'Podział podstawowy'!$F$26,IF(OR(D896="starszy ekspert",D896="główny specjalista"),'Podział podstawowy'!$F$27,IF(OR(D896="ekspert",D896="specjalista"),'Podział podstawowy'!$F$28,'Podział podstawowy'!$F$29)))))))</f>
        <v>870.67396312778124</v>
      </c>
      <c r="G896" s="105" t="str">
        <f t="shared" si="26"/>
        <v>S1</v>
      </c>
      <c r="H896" s="106">
        <f t="shared" si="27"/>
        <v>1</v>
      </c>
      <c r="I896" s="104">
        <f>IFERROR(VLOOKUP(Tabela2[[#This Row],[Nazwisko i imię pracownika]],Tabela3[],9,FALSE),0)</f>
        <v>0</v>
      </c>
      <c r="J89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97" spans="1:10">
      <c r="A897" s="104" t="s">
        <v>921</v>
      </c>
      <c r="B897" s="104">
        <v>102</v>
      </c>
      <c r="C897" s="104" t="s">
        <v>1664</v>
      </c>
      <c r="D897" s="104" t="s">
        <v>1669</v>
      </c>
      <c r="E897" s="104">
        <v>1</v>
      </c>
      <c r="F897" s="113">
        <f>IF(D897="dyrektor ",'Podział podstawowy'!$F$19,IF(OR(D897="zastępca dyrektora ",D897="główny księgowy"),'Podział podstawowy'!$F$20,IF(D897="kierownik",'Podział podstawowy'!$F$24,IF(D897="zastępca kierownika",'Podział podstawowy'!$F$25,IF(D897="główny ekspert",'Podział podstawowy'!$F$26,IF(OR(D897="starszy ekspert",D897="główny specjalista"),'Podział podstawowy'!$F$27,IF(OR(D897="ekspert",D897="specjalista"),'Podział podstawowy'!$F$28,'Podział podstawowy'!$F$29)))))))</f>
        <v>870.67396312778124</v>
      </c>
      <c r="G897" s="105" t="str">
        <f t="shared" si="26"/>
        <v>S1</v>
      </c>
      <c r="H897" s="106">
        <f t="shared" si="27"/>
        <v>1</v>
      </c>
      <c r="I897" s="104">
        <f>IFERROR(VLOOKUP(Tabela2[[#This Row],[Nazwisko i imię pracownika]],Tabela3[],9,FALSE),0)</f>
        <v>0</v>
      </c>
      <c r="J89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98" spans="1:10">
      <c r="A898" s="104" t="s">
        <v>922</v>
      </c>
      <c r="B898" s="104">
        <v>102</v>
      </c>
      <c r="C898" s="104" t="s">
        <v>1663</v>
      </c>
      <c r="D898" s="104" t="s">
        <v>1669</v>
      </c>
      <c r="E898" s="104">
        <v>1</v>
      </c>
      <c r="F898" s="113">
        <f>IF(D898="dyrektor ",'Podział podstawowy'!$F$19,IF(OR(D898="zastępca dyrektora ",D898="główny księgowy"),'Podział podstawowy'!$F$20,IF(D898="kierownik",'Podział podstawowy'!$F$24,IF(D898="zastępca kierownika",'Podział podstawowy'!$F$25,IF(D898="główny ekspert",'Podział podstawowy'!$F$26,IF(OR(D898="starszy ekspert",D898="główny specjalista"),'Podział podstawowy'!$F$27,IF(OR(D898="ekspert",D898="specjalista"),'Podział podstawowy'!$F$28,'Podział podstawowy'!$F$29)))))))</f>
        <v>870.67396312778124</v>
      </c>
      <c r="G898" s="105" t="str">
        <f t="shared" si="26"/>
        <v>S1</v>
      </c>
      <c r="H898" s="106">
        <f t="shared" si="27"/>
        <v>1</v>
      </c>
      <c r="I898" s="104">
        <f>IFERROR(VLOOKUP(Tabela2[[#This Row],[Nazwisko i imię pracownika]],Tabela3[],9,FALSE),0)</f>
        <v>0</v>
      </c>
      <c r="J89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899" spans="1:10">
      <c r="A899" s="104" t="s">
        <v>923</v>
      </c>
      <c r="B899" s="104">
        <v>102</v>
      </c>
      <c r="C899" s="104" t="s">
        <v>1663</v>
      </c>
      <c r="D899" s="104" t="s">
        <v>8</v>
      </c>
      <c r="E899" s="104">
        <v>1</v>
      </c>
      <c r="F899" s="113">
        <f>IF(D899="dyrektor ",'Podział podstawowy'!$F$19,IF(OR(D899="zastępca dyrektora ",D899="główny księgowy"),'Podział podstawowy'!$F$20,IF(D899="kierownik",'Podział podstawowy'!$F$24,IF(D899="zastępca kierownika",'Podział podstawowy'!$F$25,IF(D899="główny ekspert",'Podział podstawowy'!$F$26,IF(OR(D899="starszy ekspert",D899="główny specjalista"),'Podział podstawowy'!$F$27,IF(OR(D899="ekspert",D899="specjalista"),'Podział podstawowy'!$F$28,'Podział podstawowy'!$F$29)))))))</f>
        <v>1088.3424539097266</v>
      </c>
      <c r="G899" s="105" t="str">
        <f t="shared" si="26"/>
        <v>S2</v>
      </c>
      <c r="H899" s="106">
        <f t="shared" si="27"/>
        <v>1.25</v>
      </c>
      <c r="I899" s="104">
        <f>IFERROR(VLOOKUP(Tabela2[[#This Row],[Nazwisko i imię pracownika]],Tabela3[],9,FALSE),0)</f>
        <v>0</v>
      </c>
      <c r="J89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00" spans="1:10">
      <c r="A900" s="104" t="s">
        <v>924</v>
      </c>
      <c r="B900" s="104">
        <v>102</v>
      </c>
      <c r="C900" s="104" t="s">
        <v>1663</v>
      </c>
      <c r="D900" s="104" t="s">
        <v>1669</v>
      </c>
      <c r="E900" s="104">
        <v>1</v>
      </c>
      <c r="F900" s="113">
        <f>IF(D900="dyrektor ",'Podział podstawowy'!$F$19,IF(OR(D900="zastępca dyrektora ",D900="główny księgowy"),'Podział podstawowy'!$F$20,IF(D900="kierownik",'Podział podstawowy'!$F$24,IF(D900="zastępca kierownika",'Podział podstawowy'!$F$25,IF(D900="główny ekspert",'Podział podstawowy'!$F$26,IF(OR(D900="starszy ekspert",D900="główny specjalista"),'Podział podstawowy'!$F$27,IF(OR(D900="ekspert",D900="specjalista"),'Podział podstawowy'!$F$28,'Podział podstawowy'!$F$29)))))))</f>
        <v>870.67396312778124</v>
      </c>
      <c r="G900" s="105" t="str">
        <f t="shared" si="26"/>
        <v>S1</v>
      </c>
      <c r="H900" s="106">
        <f t="shared" si="27"/>
        <v>1</v>
      </c>
      <c r="I900" s="104">
        <f>IFERROR(VLOOKUP(Tabela2[[#This Row],[Nazwisko i imię pracownika]],Tabela3[],9,FALSE),0)</f>
        <v>0</v>
      </c>
      <c r="J90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01" spans="1:10">
      <c r="A901" s="104" t="s">
        <v>925</v>
      </c>
      <c r="B901" s="104">
        <v>102</v>
      </c>
      <c r="C901" s="104" t="s">
        <v>1663</v>
      </c>
      <c r="D901" s="104" t="s">
        <v>1669</v>
      </c>
      <c r="E901" s="104">
        <v>1</v>
      </c>
      <c r="F901" s="113">
        <f>IF(D901="dyrektor ",'Podział podstawowy'!$F$19,IF(OR(D901="zastępca dyrektora ",D901="główny księgowy"),'Podział podstawowy'!$F$20,IF(D901="kierownik",'Podział podstawowy'!$F$24,IF(D901="zastępca kierownika",'Podział podstawowy'!$F$25,IF(D901="główny ekspert",'Podział podstawowy'!$F$26,IF(OR(D901="starszy ekspert",D901="główny specjalista"),'Podział podstawowy'!$F$27,IF(OR(D901="ekspert",D901="specjalista"),'Podział podstawowy'!$F$28,'Podział podstawowy'!$F$29)))))))</f>
        <v>870.67396312778124</v>
      </c>
      <c r="G901" s="105" t="str">
        <f t="shared" si="26"/>
        <v>S1</v>
      </c>
      <c r="H901" s="106">
        <f t="shared" si="27"/>
        <v>1</v>
      </c>
      <c r="I901" s="104">
        <f>IFERROR(VLOOKUP(Tabela2[[#This Row],[Nazwisko i imię pracownika]],Tabela3[],9,FALSE),0)</f>
        <v>0</v>
      </c>
      <c r="J90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02" spans="1:10">
      <c r="A902" s="104" t="s">
        <v>926</v>
      </c>
      <c r="B902" s="104">
        <v>102</v>
      </c>
      <c r="C902" s="104" t="s">
        <v>1667</v>
      </c>
      <c r="D902" s="104" t="s">
        <v>47</v>
      </c>
      <c r="E902" s="104">
        <v>1</v>
      </c>
      <c r="F902" s="113">
        <f>IF(D902="dyrektor ",'Podział podstawowy'!$F$19,IF(OR(D902="zastępca dyrektora ",D902="główny księgowy"),'Podział podstawowy'!$F$20,IF(D902="kierownik",'Podział podstawowy'!$F$24,IF(D902="zastępca kierownika",'Podział podstawowy'!$F$25,IF(D902="główny ekspert",'Podział podstawowy'!$F$26,IF(OR(D902="starszy ekspert",D902="główny specjalista"),'Podział podstawowy'!$F$27,IF(OR(D902="ekspert",D902="specjalista"),'Podział podstawowy'!$F$28,'Podział podstawowy'!$F$29)))))))</f>
        <v>1306.0109446916717</v>
      </c>
      <c r="G902" s="105" t="str">
        <f t="shared" si="26"/>
        <v>S3</v>
      </c>
      <c r="H902" s="106">
        <f t="shared" si="27"/>
        <v>1.5</v>
      </c>
      <c r="I902" s="104">
        <f>IFERROR(VLOOKUP(Tabela2[[#This Row],[Nazwisko i imię pracownika]],Tabela3[],9,FALSE),0)</f>
        <v>0</v>
      </c>
      <c r="J90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03" spans="1:10">
      <c r="A903" s="104" t="s">
        <v>927</v>
      </c>
      <c r="B903" s="104">
        <v>102</v>
      </c>
      <c r="C903" s="104" t="s">
        <v>1667</v>
      </c>
      <c r="D903" s="104" t="s">
        <v>10</v>
      </c>
      <c r="E903" s="104">
        <v>1</v>
      </c>
      <c r="F903" s="113">
        <f>IF(D903="dyrektor ",'Podział podstawowy'!$F$19,IF(OR(D903="zastępca dyrektora ",D903="główny księgowy"),'Podział podstawowy'!$F$20,IF(D903="kierownik",'Podział podstawowy'!$F$24,IF(D903="zastępca kierownika",'Podział podstawowy'!$F$25,IF(D903="główny ekspert",'Podział podstawowy'!$F$26,IF(OR(D903="starszy ekspert",D903="główny specjalista"),'Podział podstawowy'!$F$27,IF(OR(D903="ekspert",D903="specjalista"),'Podział podstawowy'!$F$28,'Podział podstawowy'!$F$29)))))))</f>
        <v>1088.3424539097266</v>
      </c>
      <c r="G903" s="105" t="str">
        <f t="shared" ref="G903:G966" si="28">IF(D903="dyrektor ","S8",IF(OR(D903="zastępca dyrektora ",D903="główny księgowy"),"S7",IF(D903="kierownik","S6",IF(D903="zastępca kierownika","S5",IF(D903="główny ekspert","S4",IF(OR(D903="starszy ekspert",D903="główny specjalista"),"S3",IF(OR(D903="ekspert",D903="specjalista"),"S2","S1")))))))</f>
        <v>S2</v>
      </c>
      <c r="H903" s="106">
        <f t="shared" ref="H903:H966" si="29">IF(G903="S1",1,IF(G903="S2",1.25,IF(G903="S3",1.5,IF(G903="S4",1.75,IF(G903="S5",2,IF(G903="S6",2.5,IF(G903="S7",3,IF(G903="S8",3.5))))))))</f>
        <v>1.25</v>
      </c>
      <c r="I903" s="104">
        <f>IFERROR(VLOOKUP(Tabela2[[#This Row],[Nazwisko i imię pracownika]],Tabela3[],9,FALSE),0)</f>
        <v>0</v>
      </c>
      <c r="J90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04" spans="1:10">
      <c r="A904" s="104" t="s">
        <v>928</v>
      </c>
      <c r="B904" s="104">
        <v>102</v>
      </c>
      <c r="C904" s="104" t="s">
        <v>1667</v>
      </c>
      <c r="D904" s="104" t="s">
        <v>1669</v>
      </c>
      <c r="E904" s="104">
        <v>1</v>
      </c>
      <c r="F904" s="113">
        <f>IF(D904="dyrektor ",'Podział podstawowy'!$F$19,IF(OR(D904="zastępca dyrektora ",D904="główny księgowy"),'Podział podstawowy'!$F$20,IF(D904="kierownik",'Podział podstawowy'!$F$24,IF(D904="zastępca kierownika",'Podział podstawowy'!$F$25,IF(D904="główny ekspert",'Podział podstawowy'!$F$26,IF(OR(D904="starszy ekspert",D904="główny specjalista"),'Podział podstawowy'!$F$27,IF(OR(D904="ekspert",D904="specjalista"),'Podział podstawowy'!$F$28,'Podział podstawowy'!$F$29)))))))</f>
        <v>870.67396312778124</v>
      </c>
      <c r="G904" s="105" t="str">
        <f t="shared" si="28"/>
        <v>S1</v>
      </c>
      <c r="H904" s="106">
        <f t="shared" si="29"/>
        <v>1</v>
      </c>
      <c r="I904" s="104">
        <f>IFERROR(VLOOKUP(Tabela2[[#This Row],[Nazwisko i imię pracownika]],Tabela3[],9,FALSE),0)</f>
        <v>0</v>
      </c>
      <c r="J90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05" spans="1:10">
      <c r="A905" s="104" t="s">
        <v>929</v>
      </c>
      <c r="B905" s="104">
        <v>102</v>
      </c>
      <c r="C905" s="104" t="s">
        <v>1667</v>
      </c>
      <c r="D905" s="104" t="s">
        <v>1669</v>
      </c>
      <c r="E905" s="104">
        <v>1</v>
      </c>
      <c r="F905" s="113">
        <f>IF(D905="dyrektor ",'Podział podstawowy'!$F$19,IF(OR(D905="zastępca dyrektora ",D905="główny księgowy"),'Podział podstawowy'!$F$20,IF(D905="kierownik",'Podział podstawowy'!$F$24,IF(D905="zastępca kierownika",'Podział podstawowy'!$F$25,IF(D905="główny ekspert",'Podział podstawowy'!$F$26,IF(OR(D905="starszy ekspert",D905="główny specjalista"),'Podział podstawowy'!$F$27,IF(OR(D905="ekspert",D905="specjalista"),'Podział podstawowy'!$F$28,'Podział podstawowy'!$F$29)))))))</f>
        <v>870.67396312778124</v>
      </c>
      <c r="G905" s="105" t="str">
        <f t="shared" si="28"/>
        <v>S1</v>
      </c>
      <c r="H905" s="106">
        <f t="shared" si="29"/>
        <v>1</v>
      </c>
      <c r="I905" s="104">
        <f>IFERROR(VLOOKUP(Tabela2[[#This Row],[Nazwisko i imię pracownika]],Tabela3[],9,FALSE),0)</f>
        <v>0</v>
      </c>
      <c r="J90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06" spans="1:10">
      <c r="A906" s="104" t="s">
        <v>930</v>
      </c>
      <c r="B906" s="104">
        <v>102</v>
      </c>
      <c r="C906" s="104" t="s">
        <v>1667</v>
      </c>
      <c r="D906" s="104" t="s">
        <v>1669</v>
      </c>
      <c r="E906" s="104">
        <v>1</v>
      </c>
      <c r="F906" s="113">
        <f>IF(D906="dyrektor ",'Podział podstawowy'!$F$19,IF(OR(D906="zastępca dyrektora ",D906="główny księgowy"),'Podział podstawowy'!$F$20,IF(D906="kierownik",'Podział podstawowy'!$F$24,IF(D906="zastępca kierownika",'Podział podstawowy'!$F$25,IF(D906="główny ekspert",'Podział podstawowy'!$F$26,IF(OR(D906="starszy ekspert",D906="główny specjalista"),'Podział podstawowy'!$F$27,IF(OR(D906="ekspert",D906="specjalista"),'Podział podstawowy'!$F$28,'Podział podstawowy'!$F$29)))))))</f>
        <v>870.67396312778124</v>
      </c>
      <c r="G906" s="105" t="str">
        <f t="shared" si="28"/>
        <v>S1</v>
      </c>
      <c r="H906" s="106">
        <f t="shared" si="29"/>
        <v>1</v>
      </c>
      <c r="I906" s="104">
        <f>IFERROR(VLOOKUP(Tabela2[[#This Row],[Nazwisko i imię pracownika]],Tabela3[],9,FALSE),0)</f>
        <v>0</v>
      </c>
      <c r="J90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07" spans="1:10">
      <c r="A907" s="104" t="s">
        <v>931</v>
      </c>
      <c r="B907" s="104">
        <v>102</v>
      </c>
      <c r="C907" s="104" t="s">
        <v>1667</v>
      </c>
      <c r="D907" s="104" t="s">
        <v>10</v>
      </c>
      <c r="E907" s="104">
        <v>1</v>
      </c>
      <c r="F907" s="113">
        <f>IF(D907="dyrektor ",'Podział podstawowy'!$F$19,IF(OR(D907="zastępca dyrektora ",D907="główny księgowy"),'Podział podstawowy'!$F$20,IF(D907="kierownik",'Podział podstawowy'!$F$24,IF(D907="zastępca kierownika",'Podział podstawowy'!$F$25,IF(D907="główny ekspert",'Podział podstawowy'!$F$26,IF(OR(D907="starszy ekspert",D907="główny specjalista"),'Podział podstawowy'!$F$27,IF(OR(D907="ekspert",D907="specjalista"),'Podział podstawowy'!$F$28,'Podział podstawowy'!$F$29)))))))</f>
        <v>1088.3424539097266</v>
      </c>
      <c r="G907" s="105" t="str">
        <f t="shared" si="28"/>
        <v>S2</v>
      </c>
      <c r="H907" s="106">
        <f t="shared" si="29"/>
        <v>1.25</v>
      </c>
      <c r="I907" s="104">
        <f>IFERROR(VLOOKUP(Tabela2[[#This Row],[Nazwisko i imię pracownika]],Tabela3[],9,FALSE),0)</f>
        <v>0</v>
      </c>
      <c r="J90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08" spans="1:10">
      <c r="A908" s="104" t="s">
        <v>932</v>
      </c>
      <c r="B908" s="104">
        <v>102</v>
      </c>
      <c r="C908" s="104" t="s">
        <v>1667</v>
      </c>
      <c r="D908" s="104" t="s">
        <v>47</v>
      </c>
      <c r="E908" s="104">
        <v>1</v>
      </c>
      <c r="F908" s="113">
        <f>IF(D908="dyrektor ",'Podział podstawowy'!$F$19,IF(OR(D908="zastępca dyrektora ",D908="główny księgowy"),'Podział podstawowy'!$F$20,IF(D908="kierownik",'Podział podstawowy'!$F$24,IF(D908="zastępca kierownika",'Podział podstawowy'!$F$25,IF(D908="główny ekspert",'Podział podstawowy'!$F$26,IF(OR(D908="starszy ekspert",D908="główny specjalista"),'Podział podstawowy'!$F$27,IF(OR(D908="ekspert",D908="specjalista"),'Podział podstawowy'!$F$28,'Podział podstawowy'!$F$29)))))))</f>
        <v>1306.0109446916717</v>
      </c>
      <c r="G908" s="105" t="str">
        <f t="shared" si="28"/>
        <v>S3</v>
      </c>
      <c r="H908" s="106">
        <f t="shared" si="29"/>
        <v>1.5</v>
      </c>
      <c r="I908" s="104">
        <f>IFERROR(VLOOKUP(Tabela2[[#This Row],[Nazwisko i imię pracownika]],Tabela3[],9,FALSE),0)</f>
        <v>0</v>
      </c>
      <c r="J90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09" spans="1:10">
      <c r="A909" s="104" t="s">
        <v>933</v>
      </c>
      <c r="B909" s="104">
        <v>102</v>
      </c>
      <c r="C909" s="104" t="s">
        <v>1667</v>
      </c>
      <c r="D909" s="104" t="s">
        <v>47</v>
      </c>
      <c r="E909" s="104">
        <v>1</v>
      </c>
      <c r="F909" s="113">
        <f>IF(D909="dyrektor ",'Podział podstawowy'!$F$19,IF(OR(D909="zastępca dyrektora ",D909="główny księgowy"),'Podział podstawowy'!$F$20,IF(D909="kierownik",'Podział podstawowy'!$F$24,IF(D909="zastępca kierownika",'Podział podstawowy'!$F$25,IF(D909="główny ekspert",'Podział podstawowy'!$F$26,IF(OR(D909="starszy ekspert",D909="główny specjalista"),'Podział podstawowy'!$F$27,IF(OR(D909="ekspert",D909="specjalista"),'Podział podstawowy'!$F$28,'Podział podstawowy'!$F$29)))))))</f>
        <v>1306.0109446916717</v>
      </c>
      <c r="G909" s="105" t="str">
        <f t="shared" si="28"/>
        <v>S3</v>
      </c>
      <c r="H909" s="106">
        <f t="shared" si="29"/>
        <v>1.5</v>
      </c>
      <c r="I909" s="104">
        <f>IFERROR(VLOOKUP(Tabela2[[#This Row],[Nazwisko i imię pracownika]],Tabela3[],9,FALSE),0)</f>
        <v>0</v>
      </c>
      <c r="J90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10" spans="1:10">
      <c r="A910" s="104" t="s">
        <v>934</v>
      </c>
      <c r="B910" s="104">
        <v>102</v>
      </c>
      <c r="C910" s="104" t="s">
        <v>1667</v>
      </c>
      <c r="D910" s="104" t="s">
        <v>10</v>
      </c>
      <c r="E910" s="104">
        <v>1</v>
      </c>
      <c r="F910" s="113">
        <f>IF(D910="dyrektor ",'Podział podstawowy'!$F$19,IF(OR(D910="zastępca dyrektora ",D910="główny księgowy"),'Podział podstawowy'!$F$20,IF(D910="kierownik",'Podział podstawowy'!$F$24,IF(D910="zastępca kierownika",'Podział podstawowy'!$F$25,IF(D910="główny ekspert",'Podział podstawowy'!$F$26,IF(OR(D910="starszy ekspert",D910="główny specjalista"),'Podział podstawowy'!$F$27,IF(OR(D910="ekspert",D910="specjalista"),'Podział podstawowy'!$F$28,'Podział podstawowy'!$F$29)))))))</f>
        <v>1088.3424539097266</v>
      </c>
      <c r="G910" s="105" t="str">
        <f t="shared" si="28"/>
        <v>S2</v>
      </c>
      <c r="H910" s="106">
        <f t="shared" si="29"/>
        <v>1.25</v>
      </c>
      <c r="I910" s="104">
        <f>IFERROR(VLOOKUP(Tabela2[[#This Row],[Nazwisko i imię pracownika]],Tabela3[],9,FALSE),0)</f>
        <v>0</v>
      </c>
      <c r="J91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11" spans="1:10">
      <c r="A911" s="104" t="s">
        <v>935</v>
      </c>
      <c r="B911" s="104">
        <v>102</v>
      </c>
      <c r="C911" s="104" t="s">
        <v>1667</v>
      </c>
      <c r="D911" s="104" t="s">
        <v>1669</v>
      </c>
      <c r="E911" s="104">
        <v>1</v>
      </c>
      <c r="F911" s="113">
        <f>IF(D911="dyrektor ",'Podział podstawowy'!$F$19,IF(OR(D911="zastępca dyrektora ",D911="główny księgowy"),'Podział podstawowy'!$F$20,IF(D911="kierownik",'Podział podstawowy'!$F$24,IF(D911="zastępca kierownika",'Podział podstawowy'!$F$25,IF(D911="główny ekspert",'Podział podstawowy'!$F$26,IF(OR(D911="starszy ekspert",D911="główny specjalista"),'Podział podstawowy'!$F$27,IF(OR(D911="ekspert",D911="specjalista"),'Podział podstawowy'!$F$28,'Podział podstawowy'!$F$29)))))))</f>
        <v>870.67396312778124</v>
      </c>
      <c r="G911" s="105" t="str">
        <f t="shared" si="28"/>
        <v>S1</v>
      </c>
      <c r="H911" s="106">
        <f t="shared" si="29"/>
        <v>1</v>
      </c>
      <c r="I911" s="104">
        <f>IFERROR(VLOOKUP(Tabela2[[#This Row],[Nazwisko i imię pracownika]],Tabela3[],9,FALSE),0)</f>
        <v>0</v>
      </c>
      <c r="J91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12" spans="1:10">
      <c r="A912" s="104" t="s">
        <v>936</v>
      </c>
      <c r="B912" s="104">
        <v>102</v>
      </c>
      <c r="C912" s="104" t="s">
        <v>1667</v>
      </c>
      <c r="D912" s="104" t="s">
        <v>1669</v>
      </c>
      <c r="E912" s="104">
        <v>1</v>
      </c>
      <c r="F912" s="113">
        <f>IF(D912="dyrektor ",'Podział podstawowy'!$F$19,IF(OR(D912="zastępca dyrektora ",D912="główny księgowy"),'Podział podstawowy'!$F$20,IF(D912="kierownik",'Podział podstawowy'!$F$24,IF(D912="zastępca kierownika",'Podział podstawowy'!$F$25,IF(D912="główny ekspert",'Podział podstawowy'!$F$26,IF(OR(D912="starszy ekspert",D912="główny specjalista"),'Podział podstawowy'!$F$27,IF(OR(D912="ekspert",D912="specjalista"),'Podział podstawowy'!$F$28,'Podział podstawowy'!$F$29)))))))</f>
        <v>870.67396312778124</v>
      </c>
      <c r="G912" s="105" t="str">
        <f t="shared" si="28"/>
        <v>S1</v>
      </c>
      <c r="H912" s="106">
        <f t="shared" si="29"/>
        <v>1</v>
      </c>
      <c r="I912" s="104">
        <f>IFERROR(VLOOKUP(Tabela2[[#This Row],[Nazwisko i imię pracownika]],Tabela3[],9,FALSE),0)</f>
        <v>0</v>
      </c>
      <c r="J91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13" spans="1:10">
      <c r="A913" s="104" t="s">
        <v>937</v>
      </c>
      <c r="B913" s="104">
        <v>102</v>
      </c>
      <c r="C913" s="104" t="s">
        <v>1667</v>
      </c>
      <c r="D913" s="104" t="s">
        <v>1669</v>
      </c>
      <c r="E913" s="104">
        <v>1</v>
      </c>
      <c r="F913" s="113">
        <f>IF(D913="dyrektor ",'Podział podstawowy'!$F$19,IF(OR(D913="zastępca dyrektora ",D913="główny księgowy"),'Podział podstawowy'!$F$20,IF(D913="kierownik",'Podział podstawowy'!$F$24,IF(D913="zastępca kierownika",'Podział podstawowy'!$F$25,IF(D913="główny ekspert",'Podział podstawowy'!$F$26,IF(OR(D913="starszy ekspert",D913="główny specjalista"),'Podział podstawowy'!$F$27,IF(OR(D913="ekspert",D913="specjalista"),'Podział podstawowy'!$F$28,'Podział podstawowy'!$F$29)))))))</f>
        <v>870.67396312778124</v>
      </c>
      <c r="G913" s="105" t="str">
        <f t="shared" si="28"/>
        <v>S1</v>
      </c>
      <c r="H913" s="106">
        <f t="shared" si="29"/>
        <v>1</v>
      </c>
      <c r="I913" s="104">
        <f>IFERROR(VLOOKUP(Tabela2[[#This Row],[Nazwisko i imię pracownika]],Tabela3[],9,FALSE),0)</f>
        <v>0</v>
      </c>
      <c r="J91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14" spans="1:10">
      <c r="A914" s="104" t="s">
        <v>938</v>
      </c>
      <c r="B914" s="104">
        <v>102</v>
      </c>
      <c r="C914" s="104" t="s">
        <v>1667</v>
      </c>
      <c r="D914" s="104" t="s">
        <v>1669</v>
      </c>
      <c r="E914" s="104">
        <v>1</v>
      </c>
      <c r="F914" s="113">
        <f>IF(D914="dyrektor ",'Podział podstawowy'!$F$19,IF(OR(D914="zastępca dyrektora ",D914="główny księgowy"),'Podział podstawowy'!$F$20,IF(D914="kierownik",'Podział podstawowy'!$F$24,IF(D914="zastępca kierownika",'Podział podstawowy'!$F$25,IF(D914="główny ekspert",'Podział podstawowy'!$F$26,IF(OR(D914="starszy ekspert",D914="główny specjalista"),'Podział podstawowy'!$F$27,IF(OR(D914="ekspert",D914="specjalista"),'Podział podstawowy'!$F$28,'Podział podstawowy'!$F$29)))))))</f>
        <v>870.67396312778124</v>
      </c>
      <c r="G914" s="105" t="str">
        <f t="shared" si="28"/>
        <v>S1</v>
      </c>
      <c r="H914" s="106">
        <f t="shared" si="29"/>
        <v>1</v>
      </c>
      <c r="I914" s="104">
        <f>IFERROR(VLOOKUP(Tabela2[[#This Row],[Nazwisko i imię pracownika]],Tabela3[],9,FALSE),0)</f>
        <v>0</v>
      </c>
      <c r="J91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15" spans="1:10">
      <c r="A915" s="104" t="s">
        <v>258</v>
      </c>
      <c r="B915" s="104">
        <v>102</v>
      </c>
      <c r="C915" s="104" t="s">
        <v>1667</v>
      </c>
      <c r="D915" s="104" t="s">
        <v>1669</v>
      </c>
      <c r="E915" s="104">
        <v>1</v>
      </c>
      <c r="F915" s="113">
        <f>IF(D915="dyrektor ",'Podział podstawowy'!$F$19,IF(OR(D915="zastępca dyrektora ",D915="główny księgowy"),'Podział podstawowy'!$F$20,IF(D915="kierownik",'Podział podstawowy'!$F$24,IF(D915="zastępca kierownika",'Podział podstawowy'!$F$25,IF(D915="główny ekspert",'Podział podstawowy'!$F$26,IF(OR(D915="starszy ekspert",D915="główny specjalista"),'Podział podstawowy'!$F$27,IF(OR(D915="ekspert",D915="specjalista"),'Podział podstawowy'!$F$28,'Podział podstawowy'!$F$29)))))))</f>
        <v>870.67396312778124</v>
      </c>
      <c r="G915" s="105" t="str">
        <f t="shared" si="28"/>
        <v>S1</v>
      </c>
      <c r="H915" s="106">
        <f t="shared" si="29"/>
        <v>1</v>
      </c>
      <c r="I915" s="104">
        <f>IFERROR(VLOOKUP(Tabela2[[#This Row],[Nazwisko i imię pracownika]],Tabela3[],9,FALSE),0)</f>
        <v>0</v>
      </c>
      <c r="J91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16" spans="1:10">
      <c r="A916" s="104" t="s">
        <v>939</v>
      </c>
      <c r="B916" s="104">
        <v>102</v>
      </c>
      <c r="C916" s="104" t="s">
        <v>1667</v>
      </c>
      <c r="D916" s="104" t="s">
        <v>1669</v>
      </c>
      <c r="E916" s="104">
        <v>1</v>
      </c>
      <c r="F916" s="113">
        <f>IF(D916="dyrektor ",'Podział podstawowy'!$F$19,IF(OR(D916="zastępca dyrektora ",D916="główny księgowy"),'Podział podstawowy'!$F$20,IF(D916="kierownik",'Podział podstawowy'!$F$24,IF(D916="zastępca kierownika",'Podział podstawowy'!$F$25,IF(D916="główny ekspert",'Podział podstawowy'!$F$26,IF(OR(D916="starszy ekspert",D916="główny specjalista"),'Podział podstawowy'!$F$27,IF(OR(D916="ekspert",D916="specjalista"),'Podział podstawowy'!$F$28,'Podział podstawowy'!$F$29)))))))</f>
        <v>870.67396312778124</v>
      </c>
      <c r="G916" s="105" t="str">
        <f t="shared" si="28"/>
        <v>S1</v>
      </c>
      <c r="H916" s="106">
        <f t="shared" si="29"/>
        <v>1</v>
      </c>
      <c r="I916" s="104">
        <f>IFERROR(VLOOKUP(Tabela2[[#This Row],[Nazwisko i imię pracownika]],Tabela3[],9,FALSE),0)</f>
        <v>0</v>
      </c>
      <c r="J91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17" spans="1:10">
      <c r="A917" s="104" t="s">
        <v>940</v>
      </c>
      <c r="B917" s="104">
        <v>102</v>
      </c>
      <c r="C917" s="104" t="s">
        <v>1667</v>
      </c>
      <c r="D917" s="104" t="s">
        <v>1669</v>
      </c>
      <c r="E917" s="104">
        <v>1</v>
      </c>
      <c r="F917" s="113">
        <f>IF(D917="dyrektor ",'Podział podstawowy'!$F$19,IF(OR(D917="zastępca dyrektora ",D917="główny księgowy"),'Podział podstawowy'!$F$20,IF(D917="kierownik",'Podział podstawowy'!$F$24,IF(D917="zastępca kierownika",'Podział podstawowy'!$F$25,IF(D917="główny ekspert",'Podział podstawowy'!$F$26,IF(OR(D917="starszy ekspert",D917="główny specjalista"),'Podział podstawowy'!$F$27,IF(OR(D917="ekspert",D917="specjalista"),'Podział podstawowy'!$F$28,'Podział podstawowy'!$F$29)))))))</f>
        <v>870.67396312778124</v>
      </c>
      <c r="G917" s="105" t="str">
        <f t="shared" si="28"/>
        <v>S1</v>
      </c>
      <c r="H917" s="106">
        <f t="shared" si="29"/>
        <v>1</v>
      </c>
      <c r="I917" s="104">
        <f>IFERROR(VLOOKUP(Tabela2[[#This Row],[Nazwisko i imię pracownika]],Tabela3[],9,FALSE),0)</f>
        <v>0</v>
      </c>
      <c r="J91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18" spans="1:10">
      <c r="A918" s="104" t="s">
        <v>941</v>
      </c>
      <c r="B918" s="104">
        <v>102</v>
      </c>
      <c r="C918" s="104" t="s">
        <v>1667</v>
      </c>
      <c r="D918" s="104" t="s">
        <v>47</v>
      </c>
      <c r="E918" s="104">
        <v>1</v>
      </c>
      <c r="F918" s="113">
        <f>IF(D918="dyrektor ",'Podział podstawowy'!$F$19,IF(OR(D918="zastępca dyrektora ",D918="główny księgowy"),'Podział podstawowy'!$F$20,IF(D918="kierownik",'Podział podstawowy'!$F$24,IF(D918="zastępca kierownika",'Podział podstawowy'!$F$25,IF(D918="główny ekspert",'Podział podstawowy'!$F$26,IF(OR(D918="starszy ekspert",D918="główny specjalista"),'Podział podstawowy'!$F$27,IF(OR(D918="ekspert",D918="specjalista"),'Podział podstawowy'!$F$28,'Podział podstawowy'!$F$29)))))))</f>
        <v>1306.0109446916717</v>
      </c>
      <c r="G918" s="105" t="str">
        <f t="shared" si="28"/>
        <v>S3</v>
      </c>
      <c r="H918" s="106">
        <f t="shared" si="29"/>
        <v>1.5</v>
      </c>
      <c r="I918" s="104">
        <f>IFERROR(VLOOKUP(Tabela2[[#This Row],[Nazwisko i imię pracownika]],Tabela3[],9,FALSE),0)</f>
        <v>0</v>
      </c>
      <c r="J91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19" spans="1:10">
      <c r="A919" s="104" t="s">
        <v>942</v>
      </c>
      <c r="B919" s="104">
        <v>102</v>
      </c>
      <c r="C919" s="104" t="s">
        <v>1667</v>
      </c>
      <c r="D919" s="104" t="s">
        <v>1669</v>
      </c>
      <c r="E919" s="104">
        <v>1</v>
      </c>
      <c r="F919" s="113">
        <f>IF(D919="dyrektor ",'Podział podstawowy'!$F$19,IF(OR(D919="zastępca dyrektora ",D919="główny księgowy"),'Podział podstawowy'!$F$20,IF(D919="kierownik",'Podział podstawowy'!$F$24,IF(D919="zastępca kierownika",'Podział podstawowy'!$F$25,IF(D919="główny ekspert",'Podział podstawowy'!$F$26,IF(OR(D919="starszy ekspert",D919="główny specjalista"),'Podział podstawowy'!$F$27,IF(OR(D919="ekspert",D919="specjalista"),'Podział podstawowy'!$F$28,'Podział podstawowy'!$F$29)))))))</f>
        <v>870.67396312778124</v>
      </c>
      <c r="G919" s="105" t="str">
        <f t="shared" si="28"/>
        <v>S1</v>
      </c>
      <c r="H919" s="106">
        <f t="shared" si="29"/>
        <v>1</v>
      </c>
      <c r="I919" s="104">
        <f>IFERROR(VLOOKUP(Tabela2[[#This Row],[Nazwisko i imię pracownika]],Tabela3[],9,FALSE),0)</f>
        <v>0</v>
      </c>
      <c r="J91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20" spans="1:10">
      <c r="A920" s="104" t="s">
        <v>943</v>
      </c>
      <c r="B920" s="104">
        <v>102</v>
      </c>
      <c r="C920" s="104" t="s">
        <v>1667</v>
      </c>
      <c r="D920" s="104" t="s">
        <v>1669</v>
      </c>
      <c r="E920" s="104">
        <v>1</v>
      </c>
      <c r="F920" s="113">
        <f>IF(D920="dyrektor ",'Podział podstawowy'!$F$19,IF(OR(D920="zastępca dyrektora ",D920="główny księgowy"),'Podział podstawowy'!$F$20,IF(D920="kierownik",'Podział podstawowy'!$F$24,IF(D920="zastępca kierownika",'Podział podstawowy'!$F$25,IF(D920="główny ekspert",'Podział podstawowy'!$F$26,IF(OR(D920="starszy ekspert",D920="główny specjalista"),'Podział podstawowy'!$F$27,IF(OR(D920="ekspert",D920="specjalista"),'Podział podstawowy'!$F$28,'Podział podstawowy'!$F$29)))))))</f>
        <v>870.67396312778124</v>
      </c>
      <c r="G920" s="105" t="str">
        <f t="shared" si="28"/>
        <v>S1</v>
      </c>
      <c r="H920" s="106">
        <f t="shared" si="29"/>
        <v>1</v>
      </c>
      <c r="I920" s="104">
        <f>IFERROR(VLOOKUP(Tabela2[[#This Row],[Nazwisko i imię pracownika]],Tabela3[],9,FALSE),0)</f>
        <v>0</v>
      </c>
      <c r="J92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21" spans="1:10">
      <c r="A921" s="104" t="s">
        <v>944</v>
      </c>
      <c r="B921" s="104">
        <v>102</v>
      </c>
      <c r="C921" s="104" t="s">
        <v>1667</v>
      </c>
      <c r="D921" s="104" t="s">
        <v>1669</v>
      </c>
      <c r="E921" s="104">
        <v>1</v>
      </c>
      <c r="F921" s="113">
        <f>IF(D921="dyrektor ",'Podział podstawowy'!$F$19,IF(OR(D921="zastępca dyrektora ",D921="główny księgowy"),'Podział podstawowy'!$F$20,IF(D921="kierownik",'Podział podstawowy'!$F$24,IF(D921="zastępca kierownika",'Podział podstawowy'!$F$25,IF(D921="główny ekspert",'Podział podstawowy'!$F$26,IF(OR(D921="starszy ekspert",D921="główny specjalista"),'Podział podstawowy'!$F$27,IF(OR(D921="ekspert",D921="specjalista"),'Podział podstawowy'!$F$28,'Podział podstawowy'!$F$29)))))))</f>
        <v>870.67396312778124</v>
      </c>
      <c r="G921" s="105" t="str">
        <f t="shared" si="28"/>
        <v>S1</v>
      </c>
      <c r="H921" s="106">
        <f t="shared" si="29"/>
        <v>1</v>
      </c>
      <c r="I921" s="104">
        <f>IFERROR(VLOOKUP(Tabela2[[#This Row],[Nazwisko i imię pracownika]],Tabela3[],9,FALSE),0)</f>
        <v>0</v>
      </c>
      <c r="J92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22" spans="1:10">
      <c r="A922" s="104" t="s">
        <v>945</v>
      </c>
      <c r="B922" s="104">
        <v>102</v>
      </c>
      <c r="C922" s="104" t="s">
        <v>1665</v>
      </c>
      <c r="D922" s="104" t="s">
        <v>8</v>
      </c>
      <c r="E922" s="104">
        <v>1</v>
      </c>
      <c r="F922" s="113">
        <f>IF(D922="dyrektor ",'Podział podstawowy'!$F$19,IF(OR(D922="zastępca dyrektora ",D922="główny księgowy"),'Podział podstawowy'!$F$20,IF(D922="kierownik",'Podział podstawowy'!$F$24,IF(D922="zastępca kierownika",'Podział podstawowy'!$F$25,IF(D922="główny ekspert",'Podział podstawowy'!$F$26,IF(OR(D922="starszy ekspert",D922="główny specjalista"),'Podział podstawowy'!$F$27,IF(OR(D922="ekspert",D922="specjalista"),'Podział podstawowy'!$F$28,'Podział podstawowy'!$F$29)))))))</f>
        <v>1088.3424539097266</v>
      </c>
      <c r="G922" s="105" t="str">
        <f t="shared" si="28"/>
        <v>S2</v>
      </c>
      <c r="H922" s="106">
        <f t="shared" si="29"/>
        <v>1.25</v>
      </c>
      <c r="I922" s="104">
        <f>IFERROR(VLOOKUP(Tabela2[[#This Row],[Nazwisko i imię pracownika]],Tabela3[],9,FALSE),0)</f>
        <v>0</v>
      </c>
      <c r="J92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23" spans="1:10">
      <c r="A923" s="104" t="s">
        <v>512</v>
      </c>
      <c r="B923" s="104">
        <v>102</v>
      </c>
      <c r="C923" s="104" t="s">
        <v>1665</v>
      </c>
      <c r="D923" s="104" t="s">
        <v>1669</v>
      </c>
      <c r="E923" s="104">
        <v>1</v>
      </c>
      <c r="F923" s="113">
        <f>IF(D923="dyrektor ",'Podział podstawowy'!$F$19,IF(OR(D923="zastępca dyrektora ",D923="główny księgowy"),'Podział podstawowy'!$F$20,IF(D923="kierownik",'Podział podstawowy'!$F$24,IF(D923="zastępca kierownika",'Podział podstawowy'!$F$25,IF(D923="główny ekspert",'Podział podstawowy'!$F$26,IF(OR(D923="starszy ekspert",D923="główny specjalista"),'Podział podstawowy'!$F$27,IF(OR(D923="ekspert",D923="specjalista"),'Podział podstawowy'!$F$28,'Podział podstawowy'!$F$29)))))))</f>
        <v>870.67396312778124</v>
      </c>
      <c r="G923" s="105" t="str">
        <f t="shared" si="28"/>
        <v>S1</v>
      </c>
      <c r="H923" s="106">
        <f t="shared" si="29"/>
        <v>1</v>
      </c>
      <c r="I923" s="104">
        <f>IFERROR(VLOOKUP(Tabela2[[#This Row],[Nazwisko i imię pracownika]],Tabela3[],9,FALSE),0)</f>
        <v>0</v>
      </c>
      <c r="J92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24" spans="1:10">
      <c r="A924" s="104" t="s">
        <v>946</v>
      </c>
      <c r="B924" s="104">
        <v>102</v>
      </c>
      <c r="C924" s="104" t="s">
        <v>1665</v>
      </c>
      <c r="D924" s="104" t="s">
        <v>1669</v>
      </c>
      <c r="E924" s="104">
        <v>1</v>
      </c>
      <c r="F924" s="113">
        <f>IF(D924="dyrektor ",'Podział podstawowy'!$F$19,IF(OR(D924="zastępca dyrektora ",D924="główny księgowy"),'Podział podstawowy'!$F$20,IF(D924="kierownik",'Podział podstawowy'!$F$24,IF(D924="zastępca kierownika",'Podział podstawowy'!$F$25,IF(D924="główny ekspert",'Podział podstawowy'!$F$26,IF(OR(D924="starszy ekspert",D924="główny specjalista"),'Podział podstawowy'!$F$27,IF(OR(D924="ekspert",D924="specjalista"),'Podział podstawowy'!$F$28,'Podział podstawowy'!$F$29)))))))</f>
        <v>870.67396312778124</v>
      </c>
      <c r="G924" s="105" t="str">
        <f t="shared" si="28"/>
        <v>S1</v>
      </c>
      <c r="H924" s="106">
        <f t="shared" si="29"/>
        <v>1</v>
      </c>
      <c r="I924" s="104">
        <f>IFERROR(VLOOKUP(Tabela2[[#This Row],[Nazwisko i imię pracownika]],Tabela3[],9,FALSE),0)</f>
        <v>0</v>
      </c>
      <c r="J92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25" spans="1:10">
      <c r="A925" s="104" t="s">
        <v>947</v>
      </c>
      <c r="B925" s="104">
        <v>102</v>
      </c>
      <c r="C925" s="104" t="s">
        <v>1665</v>
      </c>
      <c r="D925" s="104" t="s">
        <v>55</v>
      </c>
      <c r="E925" s="104">
        <v>1</v>
      </c>
      <c r="F925" s="113">
        <f>IF(D925="dyrektor ",'Podział podstawowy'!$F$19,IF(OR(D925="zastępca dyrektora ",D925="główny księgowy"),'Podział podstawowy'!$F$20,IF(D925="kierownik",'Podział podstawowy'!$F$24,IF(D925="zastępca kierownika",'Podział podstawowy'!$F$25,IF(D925="główny ekspert",'Podział podstawowy'!$F$26,IF(OR(D925="starszy ekspert",D925="główny specjalista"),'Podział podstawowy'!$F$27,IF(OR(D925="ekspert",D925="specjalista"),'Podział podstawowy'!$F$28,'Podział podstawowy'!$F$29)))))))</f>
        <v>1523.6794354736171</v>
      </c>
      <c r="G925" s="105" t="str">
        <f t="shared" si="28"/>
        <v>S4</v>
      </c>
      <c r="H925" s="106">
        <f t="shared" si="29"/>
        <v>1.75</v>
      </c>
      <c r="I925" s="104">
        <f>IFERROR(VLOOKUP(Tabela2[[#This Row],[Nazwisko i imię pracownika]],Tabela3[],9,FALSE),0)</f>
        <v>0</v>
      </c>
      <c r="J92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26" spans="1:10">
      <c r="A926" s="104" t="s">
        <v>948</v>
      </c>
      <c r="B926" s="104">
        <v>102</v>
      </c>
      <c r="C926" s="104" t="s">
        <v>1665</v>
      </c>
      <c r="D926" s="104" t="s">
        <v>8</v>
      </c>
      <c r="E926" s="104">
        <v>1</v>
      </c>
      <c r="F926" s="113">
        <f>IF(D926="dyrektor ",'Podział podstawowy'!$F$19,IF(OR(D926="zastępca dyrektora ",D926="główny księgowy"),'Podział podstawowy'!$F$20,IF(D926="kierownik",'Podział podstawowy'!$F$24,IF(D926="zastępca kierownika",'Podział podstawowy'!$F$25,IF(D926="główny ekspert",'Podział podstawowy'!$F$26,IF(OR(D926="starszy ekspert",D926="główny specjalista"),'Podział podstawowy'!$F$27,IF(OR(D926="ekspert",D926="specjalista"),'Podział podstawowy'!$F$28,'Podział podstawowy'!$F$29)))))))</f>
        <v>1088.3424539097266</v>
      </c>
      <c r="G926" s="105" t="str">
        <f t="shared" si="28"/>
        <v>S2</v>
      </c>
      <c r="H926" s="106">
        <f t="shared" si="29"/>
        <v>1.25</v>
      </c>
      <c r="I926" s="104">
        <f>IFERROR(VLOOKUP(Tabela2[[#This Row],[Nazwisko i imię pracownika]],Tabela3[],9,FALSE),0)</f>
        <v>0</v>
      </c>
      <c r="J92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27" spans="1:10">
      <c r="A927" s="104" t="s">
        <v>938</v>
      </c>
      <c r="B927" s="104">
        <v>102</v>
      </c>
      <c r="C927" s="104" t="s">
        <v>1665</v>
      </c>
      <c r="D927" s="104" t="s">
        <v>47</v>
      </c>
      <c r="E927" s="104">
        <v>1</v>
      </c>
      <c r="F927" s="113">
        <f>IF(D927="dyrektor ",'Podział podstawowy'!$F$19,IF(OR(D927="zastępca dyrektora ",D927="główny księgowy"),'Podział podstawowy'!$F$20,IF(D927="kierownik",'Podział podstawowy'!$F$24,IF(D927="zastępca kierownika",'Podział podstawowy'!$F$25,IF(D927="główny ekspert",'Podział podstawowy'!$F$26,IF(OR(D927="starszy ekspert",D927="główny specjalista"),'Podział podstawowy'!$F$27,IF(OR(D927="ekspert",D927="specjalista"),'Podział podstawowy'!$F$28,'Podział podstawowy'!$F$29)))))))</f>
        <v>1306.0109446916717</v>
      </c>
      <c r="G927" s="105" t="str">
        <f t="shared" si="28"/>
        <v>S3</v>
      </c>
      <c r="H927" s="106">
        <f t="shared" si="29"/>
        <v>1.5</v>
      </c>
      <c r="I927" s="104">
        <f>IFERROR(VLOOKUP(Tabela2[[#This Row],[Nazwisko i imię pracownika]],Tabela3[],9,FALSE),0)</f>
        <v>0</v>
      </c>
      <c r="J92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28" spans="1:10">
      <c r="A928" s="104" t="s">
        <v>949</v>
      </c>
      <c r="B928" s="104">
        <v>102</v>
      </c>
      <c r="C928" s="104" t="s">
        <v>1665</v>
      </c>
      <c r="D928" s="104" t="s">
        <v>55</v>
      </c>
      <c r="E928" s="104">
        <v>1</v>
      </c>
      <c r="F928" s="113">
        <f>IF(D928="dyrektor ",'Podział podstawowy'!$F$19,IF(OR(D928="zastępca dyrektora ",D928="główny księgowy"),'Podział podstawowy'!$F$20,IF(D928="kierownik",'Podział podstawowy'!$F$24,IF(D928="zastępca kierownika",'Podział podstawowy'!$F$25,IF(D928="główny ekspert",'Podział podstawowy'!$F$26,IF(OR(D928="starszy ekspert",D928="główny specjalista"),'Podział podstawowy'!$F$27,IF(OR(D928="ekspert",D928="specjalista"),'Podział podstawowy'!$F$28,'Podział podstawowy'!$F$29)))))))</f>
        <v>1523.6794354736171</v>
      </c>
      <c r="G928" s="105" t="str">
        <f t="shared" si="28"/>
        <v>S4</v>
      </c>
      <c r="H928" s="106">
        <f t="shared" si="29"/>
        <v>1.75</v>
      </c>
      <c r="I928" s="104">
        <f>IFERROR(VLOOKUP(Tabela2[[#This Row],[Nazwisko i imię pracownika]],Tabela3[],9,FALSE),0)</f>
        <v>0</v>
      </c>
      <c r="J92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29" spans="1:10">
      <c r="A929" s="104" t="s">
        <v>950</v>
      </c>
      <c r="B929" s="104">
        <v>102</v>
      </c>
      <c r="C929" s="104" t="s">
        <v>1665</v>
      </c>
      <c r="D929" s="104" t="s">
        <v>1669</v>
      </c>
      <c r="E929" s="104">
        <v>1</v>
      </c>
      <c r="F929" s="113">
        <f>IF(D929="dyrektor ",'Podział podstawowy'!$F$19,IF(OR(D929="zastępca dyrektora ",D929="główny księgowy"),'Podział podstawowy'!$F$20,IF(D929="kierownik",'Podział podstawowy'!$F$24,IF(D929="zastępca kierownika",'Podział podstawowy'!$F$25,IF(D929="główny ekspert",'Podział podstawowy'!$F$26,IF(OR(D929="starszy ekspert",D929="główny specjalista"),'Podział podstawowy'!$F$27,IF(OR(D929="ekspert",D929="specjalista"),'Podział podstawowy'!$F$28,'Podział podstawowy'!$F$29)))))))</f>
        <v>870.67396312778124</v>
      </c>
      <c r="G929" s="105" t="str">
        <f t="shared" si="28"/>
        <v>S1</v>
      </c>
      <c r="H929" s="106">
        <f t="shared" si="29"/>
        <v>1</v>
      </c>
      <c r="I929" s="104">
        <f>IFERROR(VLOOKUP(Tabela2[[#This Row],[Nazwisko i imię pracownika]],Tabela3[],9,FALSE),0)</f>
        <v>0</v>
      </c>
      <c r="J92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30" spans="1:10">
      <c r="A930" s="104" t="s">
        <v>951</v>
      </c>
      <c r="B930" s="104">
        <v>102</v>
      </c>
      <c r="C930" s="104" t="s">
        <v>1665</v>
      </c>
      <c r="D930" s="104" t="s">
        <v>1669</v>
      </c>
      <c r="E930" s="104">
        <v>1</v>
      </c>
      <c r="F930" s="113">
        <f>IF(D930="dyrektor ",'Podział podstawowy'!$F$19,IF(OR(D930="zastępca dyrektora ",D930="główny księgowy"),'Podział podstawowy'!$F$20,IF(D930="kierownik",'Podział podstawowy'!$F$24,IF(D930="zastępca kierownika",'Podział podstawowy'!$F$25,IF(D930="główny ekspert",'Podział podstawowy'!$F$26,IF(OR(D930="starszy ekspert",D930="główny specjalista"),'Podział podstawowy'!$F$27,IF(OR(D930="ekspert",D930="specjalista"),'Podział podstawowy'!$F$28,'Podział podstawowy'!$F$29)))))))</f>
        <v>870.67396312778124</v>
      </c>
      <c r="G930" s="105" t="str">
        <f t="shared" si="28"/>
        <v>S1</v>
      </c>
      <c r="H930" s="106">
        <f t="shared" si="29"/>
        <v>1</v>
      </c>
      <c r="I930" s="104">
        <f>IFERROR(VLOOKUP(Tabela2[[#This Row],[Nazwisko i imię pracownika]],Tabela3[],9,FALSE),0)</f>
        <v>0</v>
      </c>
      <c r="J93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31" spans="1:10">
      <c r="A931" s="104" t="s">
        <v>952</v>
      </c>
      <c r="B931" s="104">
        <v>102</v>
      </c>
      <c r="C931" s="104" t="s">
        <v>1665</v>
      </c>
      <c r="D931" s="104" t="s">
        <v>1669</v>
      </c>
      <c r="E931" s="104">
        <v>1</v>
      </c>
      <c r="F931" s="113">
        <f>IF(D931="dyrektor ",'Podział podstawowy'!$F$19,IF(OR(D931="zastępca dyrektora ",D931="główny księgowy"),'Podział podstawowy'!$F$20,IF(D931="kierownik",'Podział podstawowy'!$F$24,IF(D931="zastępca kierownika",'Podział podstawowy'!$F$25,IF(D931="główny ekspert",'Podział podstawowy'!$F$26,IF(OR(D931="starszy ekspert",D931="główny specjalista"),'Podział podstawowy'!$F$27,IF(OR(D931="ekspert",D931="specjalista"),'Podział podstawowy'!$F$28,'Podział podstawowy'!$F$29)))))))</f>
        <v>870.67396312778124</v>
      </c>
      <c r="G931" s="105" t="str">
        <f t="shared" si="28"/>
        <v>S1</v>
      </c>
      <c r="H931" s="106">
        <f t="shared" si="29"/>
        <v>1</v>
      </c>
      <c r="I931" s="104">
        <f>IFERROR(VLOOKUP(Tabela2[[#This Row],[Nazwisko i imię pracownika]],Tabela3[],9,FALSE),0)</f>
        <v>0</v>
      </c>
      <c r="J93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32" spans="1:10">
      <c r="A932" s="104" t="s">
        <v>953</v>
      </c>
      <c r="B932" s="104">
        <v>102</v>
      </c>
      <c r="C932" s="104" t="s">
        <v>1667</v>
      </c>
      <c r="D932" s="104" t="s">
        <v>55</v>
      </c>
      <c r="E932" s="104">
        <v>1</v>
      </c>
      <c r="F932" s="113">
        <f>IF(D932="dyrektor ",'Podział podstawowy'!$F$19,IF(OR(D932="zastępca dyrektora ",D932="główny księgowy"),'Podział podstawowy'!$F$20,IF(D932="kierownik",'Podział podstawowy'!$F$24,IF(D932="zastępca kierownika",'Podział podstawowy'!$F$25,IF(D932="główny ekspert",'Podział podstawowy'!$F$26,IF(OR(D932="starszy ekspert",D932="główny specjalista"),'Podział podstawowy'!$F$27,IF(OR(D932="ekspert",D932="specjalista"),'Podział podstawowy'!$F$28,'Podział podstawowy'!$F$29)))))))</f>
        <v>1523.6794354736171</v>
      </c>
      <c r="G932" s="105" t="str">
        <f t="shared" si="28"/>
        <v>S4</v>
      </c>
      <c r="H932" s="106">
        <f t="shared" si="29"/>
        <v>1.75</v>
      </c>
      <c r="I932" s="104">
        <f>IFERROR(VLOOKUP(Tabela2[[#This Row],[Nazwisko i imię pracownika]],Tabela3[],9,FALSE),0)</f>
        <v>0</v>
      </c>
      <c r="J93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33" spans="1:10">
      <c r="A933" s="104" t="s">
        <v>954</v>
      </c>
      <c r="B933" s="104">
        <v>102</v>
      </c>
      <c r="C933" s="104" t="s">
        <v>1667</v>
      </c>
      <c r="D933" s="104" t="s">
        <v>47</v>
      </c>
      <c r="E933" s="104">
        <v>1</v>
      </c>
      <c r="F933" s="113">
        <f>IF(D933="dyrektor ",'Podział podstawowy'!$F$19,IF(OR(D933="zastępca dyrektora ",D933="główny księgowy"),'Podział podstawowy'!$F$20,IF(D933="kierownik",'Podział podstawowy'!$F$24,IF(D933="zastępca kierownika",'Podział podstawowy'!$F$25,IF(D933="główny ekspert",'Podział podstawowy'!$F$26,IF(OR(D933="starszy ekspert",D933="główny specjalista"),'Podział podstawowy'!$F$27,IF(OR(D933="ekspert",D933="specjalista"),'Podział podstawowy'!$F$28,'Podział podstawowy'!$F$29)))))))</f>
        <v>1306.0109446916717</v>
      </c>
      <c r="G933" s="105" t="str">
        <f t="shared" si="28"/>
        <v>S3</v>
      </c>
      <c r="H933" s="106">
        <f t="shared" si="29"/>
        <v>1.5</v>
      </c>
      <c r="I933" s="104">
        <f>IFERROR(VLOOKUP(Tabela2[[#This Row],[Nazwisko i imię pracownika]],Tabela3[],9,FALSE),0)</f>
        <v>0</v>
      </c>
      <c r="J93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34" spans="1:10">
      <c r="A934" s="104" t="s">
        <v>955</v>
      </c>
      <c r="B934" s="104">
        <v>102</v>
      </c>
      <c r="C934" s="104" t="s">
        <v>1667</v>
      </c>
      <c r="D934" s="104" t="s">
        <v>47</v>
      </c>
      <c r="E934" s="104">
        <v>1</v>
      </c>
      <c r="F934" s="113">
        <f>IF(D934="dyrektor ",'Podział podstawowy'!$F$19,IF(OR(D934="zastępca dyrektora ",D934="główny księgowy"),'Podział podstawowy'!$F$20,IF(D934="kierownik",'Podział podstawowy'!$F$24,IF(D934="zastępca kierownika",'Podział podstawowy'!$F$25,IF(D934="główny ekspert",'Podział podstawowy'!$F$26,IF(OR(D934="starszy ekspert",D934="główny specjalista"),'Podział podstawowy'!$F$27,IF(OR(D934="ekspert",D934="specjalista"),'Podział podstawowy'!$F$28,'Podział podstawowy'!$F$29)))))))</f>
        <v>1306.0109446916717</v>
      </c>
      <c r="G934" s="105" t="str">
        <f t="shared" si="28"/>
        <v>S3</v>
      </c>
      <c r="H934" s="106">
        <f t="shared" si="29"/>
        <v>1.5</v>
      </c>
      <c r="I934" s="104">
        <f>IFERROR(VLOOKUP(Tabela2[[#This Row],[Nazwisko i imię pracownika]],Tabela3[],9,FALSE),0)</f>
        <v>0</v>
      </c>
      <c r="J93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35" spans="1:10">
      <c r="A935" s="104" t="s">
        <v>956</v>
      </c>
      <c r="B935" s="104">
        <v>102</v>
      </c>
      <c r="C935" s="104" t="s">
        <v>1667</v>
      </c>
      <c r="D935" s="104" t="s">
        <v>47</v>
      </c>
      <c r="E935" s="104">
        <v>1</v>
      </c>
      <c r="F935" s="113">
        <f>IF(D935="dyrektor ",'Podział podstawowy'!$F$19,IF(OR(D935="zastępca dyrektora ",D935="główny księgowy"),'Podział podstawowy'!$F$20,IF(D935="kierownik",'Podział podstawowy'!$F$24,IF(D935="zastępca kierownika",'Podział podstawowy'!$F$25,IF(D935="główny ekspert",'Podział podstawowy'!$F$26,IF(OR(D935="starszy ekspert",D935="główny specjalista"),'Podział podstawowy'!$F$27,IF(OR(D935="ekspert",D935="specjalista"),'Podział podstawowy'!$F$28,'Podział podstawowy'!$F$29)))))))</f>
        <v>1306.0109446916717</v>
      </c>
      <c r="G935" s="105" t="str">
        <f t="shared" si="28"/>
        <v>S3</v>
      </c>
      <c r="H935" s="106">
        <f t="shared" si="29"/>
        <v>1.5</v>
      </c>
      <c r="I935" s="104">
        <f>IFERROR(VLOOKUP(Tabela2[[#This Row],[Nazwisko i imię pracownika]],Tabela3[],9,FALSE),0)</f>
        <v>0</v>
      </c>
      <c r="J93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36" spans="1:10">
      <c r="A936" s="104" t="s">
        <v>957</v>
      </c>
      <c r="B936" s="104">
        <v>102</v>
      </c>
      <c r="C936" s="104" t="s">
        <v>1667</v>
      </c>
      <c r="D936" s="104" t="s">
        <v>1669</v>
      </c>
      <c r="E936" s="104">
        <v>1</v>
      </c>
      <c r="F936" s="113">
        <f>IF(D936="dyrektor ",'Podział podstawowy'!$F$19,IF(OR(D936="zastępca dyrektora ",D936="główny księgowy"),'Podział podstawowy'!$F$20,IF(D936="kierownik",'Podział podstawowy'!$F$24,IF(D936="zastępca kierownika",'Podział podstawowy'!$F$25,IF(D936="główny ekspert",'Podział podstawowy'!$F$26,IF(OR(D936="starszy ekspert",D936="główny specjalista"),'Podział podstawowy'!$F$27,IF(OR(D936="ekspert",D936="specjalista"),'Podział podstawowy'!$F$28,'Podział podstawowy'!$F$29)))))))</f>
        <v>870.67396312778124</v>
      </c>
      <c r="G936" s="105" t="str">
        <f t="shared" si="28"/>
        <v>S1</v>
      </c>
      <c r="H936" s="106">
        <f t="shared" si="29"/>
        <v>1</v>
      </c>
      <c r="I936" s="104">
        <f>IFERROR(VLOOKUP(Tabela2[[#This Row],[Nazwisko i imię pracownika]],Tabela3[],9,FALSE),0)</f>
        <v>0</v>
      </c>
      <c r="J93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37" spans="1:10">
      <c r="A937" s="104" t="s">
        <v>958</v>
      </c>
      <c r="B937" s="104">
        <v>102</v>
      </c>
      <c r="C937" s="104" t="s">
        <v>1667</v>
      </c>
      <c r="D937" s="104" t="s">
        <v>1669</v>
      </c>
      <c r="E937" s="104">
        <v>1</v>
      </c>
      <c r="F937" s="113">
        <f>IF(D937="dyrektor ",'Podział podstawowy'!$F$19,IF(OR(D937="zastępca dyrektora ",D937="główny księgowy"),'Podział podstawowy'!$F$20,IF(D937="kierownik",'Podział podstawowy'!$F$24,IF(D937="zastępca kierownika",'Podział podstawowy'!$F$25,IF(D937="główny ekspert",'Podział podstawowy'!$F$26,IF(OR(D937="starszy ekspert",D937="główny specjalista"),'Podział podstawowy'!$F$27,IF(OR(D937="ekspert",D937="specjalista"),'Podział podstawowy'!$F$28,'Podział podstawowy'!$F$29)))))))</f>
        <v>870.67396312778124</v>
      </c>
      <c r="G937" s="105" t="str">
        <f t="shared" si="28"/>
        <v>S1</v>
      </c>
      <c r="H937" s="106">
        <f t="shared" si="29"/>
        <v>1</v>
      </c>
      <c r="I937" s="104">
        <f>IFERROR(VLOOKUP(Tabela2[[#This Row],[Nazwisko i imię pracownika]],Tabela3[],9,FALSE),0)</f>
        <v>0</v>
      </c>
      <c r="J93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38" spans="1:10">
      <c r="A938" s="104" t="s">
        <v>959</v>
      </c>
      <c r="B938" s="104">
        <v>102</v>
      </c>
      <c r="C938" s="104" t="s">
        <v>1667</v>
      </c>
      <c r="D938" s="104" t="s">
        <v>1669</v>
      </c>
      <c r="E938" s="104">
        <v>1</v>
      </c>
      <c r="F938" s="113">
        <f>IF(D938="dyrektor ",'Podział podstawowy'!$F$19,IF(OR(D938="zastępca dyrektora ",D938="główny księgowy"),'Podział podstawowy'!$F$20,IF(D938="kierownik",'Podział podstawowy'!$F$24,IF(D938="zastępca kierownika",'Podział podstawowy'!$F$25,IF(D938="główny ekspert",'Podział podstawowy'!$F$26,IF(OR(D938="starszy ekspert",D938="główny specjalista"),'Podział podstawowy'!$F$27,IF(OR(D938="ekspert",D938="specjalista"),'Podział podstawowy'!$F$28,'Podział podstawowy'!$F$29)))))))</f>
        <v>870.67396312778124</v>
      </c>
      <c r="G938" s="105" t="str">
        <f t="shared" si="28"/>
        <v>S1</v>
      </c>
      <c r="H938" s="106">
        <f t="shared" si="29"/>
        <v>1</v>
      </c>
      <c r="I938" s="104">
        <f>IFERROR(VLOOKUP(Tabela2[[#This Row],[Nazwisko i imię pracownika]],Tabela3[],9,FALSE),0)</f>
        <v>0</v>
      </c>
      <c r="J93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39" spans="1:10">
      <c r="A939" s="104" t="s">
        <v>960</v>
      </c>
      <c r="B939" s="104">
        <v>102</v>
      </c>
      <c r="C939" s="104" t="s">
        <v>1667</v>
      </c>
      <c r="D939" s="104" t="s">
        <v>1669</v>
      </c>
      <c r="E939" s="104">
        <v>1</v>
      </c>
      <c r="F939" s="113">
        <f>IF(D939="dyrektor ",'Podział podstawowy'!$F$19,IF(OR(D939="zastępca dyrektora ",D939="główny księgowy"),'Podział podstawowy'!$F$20,IF(D939="kierownik",'Podział podstawowy'!$F$24,IF(D939="zastępca kierownika",'Podział podstawowy'!$F$25,IF(D939="główny ekspert",'Podział podstawowy'!$F$26,IF(OR(D939="starszy ekspert",D939="główny specjalista"),'Podział podstawowy'!$F$27,IF(OR(D939="ekspert",D939="specjalista"),'Podział podstawowy'!$F$28,'Podział podstawowy'!$F$29)))))))</f>
        <v>870.67396312778124</v>
      </c>
      <c r="G939" s="105" t="str">
        <f t="shared" si="28"/>
        <v>S1</v>
      </c>
      <c r="H939" s="106">
        <f t="shared" si="29"/>
        <v>1</v>
      </c>
      <c r="I939" s="104">
        <f>IFERROR(VLOOKUP(Tabela2[[#This Row],[Nazwisko i imię pracownika]],Tabela3[],9,FALSE),0)</f>
        <v>0</v>
      </c>
      <c r="J93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40" spans="1:10">
      <c r="A940" s="104" t="s">
        <v>961</v>
      </c>
      <c r="B940" s="104">
        <v>102</v>
      </c>
      <c r="C940" s="104" t="s">
        <v>1667</v>
      </c>
      <c r="D940" s="104" t="s">
        <v>1669</v>
      </c>
      <c r="E940" s="104">
        <v>1</v>
      </c>
      <c r="F940" s="113">
        <f>IF(D940="dyrektor ",'Podział podstawowy'!$F$19,IF(OR(D940="zastępca dyrektora ",D940="główny księgowy"),'Podział podstawowy'!$F$20,IF(D940="kierownik",'Podział podstawowy'!$F$24,IF(D940="zastępca kierownika",'Podział podstawowy'!$F$25,IF(D940="główny ekspert",'Podział podstawowy'!$F$26,IF(OR(D940="starszy ekspert",D940="główny specjalista"),'Podział podstawowy'!$F$27,IF(OR(D940="ekspert",D940="specjalista"),'Podział podstawowy'!$F$28,'Podział podstawowy'!$F$29)))))))</f>
        <v>870.67396312778124</v>
      </c>
      <c r="G940" s="105" t="str">
        <f t="shared" si="28"/>
        <v>S1</v>
      </c>
      <c r="H940" s="106">
        <f t="shared" si="29"/>
        <v>1</v>
      </c>
      <c r="I940" s="104">
        <f>IFERROR(VLOOKUP(Tabela2[[#This Row],[Nazwisko i imię pracownika]],Tabela3[],9,FALSE),0)</f>
        <v>0</v>
      </c>
      <c r="J94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41" spans="1:10">
      <c r="A941" s="104" t="s">
        <v>962</v>
      </c>
      <c r="B941" s="104">
        <v>102</v>
      </c>
      <c r="C941" s="104" t="s">
        <v>1667</v>
      </c>
      <c r="D941" s="104" t="s">
        <v>1669</v>
      </c>
      <c r="E941" s="104">
        <v>1</v>
      </c>
      <c r="F941" s="113">
        <f>IF(D941="dyrektor ",'Podział podstawowy'!$F$19,IF(OR(D941="zastępca dyrektora ",D941="główny księgowy"),'Podział podstawowy'!$F$20,IF(D941="kierownik",'Podział podstawowy'!$F$24,IF(D941="zastępca kierownika",'Podział podstawowy'!$F$25,IF(D941="główny ekspert",'Podział podstawowy'!$F$26,IF(OR(D941="starszy ekspert",D941="główny specjalista"),'Podział podstawowy'!$F$27,IF(OR(D941="ekspert",D941="specjalista"),'Podział podstawowy'!$F$28,'Podział podstawowy'!$F$29)))))))</f>
        <v>870.67396312778124</v>
      </c>
      <c r="G941" s="105" t="str">
        <f t="shared" si="28"/>
        <v>S1</v>
      </c>
      <c r="H941" s="106">
        <f t="shared" si="29"/>
        <v>1</v>
      </c>
      <c r="I941" s="104">
        <f>IFERROR(VLOOKUP(Tabela2[[#This Row],[Nazwisko i imię pracownika]],Tabela3[],9,FALSE),0)</f>
        <v>0</v>
      </c>
      <c r="J94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42" spans="1:10">
      <c r="A942" s="104" t="s">
        <v>963</v>
      </c>
      <c r="B942" s="104">
        <v>102</v>
      </c>
      <c r="C942" s="104" t="s">
        <v>1667</v>
      </c>
      <c r="D942" s="104" t="s">
        <v>1669</v>
      </c>
      <c r="E942" s="104">
        <v>1</v>
      </c>
      <c r="F942" s="113">
        <f>IF(D942="dyrektor ",'Podział podstawowy'!$F$19,IF(OR(D942="zastępca dyrektora ",D942="główny księgowy"),'Podział podstawowy'!$F$20,IF(D942="kierownik",'Podział podstawowy'!$F$24,IF(D942="zastępca kierownika",'Podział podstawowy'!$F$25,IF(D942="główny ekspert",'Podział podstawowy'!$F$26,IF(OR(D942="starszy ekspert",D942="główny specjalista"),'Podział podstawowy'!$F$27,IF(OR(D942="ekspert",D942="specjalista"),'Podział podstawowy'!$F$28,'Podział podstawowy'!$F$29)))))))</f>
        <v>870.67396312778124</v>
      </c>
      <c r="G942" s="105" t="str">
        <f t="shared" si="28"/>
        <v>S1</v>
      </c>
      <c r="H942" s="106">
        <f t="shared" si="29"/>
        <v>1</v>
      </c>
      <c r="I942" s="104">
        <f>IFERROR(VLOOKUP(Tabela2[[#This Row],[Nazwisko i imię pracownika]],Tabela3[],9,FALSE),0)</f>
        <v>0</v>
      </c>
      <c r="J94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43" spans="1:10">
      <c r="A943" s="104" t="s">
        <v>964</v>
      </c>
      <c r="B943" s="104">
        <v>102</v>
      </c>
      <c r="C943" s="104" t="s">
        <v>1665</v>
      </c>
      <c r="D943" s="104" t="s">
        <v>8</v>
      </c>
      <c r="E943" s="104">
        <v>1</v>
      </c>
      <c r="F943" s="113">
        <f>IF(D943="dyrektor ",'Podział podstawowy'!$F$19,IF(OR(D943="zastępca dyrektora ",D943="główny księgowy"),'Podział podstawowy'!$F$20,IF(D943="kierownik",'Podział podstawowy'!$F$24,IF(D943="zastępca kierownika",'Podział podstawowy'!$F$25,IF(D943="główny ekspert",'Podział podstawowy'!$F$26,IF(OR(D943="starszy ekspert",D943="główny specjalista"),'Podział podstawowy'!$F$27,IF(OR(D943="ekspert",D943="specjalista"),'Podział podstawowy'!$F$28,'Podział podstawowy'!$F$29)))))))</f>
        <v>1088.3424539097266</v>
      </c>
      <c r="G943" s="105" t="str">
        <f t="shared" si="28"/>
        <v>S2</v>
      </c>
      <c r="H943" s="106">
        <f t="shared" si="29"/>
        <v>1.25</v>
      </c>
      <c r="I943" s="104">
        <f>IFERROR(VLOOKUP(Tabela2[[#This Row],[Nazwisko i imię pracownika]],Tabela3[],9,FALSE),0)</f>
        <v>0</v>
      </c>
      <c r="J94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44" spans="1:10">
      <c r="A944" s="104" t="s">
        <v>965</v>
      </c>
      <c r="B944" s="104">
        <v>102</v>
      </c>
      <c r="C944" s="104" t="s">
        <v>1665</v>
      </c>
      <c r="D944" s="104" t="s">
        <v>10</v>
      </c>
      <c r="E944" s="104">
        <v>1</v>
      </c>
      <c r="F944" s="113">
        <f>IF(D944="dyrektor ",'Podział podstawowy'!$F$19,IF(OR(D944="zastępca dyrektora ",D944="główny księgowy"),'Podział podstawowy'!$F$20,IF(D944="kierownik",'Podział podstawowy'!$F$24,IF(D944="zastępca kierownika",'Podział podstawowy'!$F$25,IF(D944="główny ekspert",'Podział podstawowy'!$F$26,IF(OR(D944="starszy ekspert",D944="główny specjalista"),'Podział podstawowy'!$F$27,IF(OR(D944="ekspert",D944="specjalista"),'Podział podstawowy'!$F$28,'Podział podstawowy'!$F$29)))))))</f>
        <v>1088.3424539097266</v>
      </c>
      <c r="G944" s="105" t="str">
        <f t="shared" si="28"/>
        <v>S2</v>
      </c>
      <c r="H944" s="106">
        <f t="shared" si="29"/>
        <v>1.25</v>
      </c>
      <c r="I944" s="104">
        <f>IFERROR(VLOOKUP(Tabela2[[#This Row],[Nazwisko i imię pracownika]],Tabela3[],9,FALSE),0)</f>
        <v>0</v>
      </c>
      <c r="J94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45" spans="1:10">
      <c r="A945" s="104" t="s">
        <v>966</v>
      </c>
      <c r="B945" s="104">
        <v>102</v>
      </c>
      <c r="C945" s="104" t="s">
        <v>1665</v>
      </c>
      <c r="D945" s="104" t="s">
        <v>10</v>
      </c>
      <c r="E945" s="104">
        <v>1</v>
      </c>
      <c r="F945" s="113">
        <f>IF(D945="dyrektor ",'Podział podstawowy'!$F$19,IF(OR(D945="zastępca dyrektora ",D945="główny księgowy"),'Podział podstawowy'!$F$20,IF(D945="kierownik",'Podział podstawowy'!$F$24,IF(D945="zastępca kierownika",'Podział podstawowy'!$F$25,IF(D945="główny ekspert",'Podział podstawowy'!$F$26,IF(OR(D945="starszy ekspert",D945="główny specjalista"),'Podział podstawowy'!$F$27,IF(OR(D945="ekspert",D945="specjalista"),'Podział podstawowy'!$F$28,'Podział podstawowy'!$F$29)))))))</f>
        <v>1088.3424539097266</v>
      </c>
      <c r="G945" s="105" t="str">
        <f t="shared" si="28"/>
        <v>S2</v>
      </c>
      <c r="H945" s="106">
        <f t="shared" si="29"/>
        <v>1.25</v>
      </c>
      <c r="I945" s="104">
        <f>IFERROR(VLOOKUP(Tabela2[[#This Row],[Nazwisko i imię pracownika]],Tabela3[],9,FALSE),0)</f>
        <v>0</v>
      </c>
      <c r="J94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46" spans="1:10">
      <c r="A946" s="104" t="s">
        <v>967</v>
      </c>
      <c r="B946" s="104">
        <v>102</v>
      </c>
      <c r="C946" s="104" t="s">
        <v>1665</v>
      </c>
      <c r="D946" s="104" t="s">
        <v>47</v>
      </c>
      <c r="E946" s="104">
        <v>1</v>
      </c>
      <c r="F946" s="113">
        <f>IF(D946="dyrektor ",'Podział podstawowy'!$F$19,IF(OR(D946="zastępca dyrektora ",D946="główny księgowy"),'Podział podstawowy'!$F$20,IF(D946="kierownik",'Podział podstawowy'!$F$24,IF(D946="zastępca kierownika",'Podział podstawowy'!$F$25,IF(D946="główny ekspert",'Podział podstawowy'!$F$26,IF(OR(D946="starszy ekspert",D946="główny specjalista"),'Podział podstawowy'!$F$27,IF(OR(D946="ekspert",D946="specjalista"),'Podział podstawowy'!$F$28,'Podział podstawowy'!$F$29)))))))</f>
        <v>1306.0109446916717</v>
      </c>
      <c r="G946" s="105" t="str">
        <f t="shared" si="28"/>
        <v>S3</v>
      </c>
      <c r="H946" s="106">
        <f t="shared" si="29"/>
        <v>1.5</v>
      </c>
      <c r="I946" s="104">
        <f>IFERROR(VLOOKUP(Tabela2[[#This Row],[Nazwisko i imię pracownika]],Tabela3[],9,FALSE),0)</f>
        <v>0</v>
      </c>
      <c r="J94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47" spans="1:10">
      <c r="A947" s="104" t="s">
        <v>968</v>
      </c>
      <c r="B947" s="104">
        <v>102</v>
      </c>
      <c r="C947" s="104" t="s">
        <v>1665</v>
      </c>
      <c r="D947" s="104" t="s">
        <v>8</v>
      </c>
      <c r="E947" s="104">
        <v>1</v>
      </c>
      <c r="F947" s="113">
        <f>IF(D947="dyrektor ",'Podział podstawowy'!$F$19,IF(OR(D947="zastępca dyrektora ",D947="główny księgowy"),'Podział podstawowy'!$F$20,IF(D947="kierownik",'Podział podstawowy'!$F$24,IF(D947="zastępca kierownika",'Podział podstawowy'!$F$25,IF(D947="główny ekspert",'Podział podstawowy'!$F$26,IF(OR(D947="starszy ekspert",D947="główny specjalista"),'Podział podstawowy'!$F$27,IF(OR(D947="ekspert",D947="specjalista"),'Podział podstawowy'!$F$28,'Podział podstawowy'!$F$29)))))))</f>
        <v>1088.3424539097266</v>
      </c>
      <c r="G947" s="105" t="str">
        <f t="shared" si="28"/>
        <v>S2</v>
      </c>
      <c r="H947" s="106">
        <f t="shared" si="29"/>
        <v>1.25</v>
      </c>
      <c r="I947" s="104">
        <f>IFERROR(VLOOKUP(Tabela2[[#This Row],[Nazwisko i imię pracownika]],Tabela3[],9,FALSE),0)</f>
        <v>0</v>
      </c>
      <c r="J94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48" spans="1:10">
      <c r="A948" s="104" t="s">
        <v>969</v>
      </c>
      <c r="B948" s="104">
        <v>102</v>
      </c>
      <c r="C948" s="104" t="s">
        <v>1665</v>
      </c>
      <c r="D948" s="104" t="s">
        <v>1669</v>
      </c>
      <c r="E948" s="104">
        <v>1</v>
      </c>
      <c r="F948" s="113">
        <f>IF(D948="dyrektor ",'Podział podstawowy'!$F$19,IF(OR(D948="zastępca dyrektora ",D948="główny księgowy"),'Podział podstawowy'!$F$20,IF(D948="kierownik",'Podział podstawowy'!$F$24,IF(D948="zastępca kierownika",'Podział podstawowy'!$F$25,IF(D948="główny ekspert",'Podział podstawowy'!$F$26,IF(OR(D948="starszy ekspert",D948="główny specjalista"),'Podział podstawowy'!$F$27,IF(OR(D948="ekspert",D948="specjalista"),'Podział podstawowy'!$F$28,'Podział podstawowy'!$F$29)))))))</f>
        <v>870.67396312778124</v>
      </c>
      <c r="G948" s="105" t="str">
        <f t="shared" si="28"/>
        <v>S1</v>
      </c>
      <c r="H948" s="106">
        <f t="shared" si="29"/>
        <v>1</v>
      </c>
      <c r="I948" s="104">
        <f>IFERROR(VLOOKUP(Tabela2[[#This Row],[Nazwisko i imię pracownika]],Tabela3[],9,FALSE),0)</f>
        <v>0</v>
      </c>
      <c r="J94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49" spans="1:10">
      <c r="A949" s="104" t="s">
        <v>970</v>
      </c>
      <c r="B949" s="104">
        <v>102</v>
      </c>
      <c r="C949" s="104" t="s">
        <v>1665</v>
      </c>
      <c r="D949" s="104" t="s">
        <v>1669</v>
      </c>
      <c r="E949" s="104">
        <v>1</v>
      </c>
      <c r="F949" s="113">
        <f>IF(D949="dyrektor ",'Podział podstawowy'!$F$19,IF(OR(D949="zastępca dyrektora ",D949="główny księgowy"),'Podział podstawowy'!$F$20,IF(D949="kierownik",'Podział podstawowy'!$F$24,IF(D949="zastępca kierownika",'Podział podstawowy'!$F$25,IF(D949="główny ekspert",'Podział podstawowy'!$F$26,IF(OR(D949="starszy ekspert",D949="główny specjalista"),'Podział podstawowy'!$F$27,IF(OR(D949="ekspert",D949="specjalista"),'Podział podstawowy'!$F$28,'Podział podstawowy'!$F$29)))))))</f>
        <v>870.67396312778124</v>
      </c>
      <c r="G949" s="105" t="str">
        <f t="shared" si="28"/>
        <v>S1</v>
      </c>
      <c r="H949" s="106">
        <f t="shared" si="29"/>
        <v>1</v>
      </c>
      <c r="I949" s="104">
        <f>IFERROR(VLOOKUP(Tabela2[[#This Row],[Nazwisko i imię pracownika]],Tabela3[],9,FALSE),0)</f>
        <v>0</v>
      </c>
      <c r="J94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50" spans="1:10">
      <c r="A950" s="104" t="s">
        <v>971</v>
      </c>
      <c r="B950" s="104">
        <v>102</v>
      </c>
      <c r="C950" s="104" t="s">
        <v>1665</v>
      </c>
      <c r="D950" s="104" t="s">
        <v>1669</v>
      </c>
      <c r="E950" s="104">
        <v>1</v>
      </c>
      <c r="F950" s="113">
        <f>IF(D950="dyrektor ",'Podział podstawowy'!$F$19,IF(OR(D950="zastępca dyrektora ",D950="główny księgowy"),'Podział podstawowy'!$F$20,IF(D950="kierownik",'Podział podstawowy'!$F$24,IF(D950="zastępca kierownika",'Podział podstawowy'!$F$25,IF(D950="główny ekspert",'Podział podstawowy'!$F$26,IF(OR(D950="starszy ekspert",D950="główny specjalista"),'Podział podstawowy'!$F$27,IF(OR(D950="ekspert",D950="specjalista"),'Podział podstawowy'!$F$28,'Podział podstawowy'!$F$29)))))))</f>
        <v>870.67396312778124</v>
      </c>
      <c r="G950" s="105" t="str">
        <f t="shared" si="28"/>
        <v>S1</v>
      </c>
      <c r="H950" s="106">
        <f t="shared" si="29"/>
        <v>1</v>
      </c>
      <c r="I950" s="104">
        <f>IFERROR(VLOOKUP(Tabela2[[#This Row],[Nazwisko i imię pracownika]],Tabela3[],9,FALSE),0)</f>
        <v>0</v>
      </c>
      <c r="J95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51" spans="1:10">
      <c r="A951" s="104" t="s">
        <v>972</v>
      </c>
      <c r="B951" s="104">
        <v>102</v>
      </c>
      <c r="C951" s="104" t="s">
        <v>1665</v>
      </c>
      <c r="D951" s="104" t="s">
        <v>8</v>
      </c>
      <c r="E951" s="104">
        <v>1</v>
      </c>
      <c r="F951" s="113">
        <f>IF(D951="dyrektor ",'Podział podstawowy'!$F$19,IF(OR(D951="zastępca dyrektora ",D951="główny księgowy"),'Podział podstawowy'!$F$20,IF(D951="kierownik",'Podział podstawowy'!$F$24,IF(D951="zastępca kierownika",'Podział podstawowy'!$F$25,IF(D951="główny ekspert",'Podział podstawowy'!$F$26,IF(OR(D951="starszy ekspert",D951="główny specjalista"),'Podział podstawowy'!$F$27,IF(OR(D951="ekspert",D951="specjalista"),'Podział podstawowy'!$F$28,'Podział podstawowy'!$F$29)))))))</f>
        <v>1088.3424539097266</v>
      </c>
      <c r="G951" s="105" t="str">
        <f t="shared" si="28"/>
        <v>S2</v>
      </c>
      <c r="H951" s="106">
        <f t="shared" si="29"/>
        <v>1.25</v>
      </c>
      <c r="I951" s="104">
        <f>IFERROR(VLOOKUP(Tabela2[[#This Row],[Nazwisko i imię pracownika]],Tabela3[],9,FALSE),0)</f>
        <v>0</v>
      </c>
      <c r="J95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52" spans="1:10">
      <c r="A952" s="104" t="s">
        <v>973</v>
      </c>
      <c r="B952" s="104">
        <v>102</v>
      </c>
      <c r="C952" s="104" t="s">
        <v>1665</v>
      </c>
      <c r="D952" s="104" t="s">
        <v>1669</v>
      </c>
      <c r="E952" s="104">
        <v>1</v>
      </c>
      <c r="F952" s="113">
        <f>IF(D952="dyrektor ",'Podział podstawowy'!$F$19,IF(OR(D952="zastępca dyrektora ",D952="główny księgowy"),'Podział podstawowy'!$F$20,IF(D952="kierownik",'Podział podstawowy'!$F$24,IF(D952="zastępca kierownika",'Podział podstawowy'!$F$25,IF(D952="główny ekspert",'Podział podstawowy'!$F$26,IF(OR(D952="starszy ekspert",D952="główny specjalista"),'Podział podstawowy'!$F$27,IF(OR(D952="ekspert",D952="specjalista"),'Podział podstawowy'!$F$28,'Podział podstawowy'!$F$29)))))))</f>
        <v>870.67396312778124</v>
      </c>
      <c r="G952" s="105" t="str">
        <f t="shared" si="28"/>
        <v>S1</v>
      </c>
      <c r="H952" s="106">
        <f t="shared" si="29"/>
        <v>1</v>
      </c>
      <c r="I952" s="104">
        <f>IFERROR(VLOOKUP(Tabela2[[#This Row],[Nazwisko i imię pracownika]],Tabela3[],9,FALSE),0)</f>
        <v>0</v>
      </c>
      <c r="J95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53" spans="1:10">
      <c r="A953" s="104" t="s">
        <v>974</v>
      </c>
      <c r="B953" s="104">
        <v>102</v>
      </c>
      <c r="C953" s="104" t="s">
        <v>1665</v>
      </c>
      <c r="D953" s="104" t="s">
        <v>8</v>
      </c>
      <c r="E953" s="104">
        <v>1</v>
      </c>
      <c r="F953" s="113">
        <f>IF(D953="dyrektor ",'Podział podstawowy'!$F$19,IF(OR(D953="zastępca dyrektora ",D953="główny księgowy"),'Podział podstawowy'!$F$20,IF(D953="kierownik",'Podział podstawowy'!$F$24,IF(D953="zastępca kierownika",'Podział podstawowy'!$F$25,IF(D953="główny ekspert",'Podział podstawowy'!$F$26,IF(OR(D953="starszy ekspert",D953="główny specjalista"),'Podział podstawowy'!$F$27,IF(OR(D953="ekspert",D953="specjalista"),'Podział podstawowy'!$F$28,'Podział podstawowy'!$F$29)))))))</f>
        <v>1088.3424539097266</v>
      </c>
      <c r="G953" s="105" t="str">
        <f t="shared" si="28"/>
        <v>S2</v>
      </c>
      <c r="H953" s="106">
        <f t="shared" si="29"/>
        <v>1.25</v>
      </c>
      <c r="I953" s="104">
        <f>IFERROR(VLOOKUP(Tabela2[[#This Row],[Nazwisko i imię pracownika]],Tabela3[],9,FALSE),0)</f>
        <v>0</v>
      </c>
      <c r="J95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54" spans="1:10">
      <c r="A954" s="104" t="s">
        <v>975</v>
      </c>
      <c r="B954" s="104">
        <v>102</v>
      </c>
      <c r="C954" s="104" t="s">
        <v>1665</v>
      </c>
      <c r="D954" s="104" t="s">
        <v>47</v>
      </c>
      <c r="E954" s="104">
        <v>1</v>
      </c>
      <c r="F954" s="113">
        <f>IF(D954="dyrektor ",'Podział podstawowy'!$F$19,IF(OR(D954="zastępca dyrektora ",D954="główny księgowy"),'Podział podstawowy'!$F$20,IF(D954="kierownik",'Podział podstawowy'!$F$24,IF(D954="zastępca kierownika",'Podział podstawowy'!$F$25,IF(D954="główny ekspert",'Podział podstawowy'!$F$26,IF(OR(D954="starszy ekspert",D954="główny specjalista"),'Podział podstawowy'!$F$27,IF(OR(D954="ekspert",D954="specjalista"),'Podział podstawowy'!$F$28,'Podział podstawowy'!$F$29)))))))</f>
        <v>1306.0109446916717</v>
      </c>
      <c r="G954" s="105" t="str">
        <f t="shared" si="28"/>
        <v>S3</v>
      </c>
      <c r="H954" s="106">
        <f t="shared" si="29"/>
        <v>1.5</v>
      </c>
      <c r="I954" s="104">
        <f>IFERROR(VLOOKUP(Tabela2[[#This Row],[Nazwisko i imię pracownika]],Tabela3[],9,FALSE),0)</f>
        <v>0</v>
      </c>
      <c r="J95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55" spans="1:10">
      <c r="A955" s="104" t="s">
        <v>976</v>
      </c>
      <c r="B955" s="104">
        <v>102</v>
      </c>
      <c r="C955" s="104" t="s">
        <v>1665</v>
      </c>
      <c r="D955" s="104" t="s">
        <v>1669</v>
      </c>
      <c r="E955" s="104">
        <v>1</v>
      </c>
      <c r="F955" s="113">
        <f>IF(D955="dyrektor ",'Podział podstawowy'!$F$19,IF(OR(D955="zastępca dyrektora ",D955="główny księgowy"),'Podział podstawowy'!$F$20,IF(D955="kierownik",'Podział podstawowy'!$F$24,IF(D955="zastępca kierownika",'Podział podstawowy'!$F$25,IF(D955="główny ekspert",'Podział podstawowy'!$F$26,IF(OR(D955="starszy ekspert",D955="główny specjalista"),'Podział podstawowy'!$F$27,IF(OR(D955="ekspert",D955="specjalista"),'Podział podstawowy'!$F$28,'Podział podstawowy'!$F$29)))))))</f>
        <v>870.67396312778124</v>
      </c>
      <c r="G955" s="105" t="str">
        <f t="shared" si="28"/>
        <v>S1</v>
      </c>
      <c r="H955" s="106">
        <f t="shared" si="29"/>
        <v>1</v>
      </c>
      <c r="I955" s="104">
        <f>IFERROR(VLOOKUP(Tabela2[[#This Row],[Nazwisko i imię pracownika]],Tabela3[],9,FALSE),0)</f>
        <v>0</v>
      </c>
      <c r="J95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56" spans="1:10">
      <c r="A956" s="104" t="s">
        <v>977</v>
      </c>
      <c r="B956" s="104">
        <v>102</v>
      </c>
      <c r="C956" s="104" t="s">
        <v>1665</v>
      </c>
      <c r="D956" s="104" t="s">
        <v>10</v>
      </c>
      <c r="E956" s="104">
        <v>1</v>
      </c>
      <c r="F956" s="113">
        <f>IF(D956="dyrektor ",'Podział podstawowy'!$F$19,IF(OR(D956="zastępca dyrektora ",D956="główny księgowy"),'Podział podstawowy'!$F$20,IF(D956="kierownik",'Podział podstawowy'!$F$24,IF(D956="zastępca kierownika",'Podział podstawowy'!$F$25,IF(D956="główny ekspert",'Podział podstawowy'!$F$26,IF(OR(D956="starszy ekspert",D956="główny specjalista"),'Podział podstawowy'!$F$27,IF(OR(D956="ekspert",D956="specjalista"),'Podział podstawowy'!$F$28,'Podział podstawowy'!$F$29)))))))</f>
        <v>1088.3424539097266</v>
      </c>
      <c r="G956" s="105" t="str">
        <f t="shared" si="28"/>
        <v>S2</v>
      </c>
      <c r="H956" s="106">
        <f t="shared" si="29"/>
        <v>1.25</v>
      </c>
      <c r="I956" s="104">
        <f>IFERROR(VLOOKUP(Tabela2[[#This Row],[Nazwisko i imię pracownika]],Tabela3[],9,FALSE),0)</f>
        <v>0</v>
      </c>
      <c r="J95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57" spans="1:10">
      <c r="A957" s="104" t="s">
        <v>978</v>
      </c>
      <c r="B957" s="104">
        <v>102</v>
      </c>
      <c r="C957" s="104" t="s">
        <v>1665</v>
      </c>
      <c r="D957" s="104" t="s">
        <v>8</v>
      </c>
      <c r="E957" s="104">
        <v>1</v>
      </c>
      <c r="F957" s="113">
        <f>IF(D957="dyrektor ",'Podział podstawowy'!$F$19,IF(OR(D957="zastępca dyrektora ",D957="główny księgowy"),'Podział podstawowy'!$F$20,IF(D957="kierownik",'Podział podstawowy'!$F$24,IF(D957="zastępca kierownika",'Podział podstawowy'!$F$25,IF(D957="główny ekspert",'Podział podstawowy'!$F$26,IF(OR(D957="starszy ekspert",D957="główny specjalista"),'Podział podstawowy'!$F$27,IF(OR(D957="ekspert",D957="specjalista"),'Podział podstawowy'!$F$28,'Podział podstawowy'!$F$29)))))))</f>
        <v>1088.3424539097266</v>
      </c>
      <c r="G957" s="105" t="str">
        <f t="shared" si="28"/>
        <v>S2</v>
      </c>
      <c r="H957" s="106">
        <f t="shared" si="29"/>
        <v>1.25</v>
      </c>
      <c r="I957" s="104">
        <f>IFERROR(VLOOKUP(Tabela2[[#This Row],[Nazwisko i imię pracownika]],Tabela3[],9,FALSE),0)</f>
        <v>0</v>
      </c>
      <c r="J95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58" spans="1:10">
      <c r="A958" s="104" t="s">
        <v>979</v>
      </c>
      <c r="B958" s="104">
        <v>102</v>
      </c>
      <c r="C958" s="104" t="s">
        <v>1665</v>
      </c>
      <c r="D958" s="104" t="s">
        <v>1669</v>
      </c>
      <c r="E958" s="104">
        <v>1</v>
      </c>
      <c r="F958" s="113">
        <f>IF(D958="dyrektor ",'Podział podstawowy'!$F$19,IF(OR(D958="zastępca dyrektora ",D958="główny księgowy"),'Podział podstawowy'!$F$20,IF(D958="kierownik",'Podział podstawowy'!$F$24,IF(D958="zastępca kierownika",'Podział podstawowy'!$F$25,IF(D958="główny ekspert",'Podział podstawowy'!$F$26,IF(OR(D958="starszy ekspert",D958="główny specjalista"),'Podział podstawowy'!$F$27,IF(OR(D958="ekspert",D958="specjalista"),'Podział podstawowy'!$F$28,'Podział podstawowy'!$F$29)))))))</f>
        <v>870.67396312778124</v>
      </c>
      <c r="G958" s="105" t="str">
        <f t="shared" si="28"/>
        <v>S1</v>
      </c>
      <c r="H958" s="106">
        <f t="shared" si="29"/>
        <v>1</v>
      </c>
      <c r="I958" s="104">
        <f>IFERROR(VLOOKUP(Tabela2[[#This Row],[Nazwisko i imię pracownika]],Tabela3[],9,FALSE),0)</f>
        <v>0</v>
      </c>
      <c r="J95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59" spans="1:10">
      <c r="A959" s="104" t="s">
        <v>980</v>
      </c>
      <c r="B959" s="104">
        <v>102</v>
      </c>
      <c r="C959" s="104" t="s">
        <v>1665</v>
      </c>
      <c r="D959" s="104" t="s">
        <v>8</v>
      </c>
      <c r="E959" s="104">
        <v>1</v>
      </c>
      <c r="F959" s="113">
        <f>IF(D959="dyrektor ",'Podział podstawowy'!$F$19,IF(OR(D959="zastępca dyrektora ",D959="główny księgowy"),'Podział podstawowy'!$F$20,IF(D959="kierownik",'Podział podstawowy'!$F$24,IF(D959="zastępca kierownika",'Podział podstawowy'!$F$25,IF(D959="główny ekspert",'Podział podstawowy'!$F$26,IF(OR(D959="starszy ekspert",D959="główny specjalista"),'Podział podstawowy'!$F$27,IF(OR(D959="ekspert",D959="specjalista"),'Podział podstawowy'!$F$28,'Podział podstawowy'!$F$29)))))))</f>
        <v>1088.3424539097266</v>
      </c>
      <c r="G959" s="105" t="str">
        <f t="shared" si="28"/>
        <v>S2</v>
      </c>
      <c r="H959" s="106">
        <f t="shared" si="29"/>
        <v>1.25</v>
      </c>
      <c r="I959" s="104">
        <f>IFERROR(VLOOKUP(Tabela2[[#This Row],[Nazwisko i imię pracownika]],Tabela3[],9,FALSE),0)</f>
        <v>0</v>
      </c>
      <c r="J95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60" spans="1:10">
      <c r="A960" s="104" t="s">
        <v>981</v>
      </c>
      <c r="B960" s="104">
        <v>102</v>
      </c>
      <c r="C960" s="104" t="s">
        <v>1665</v>
      </c>
      <c r="D960" s="104" t="s">
        <v>8</v>
      </c>
      <c r="E960" s="104">
        <v>1</v>
      </c>
      <c r="F960" s="113">
        <f>IF(D960="dyrektor ",'Podział podstawowy'!$F$19,IF(OR(D960="zastępca dyrektora ",D960="główny księgowy"),'Podział podstawowy'!$F$20,IF(D960="kierownik",'Podział podstawowy'!$F$24,IF(D960="zastępca kierownika",'Podział podstawowy'!$F$25,IF(D960="główny ekspert",'Podział podstawowy'!$F$26,IF(OR(D960="starszy ekspert",D960="główny specjalista"),'Podział podstawowy'!$F$27,IF(OR(D960="ekspert",D960="specjalista"),'Podział podstawowy'!$F$28,'Podział podstawowy'!$F$29)))))))</f>
        <v>1088.3424539097266</v>
      </c>
      <c r="G960" s="105" t="str">
        <f t="shared" si="28"/>
        <v>S2</v>
      </c>
      <c r="H960" s="106">
        <f t="shared" si="29"/>
        <v>1.25</v>
      </c>
      <c r="I960" s="104">
        <f>IFERROR(VLOOKUP(Tabela2[[#This Row],[Nazwisko i imię pracownika]],Tabela3[],9,FALSE),0)</f>
        <v>0</v>
      </c>
      <c r="J96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61" spans="1:10">
      <c r="A961" s="104" t="s">
        <v>982</v>
      </c>
      <c r="B961" s="104">
        <v>102</v>
      </c>
      <c r="C961" s="104" t="s">
        <v>1664</v>
      </c>
      <c r="D961" s="104" t="s">
        <v>1669</v>
      </c>
      <c r="E961" s="104">
        <v>1</v>
      </c>
      <c r="F961" s="113">
        <f>IF(D961="dyrektor ",'Podział podstawowy'!$F$19,IF(OR(D961="zastępca dyrektora ",D961="główny księgowy"),'Podział podstawowy'!$F$20,IF(D961="kierownik",'Podział podstawowy'!$F$24,IF(D961="zastępca kierownika",'Podział podstawowy'!$F$25,IF(D961="główny ekspert",'Podział podstawowy'!$F$26,IF(OR(D961="starszy ekspert",D961="główny specjalista"),'Podział podstawowy'!$F$27,IF(OR(D961="ekspert",D961="specjalista"),'Podział podstawowy'!$F$28,'Podział podstawowy'!$F$29)))))))</f>
        <v>870.67396312778124</v>
      </c>
      <c r="G961" s="105" t="str">
        <f t="shared" si="28"/>
        <v>S1</v>
      </c>
      <c r="H961" s="106">
        <f t="shared" si="29"/>
        <v>1</v>
      </c>
      <c r="I961" s="104">
        <f>IFERROR(VLOOKUP(Tabela2[[#This Row],[Nazwisko i imię pracownika]],Tabela3[],9,FALSE),0)</f>
        <v>0</v>
      </c>
      <c r="J96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62" spans="1:10">
      <c r="A962" s="104" t="s">
        <v>983</v>
      </c>
      <c r="B962" s="104">
        <v>102</v>
      </c>
      <c r="C962" s="104" t="s">
        <v>1664</v>
      </c>
      <c r="D962" s="104" t="s">
        <v>1669</v>
      </c>
      <c r="E962" s="104">
        <v>1</v>
      </c>
      <c r="F962" s="113">
        <f>IF(D962="dyrektor ",'Podział podstawowy'!$F$19,IF(OR(D962="zastępca dyrektora ",D962="główny księgowy"),'Podział podstawowy'!$F$20,IF(D962="kierownik",'Podział podstawowy'!$F$24,IF(D962="zastępca kierownika",'Podział podstawowy'!$F$25,IF(D962="główny ekspert",'Podział podstawowy'!$F$26,IF(OR(D962="starszy ekspert",D962="główny specjalista"),'Podział podstawowy'!$F$27,IF(OR(D962="ekspert",D962="specjalista"),'Podział podstawowy'!$F$28,'Podział podstawowy'!$F$29)))))))</f>
        <v>870.67396312778124</v>
      </c>
      <c r="G962" s="105" t="str">
        <f t="shared" si="28"/>
        <v>S1</v>
      </c>
      <c r="H962" s="106">
        <f t="shared" si="29"/>
        <v>1</v>
      </c>
      <c r="I962" s="104">
        <f>IFERROR(VLOOKUP(Tabela2[[#This Row],[Nazwisko i imię pracownika]],Tabela3[],9,FALSE),0)</f>
        <v>0</v>
      </c>
      <c r="J96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63" spans="1:10">
      <c r="A963" s="104" t="s">
        <v>984</v>
      </c>
      <c r="B963" s="104">
        <v>102</v>
      </c>
      <c r="C963" s="104" t="s">
        <v>1664</v>
      </c>
      <c r="D963" s="104" t="s">
        <v>47</v>
      </c>
      <c r="E963" s="104">
        <v>1</v>
      </c>
      <c r="F963" s="113">
        <f>IF(D963="dyrektor ",'Podział podstawowy'!$F$19,IF(OR(D963="zastępca dyrektora ",D963="główny księgowy"),'Podział podstawowy'!$F$20,IF(D963="kierownik",'Podział podstawowy'!$F$24,IF(D963="zastępca kierownika",'Podział podstawowy'!$F$25,IF(D963="główny ekspert",'Podział podstawowy'!$F$26,IF(OR(D963="starszy ekspert",D963="główny specjalista"),'Podział podstawowy'!$F$27,IF(OR(D963="ekspert",D963="specjalista"),'Podział podstawowy'!$F$28,'Podział podstawowy'!$F$29)))))))</f>
        <v>1306.0109446916717</v>
      </c>
      <c r="G963" s="105" t="str">
        <f t="shared" si="28"/>
        <v>S3</v>
      </c>
      <c r="H963" s="106">
        <f t="shared" si="29"/>
        <v>1.5</v>
      </c>
      <c r="I963" s="104">
        <f>IFERROR(VLOOKUP(Tabela2[[#This Row],[Nazwisko i imię pracownika]],Tabela3[],9,FALSE),0)</f>
        <v>0</v>
      </c>
      <c r="J96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64" spans="1:10">
      <c r="A964" s="104" t="s">
        <v>985</v>
      </c>
      <c r="B964" s="104">
        <v>102</v>
      </c>
      <c r="C964" s="104" t="s">
        <v>1664</v>
      </c>
      <c r="D964" s="104" t="s">
        <v>1669</v>
      </c>
      <c r="E964" s="104">
        <v>1</v>
      </c>
      <c r="F964" s="113">
        <f>IF(D964="dyrektor ",'Podział podstawowy'!$F$19,IF(OR(D964="zastępca dyrektora ",D964="główny księgowy"),'Podział podstawowy'!$F$20,IF(D964="kierownik",'Podział podstawowy'!$F$24,IF(D964="zastępca kierownika",'Podział podstawowy'!$F$25,IF(D964="główny ekspert",'Podział podstawowy'!$F$26,IF(OR(D964="starszy ekspert",D964="główny specjalista"),'Podział podstawowy'!$F$27,IF(OR(D964="ekspert",D964="specjalista"),'Podział podstawowy'!$F$28,'Podział podstawowy'!$F$29)))))))</f>
        <v>870.67396312778124</v>
      </c>
      <c r="G964" s="105" t="str">
        <f t="shared" si="28"/>
        <v>S1</v>
      </c>
      <c r="H964" s="106">
        <f t="shared" si="29"/>
        <v>1</v>
      </c>
      <c r="I964" s="104">
        <f>IFERROR(VLOOKUP(Tabela2[[#This Row],[Nazwisko i imię pracownika]],Tabela3[],9,FALSE),0)</f>
        <v>0</v>
      </c>
      <c r="J96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65" spans="1:10">
      <c r="A965" s="104" t="s">
        <v>986</v>
      </c>
      <c r="B965" s="104">
        <v>102</v>
      </c>
      <c r="C965" s="104" t="s">
        <v>1663</v>
      </c>
      <c r="D965" s="104" t="s">
        <v>10</v>
      </c>
      <c r="E965" s="104">
        <v>1</v>
      </c>
      <c r="F965" s="113">
        <f>IF(D965="dyrektor ",'Podział podstawowy'!$F$19,IF(OR(D965="zastępca dyrektora ",D965="główny księgowy"),'Podział podstawowy'!$F$20,IF(D965="kierownik",'Podział podstawowy'!$F$24,IF(D965="zastępca kierownika",'Podział podstawowy'!$F$25,IF(D965="główny ekspert",'Podział podstawowy'!$F$26,IF(OR(D965="starszy ekspert",D965="główny specjalista"),'Podział podstawowy'!$F$27,IF(OR(D965="ekspert",D965="specjalista"),'Podział podstawowy'!$F$28,'Podział podstawowy'!$F$29)))))))</f>
        <v>1088.3424539097266</v>
      </c>
      <c r="G965" s="105" t="str">
        <f t="shared" si="28"/>
        <v>S2</v>
      </c>
      <c r="H965" s="106">
        <f t="shared" si="29"/>
        <v>1.25</v>
      </c>
      <c r="I965" s="104">
        <f>IFERROR(VLOOKUP(Tabela2[[#This Row],[Nazwisko i imię pracownika]],Tabela3[],9,FALSE),0)</f>
        <v>0</v>
      </c>
      <c r="J96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66" spans="1:10">
      <c r="A966" s="104" t="s">
        <v>987</v>
      </c>
      <c r="B966" s="104">
        <v>102</v>
      </c>
      <c r="C966" s="104" t="s">
        <v>1663</v>
      </c>
      <c r="D966" s="104" t="s">
        <v>1669</v>
      </c>
      <c r="E966" s="104">
        <v>1</v>
      </c>
      <c r="F966" s="113">
        <f>IF(D966="dyrektor ",'Podział podstawowy'!$F$19,IF(OR(D966="zastępca dyrektora ",D966="główny księgowy"),'Podział podstawowy'!$F$20,IF(D966="kierownik",'Podział podstawowy'!$F$24,IF(D966="zastępca kierownika",'Podział podstawowy'!$F$25,IF(D966="główny ekspert",'Podział podstawowy'!$F$26,IF(OR(D966="starszy ekspert",D966="główny specjalista"),'Podział podstawowy'!$F$27,IF(OR(D966="ekspert",D966="specjalista"),'Podział podstawowy'!$F$28,'Podział podstawowy'!$F$29)))))))</f>
        <v>870.67396312778124</v>
      </c>
      <c r="G966" s="105" t="str">
        <f t="shared" si="28"/>
        <v>S1</v>
      </c>
      <c r="H966" s="106">
        <f t="shared" si="29"/>
        <v>1</v>
      </c>
      <c r="I966" s="104">
        <f>IFERROR(VLOOKUP(Tabela2[[#This Row],[Nazwisko i imię pracownika]],Tabela3[],9,FALSE),0)</f>
        <v>0</v>
      </c>
      <c r="J96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67" spans="1:10">
      <c r="A967" s="104" t="s">
        <v>988</v>
      </c>
      <c r="B967" s="104">
        <v>102</v>
      </c>
      <c r="C967" s="104" t="s">
        <v>1663</v>
      </c>
      <c r="D967" s="104" t="s">
        <v>47</v>
      </c>
      <c r="E967" s="104">
        <v>1</v>
      </c>
      <c r="F967" s="113">
        <f>IF(D967="dyrektor ",'Podział podstawowy'!$F$19,IF(OR(D967="zastępca dyrektora ",D967="główny księgowy"),'Podział podstawowy'!$F$20,IF(D967="kierownik",'Podział podstawowy'!$F$24,IF(D967="zastępca kierownika",'Podział podstawowy'!$F$25,IF(D967="główny ekspert",'Podział podstawowy'!$F$26,IF(OR(D967="starszy ekspert",D967="główny specjalista"),'Podział podstawowy'!$F$27,IF(OR(D967="ekspert",D967="specjalista"),'Podział podstawowy'!$F$28,'Podział podstawowy'!$F$29)))))))</f>
        <v>1306.0109446916717</v>
      </c>
      <c r="G967" s="105" t="str">
        <f t="shared" ref="G967:G1030" si="30">IF(D967="dyrektor ","S8",IF(OR(D967="zastępca dyrektora ",D967="główny księgowy"),"S7",IF(D967="kierownik","S6",IF(D967="zastępca kierownika","S5",IF(D967="główny ekspert","S4",IF(OR(D967="starszy ekspert",D967="główny specjalista"),"S3",IF(OR(D967="ekspert",D967="specjalista"),"S2","S1")))))))</f>
        <v>S3</v>
      </c>
      <c r="H967" s="106">
        <f t="shared" ref="H967:H1030" si="31">IF(G967="S1",1,IF(G967="S2",1.25,IF(G967="S3",1.5,IF(G967="S4",1.75,IF(G967="S5",2,IF(G967="S6",2.5,IF(G967="S7",3,IF(G967="S8",3.5))))))))</f>
        <v>1.5</v>
      </c>
      <c r="I967" s="104">
        <f>IFERROR(VLOOKUP(Tabela2[[#This Row],[Nazwisko i imię pracownika]],Tabela3[],9,FALSE),0)</f>
        <v>0</v>
      </c>
      <c r="J96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68" spans="1:10">
      <c r="A968" s="104" t="s">
        <v>989</v>
      </c>
      <c r="B968" s="104">
        <v>102</v>
      </c>
      <c r="C968" s="104" t="s">
        <v>1663</v>
      </c>
      <c r="D968" s="104" t="s">
        <v>10</v>
      </c>
      <c r="E968" s="104">
        <v>1</v>
      </c>
      <c r="F968" s="113">
        <f>IF(D968="dyrektor ",'Podział podstawowy'!$F$19,IF(OR(D968="zastępca dyrektora ",D968="główny księgowy"),'Podział podstawowy'!$F$20,IF(D968="kierownik",'Podział podstawowy'!$F$24,IF(D968="zastępca kierownika",'Podział podstawowy'!$F$25,IF(D968="główny ekspert",'Podział podstawowy'!$F$26,IF(OR(D968="starszy ekspert",D968="główny specjalista"),'Podział podstawowy'!$F$27,IF(OR(D968="ekspert",D968="specjalista"),'Podział podstawowy'!$F$28,'Podział podstawowy'!$F$29)))))))</f>
        <v>1088.3424539097266</v>
      </c>
      <c r="G968" s="105" t="str">
        <f t="shared" si="30"/>
        <v>S2</v>
      </c>
      <c r="H968" s="106">
        <f t="shared" si="31"/>
        <v>1.25</v>
      </c>
      <c r="I968" s="104">
        <f>IFERROR(VLOOKUP(Tabela2[[#This Row],[Nazwisko i imię pracownika]],Tabela3[],9,FALSE),0)</f>
        <v>0</v>
      </c>
      <c r="J96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69" spans="1:10">
      <c r="A969" s="104" t="s">
        <v>990</v>
      </c>
      <c r="B969" s="104">
        <v>102</v>
      </c>
      <c r="C969" s="104" t="s">
        <v>1663</v>
      </c>
      <c r="D969" s="104" t="s">
        <v>8</v>
      </c>
      <c r="E969" s="104">
        <v>1</v>
      </c>
      <c r="F969" s="113">
        <f>IF(D969="dyrektor ",'Podział podstawowy'!$F$19,IF(OR(D969="zastępca dyrektora ",D969="główny księgowy"),'Podział podstawowy'!$F$20,IF(D969="kierownik",'Podział podstawowy'!$F$24,IF(D969="zastępca kierownika",'Podział podstawowy'!$F$25,IF(D969="główny ekspert",'Podział podstawowy'!$F$26,IF(OR(D969="starszy ekspert",D969="główny specjalista"),'Podział podstawowy'!$F$27,IF(OR(D969="ekspert",D969="specjalista"),'Podział podstawowy'!$F$28,'Podział podstawowy'!$F$29)))))))</f>
        <v>1088.3424539097266</v>
      </c>
      <c r="G969" s="105" t="str">
        <f t="shared" si="30"/>
        <v>S2</v>
      </c>
      <c r="H969" s="106">
        <f t="shared" si="31"/>
        <v>1.25</v>
      </c>
      <c r="I969" s="104">
        <f>IFERROR(VLOOKUP(Tabela2[[#This Row],[Nazwisko i imię pracownika]],Tabela3[],9,FALSE),0)</f>
        <v>0</v>
      </c>
      <c r="J96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70" spans="1:10">
      <c r="A970" s="104" t="s">
        <v>991</v>
      </c>
      <c r="B970" s="104">
        <v>102</v>
      </c>
      <c r="C970" s="104" t="s">
        <v>1663</v>
      </c>
      <c r="D970" s="104" t="s">
        <v>47</v>
      </c>
      <c r="E970" s="104">
        <v>1</v>
      </c>
      <c r="F970" s="113">
        <f>IF(D970="dyrektor ",'Podział podstawowy'!$F$19,IF(OR(D970="zastępca dyrektora ",D970="główny księgowy"),'Podział podstawowy'!$F$20,IF(D970="kierownik",'Podział podstawowy'!$F$24,IF(D970="zastępca kierownika",'Podział podstawowy'!$F$25,IF(D970="główny ekspert",'Podział podstawowy'!$F$26,IF(OR(D970="starszy ekspert",D970="główny specjalista"),'Podział podstawowy'!$F$27,IF(OR(D970="ekspert",D970="specjalista"),'Podział podstawowy'!$F$28,'Podział podstawowy'!$F$29)))))))</f>
        <v>1306.0109446916717</v>
      </c>
      <c r="G970" s="105" t="str">
        <f t="shared" si="30"/>
        <v>S3</v>
      </c>
      <c r="H970" s="106">
        <f t="shared" si="31"/>
        <v>1.5</v>
      </c>
      <c r="I970" s="104">
        <f>IFERROR(VLOOKUP(Tabela2[[#This Row],[Nazwisko i imię pracownika]],Tabela3[],9,FALSE),0)</f>
        <v>0</v>
      </c>
      <c r="J97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71" spans="1:10">
      <c r="A971" s="104" t="s">
        <v>992</v>
      </c>
      <c r="B971" s="104">
        <v>102</v>
      </c>
      <c r="C971" s="104" t="s">
        <v>1663</v>
      </c>
      <c r="D971" s="104" t="s">
        <v>1669</v>
      </c>
      <c r="E971" s="104">
        <v>1</v>
      </c>
      <c r="F971" s="113">
        <f>IF(D971="dyrektor ",'Podział podstawowy'!$F$19,IF(OR(D971="zastępca dyrektora ",D971="główny księgowy"),'Podział podstawowy'!$F$20,IF(D971="kierownik",'Podział podstawowy'!$F$24,IF(D971="zastępca kierownika",'Podział podstawowy'!$F$25,IF(D971="główny ekspert",'Podział podstawowy'!$F$26,IF(OR(D971="starszy ekspert",D971="główny specjalista"),'Podział podstawowy'!$F$27,IF(OR(D971="ekspert",D971="specjalista"),'Podział podstawowy'!$F$28,'Podział podstawowy'!$F$29)))))))</f>
        <v>870.67396312778124</v>
      </c>
      <c r="G971" s="105" t="str">
        <f t="shared" si="30"/>
        <v>S1</v>
      </c>
      <c r="H971" s="106">
        <f t="shared" si="31"/>
        <v>1</v>
      </c>
      <c r="I971" s="104">
        <f>IFERROR(VLOOKUP(Tabela2[[#This Row],[Nazwisko i imię pracownika]],Tabela3[],9,FALSE),0)</f>
        <v>0</v>
      </c>
      <c r="J97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72" spans="1:10">
      <c r="A972" s="104" t="s">
        <v>993</v>
      </c>
      <c r="B972" s="104">
        <v>102</v>
      </c>
      <c r="C972" s="104" t="s">
        <v>1663</v>
      </c>
      <c r="D972" s="104" t="s">
        <v>47</v>
      </c>
      <c r="E972" s="104">
        <v>1</v>
      </c>
      <c r="F972" s="113">
        <f>IF(D972="dyrektor ",'Podział podstawowy'!$F$19,IF(OR(D972="zastępca dyrektora ",D972="główny księgowy"),'Podział podstawowy'!$F$20,IF(D972="kierownik",'Podział podstawowy'!$F$24,IF(D972="zastępca kierownika",'Podział podstawowy'!$F$25,IF(D972="główny ekspert",'Podział podstawowy'!$F$26,IF(OR(D972="starszy ekspert",D972="główny specjalista"),'Podział podstawowy'!$F$27,IF(OR(D972="ekspert",D972="specjalista"),'Podział podstawowy'!$F$28,'Podział podstawowy'!$F$29)))))))</f>
        <v>1306.0109446916717</v>
      </c>
      <c r="G972" s="105" t="str">
        <f t="shared" si="30"/>
        <v>S3</v>
      </c>
      <c r="H972" s="106">
        <f t="shared" si="31"/>
        <v>1.5</v>
      </c>
      <c r="I972" s="104">
        <f>IFERROR(VLOOKUP(Tabela2[[#This Row],[Nazwisko i imię pracownika]],Tabela3[],9,FALSE),0)</f>
        <v>0</v>
      </c>
      <c r="J97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73" spans="1:10">
      <c r="A973" s="104" t="s">
        <v>994</v>
      </c>
      <c r="B973" s="104">
        <v>102</v>
      </c>
      <c r="C973" s="104" t="s">
        <v>1663</v>
      </c>
      <c r="D973" s="104" t="s">
        <v>47</v>
      </c>
      <c r="E973" s="104">
        <v>1</v>
      </c>
      <c r="F973" s="113">
        <f>IF(D973="dyrektor ",'Podział podstawowy'!$F$19,IF(OR(D973="zastępca dyrektora ",D973="główny księgowy"),'Podział podstawowy'!$F$20,IF(D973="kierownik",'Podział podstawowy'!$F$24,IF(D973="zastępca kierownika",'Podział podstawowy'!$F$25,IF(D973="główny ekspert",'Podział podstawowy'!$F$26,IF(OR(D973="starszy ekspert",D973="główny specjalista"),'Podział podstawowy'!$F$27,IF(OR(D973="ekspert",D973="specjalista"),'Podział podstawowy'!$F$28,'Podział podstawowy'!$F$29)))))))</f>
        <v>1306.0109446916717</v>
      </c>
      <c r="G973" s="105" t="str">
        <f t="shared" si="30"/>
        <v>S3</v>
      </c>
      <c r="H973" s="106">
        <f t="shared" si="31"/>
        <v>1.5</v>
      </c>
      <c r="I973" s="104">
        <f>IFERROR(VLOOKUP(Tabela2[[#This Row],[Nazwisko i imię pracownika]],Tabela3[],9,FALSE),0)</f>
        <v>0</v>
      </c>
      <c r="J97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74" spans="1:10">
      <c r="A974" s="104" t="s">
        <v>995</v>
      </c>
      <c r="B974" s="104">
        <v>102</v>
      </c>
      <c r="C974" s="104" t="s">
        <v>1663</v>
      </c>
      <c r="D974" s="104" t="s">
        <v>55</v>
      </c>
      <c r="E974" s="104">
        <v>1</v>
      </c>
      <c r="F974" s="113">
        <f>IF(D974="dyrektor ",'Podział podstawowy'!$F$19,IF(OR(D974="zastępca dyrektora ",D974="główny księgowy"),'Podział podstawowy'!$F$20,IF(D974="kierownik",'Podział podstawowy'!$F$24,IF(D974="zastępca kierownika",'Podział podstawowy'!$F$25,IF(D974="główny ekspert",'Podział podstawowy'!$F$26,IF(OR(D974="starszy ekspert",D974="główny specjalista"),'Podział podstawowy'!$F$27,IF(OR(D974="ekspert",D974="specjalista"),'Podział podstawowy'!$F$28,'Podział podstawowy'!$F$29)))))))</f>
        <v>1523.6794354736171</v>
      </c>
      <c r="G974" s="105" t="str">
        <f t="shared" si="30"/>
        <v>S4</v>
      </c>
      <c r="H974" s="106">
        <f t="shared" si="31"/>
        <v>1.75</v>
      </c>
      <c r="I974" s="104">
        <f>IFERROR(VLOOKUP(Tabela2[[#This Row],[Nazwisko i imię pracownika]],Tabela3[],9,FALSE),0)</f>
        <v>0</v>
      </c>
      <c r="J97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75" spans="1:10">
      <c r="A975" s="104" t="s">
        <v>310</v>
      </c>
      <c r="B975" s="104">
        <v>102</v>
      </c>
      <c r="C975" s="104" t="s">
        <v>1663</v>
      </c>
      <c r="D975" s="104" t="s">
        <v>1669</v>
      </c>
      <c r="E975" s="104">
        <v>1</v>
      </c>
      <c r="F975" s="113">
        <f>IF(D975="dyrektor ",'Podział podstawowy'!$F$19,IF(OR(D975="zastępca dyrektora ",D975="główny księgowy"),'Podział podstawowy'!$F$20,IF(D975="kierownik",'Podział podstawowy'!$F$24,IF(D975="zastępca kierownika",'Podział podstawowy'!$F$25,IF(D975="główny ekspert",'Podział podstawowy'!$F$26,IF(OR(D975="starszy ekspert",D975="główny specjalista"),'Podział podstawowy'!$F$27,IF(OR(D975="ekspert",D975="specjalista"),'Podział podstawowy'!$F$28,'Podział podstawowy'!$F$29)))))))</f>
        <v>870.67396312778124</v>
      </c>
      <c r="G975" s="105" t="str">
        <f t="shared" si="30"/>
        <v>S1</v>
      </c>
      <c r="H975" s="106">
        <f t="shared" si="31"/>
        <v>1</v>
      </c>
      <c r="I975" s="104">
        <f>IFERROR(VLOOKUP(Tabela2[[#This Row],[Nazwisko i imię pracownika]],Tabela3[],9,FALSE),0)</f>
        <v>0</v>
      </c>
      <c r="J97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76" spans="1:10">
      <c r="A976" s="104" t="s">
        <v>996</v>
      </c>
      <c r="B976" s="104">
        <v>102</v>
      </c>
      <c r="C976" s="104" t="s">
        <v>1665</v>
      </c>
      <c r="D976" s="104" t="s">
        <v>1669</v>
      </c>
      <c r="E976" s="104">
        <v>1</v>
      </c>
      <c r="F976" s="113">
        <f>IF(D976="dyrektor ",'Podział podstawowy'!$F$19,IF(OR(D976="zastępca dyrektora ",D976="główny księgowy"),'Podział podstawowy'!$F$20,IF(D976="kierownik",'Podział podstawowy'!$F$24,IF(D976="zastępca kierownika",'Podział podstawowy'!$F$25,IF(D976="główny ekspert",'Podział podstawowy'!$F$26,IF(OR(D976="starszy ekspert",D976="główny specjalista"),'Podział podstawowy'!$F$27,IF(OR(D976="ekspert",D976="specjalista"),'Podział podstawowy'!$F$28,'Podział podstawowy'!$F$29)))))))</f>
        <v>870.67396312778124</v>
      </c>
      <c r="G976" s="105" t="str">
        <f t="shared" si="30"/>
        <v>S1</v>
      </c>
      <c r="H976" s="106">
        <f t="shared" si="31"/>
        <v>1</v>
      </c>
      <c r="I976" s="104">
        <f>IFERROR(VLOOKUP(Tabela2[[#This Row],[Nazwisko i imię pracownika]],Tabela3[],9,FALSE),0)</f>
        <v>0</v>
      </c>
      <c r="J97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77" spans="1:10">
      <c r="A977" s="104" t="s">
        <v>997</v>
      </c>
      <c r="B977" s="104">
        <v>102</v>
      </c>
      <c r="C977" s="104" t="s">
        <v>1665</v>
      </c>
      <c r="D977" s="104" t="s">
        <v>1669</v>
      </c>
      <c r="E977" s="104">
        <v>1</v>
      </c>
      <c r="F977" s="113">
        <f>IF(D977="dyrektor ",'Podział podstawowy'!$F$19,IF(OR(D977="zastępca dyrektora ",D977="główny księgowy"),'Podział podstawowy'!$F$20,IF(D977="kierownik",'Podział podstawowy'!$F$24,IF(D977="zastępca kierownika",'Podział podstawowy'!$F$25,IF(D977="główny ekspert",'Podział podstawowy'!$F$26,IF(OR(D977="starszy ekspert",D977="główny specjalista"),'Podział podstawowy'!$F$27,IF(OR(D977="ekspert",D977="specjalista"),'Podział podstawowy'!$F$28,'Podział podstawowy'!$F$29)))))))</f>
        <v>870.67396312778124</v>
      </c>
      <c r="G977" s="105" t="str">
        <f t="shared" si="30"/>
        <v>S1</v>
      </c>
      <c r="H977" s="106">
        <f t="shared" si="31"/>
        <v>1</v>
      </c>
      <c r="I977" s="104">
        <f>IFERROR(VLOOKUP(Tabela2[[#This Row],[Nazwisko i imię pracownika]],Tabela3[],9,FALSE),0)</f>
        <v>0</v>
      </c>
      <c r="J97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78" spans="1:10">
      <c r="A978" s="104" t="s">
        <v>998</v>
      </c>
      <c r="B978" s="104">
        <v>102</v>
      </c>
      <c r="C978" s="104" t="s">
        <v>1665</v>
      </c>
      <c r="D978" s="104" t="s">
        <v>1669</v>
      </c>
      <c r="E978" s="104">
        <v>1</v>
      </c>
      <c r="F978" s="113">
        <f>IF(D978="dyrektor ",'Podział podstawowy'!$F$19,IF(OR(D978="zastępca dyrektora ",D978="główny księgowy"),'Podział podstawowy'!$F$20,IF(D978="kierownik",'Podział podstawowy'!$F$24,IF(D978="zastępca kierownika",'Podział podstawowy'!$F$25,IF(D978="główny ekspert",'Podział podstawowy'!$F$26,IF(OR(D978="starszy ekspert",D978="główny specjalista"),'Podział podstawowy'!$F$27,IF(OR(D978="ekspert",D978="specjalista"),'Podział podstawowy'!$F$28,'Podział podstawowy'!$F$29)))))))</f>
        <v>870.67396312778124</v>
      </c>
      <c r="G978" s="105" t="str">
        <f t="shared" si="30"/>
        <v>S1</v>
      </c>
      <c r="H978" s="106">
        <f t="shared" si="31"/>
        <v>1</v>
      </c>
      <c r="I978" s="104">
        <f>IFERROR(VLOOKUP(Tabela2[[#This Row],[Nazwisko i imię pracownika]],Tabela3[],9,FALSE),0)</f>
        <v>0</v>
      </c>
      <c r="J97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79" spans="1:10">
      <c r="A979" s="104" t="s">
        <v>999</v>
      </c>
      <c r="B979" s="104">
        <v>102</v>
      </c>
      <c r="C979" s="104" t="s">
        <v>1665</v>
      </c>
      <c r="D979" s="104" t="s">
        <v>1669</v>
      </c>
      <c r="E979" s="104">
        <v>1</v>
      </c>
      <c r="F979" s="113">
        <f>IF(D979="dyrektor ",'Podział podstawowy'!$F$19,IF(OR(D979="zastępca dyrektora ",D979="główny księgowy"),'Podział podstawowy'!$F$20,IF(D979="kierownik",'Podział podstawowy'!$F$24,IF(D979="zastępca kierownika",'Podział podstawowy'!$F$25,IF(D979="główny ekspert",'Podział podstawowy'!$F$26,IF(OR(D979="starszy ekspert",D979="główny specjalista"),'Podział podstawowy'!$F$27,IF(OR(D979="ekspert",D979="specjalista"),'Podział podstawowy'!$F$28,'Podział podstawowy'!$F$29)))))))</f>
        <v>870.67396312778124</v>
      </c>
      <c r="G979" s="105" t="str">
        <f t="shared" si="30"/>
        <v>S1</v>
      </c>
      <c r="H979" s="106">
        <f t="shared" si="31"/>
        <v>1</v>
      </c>
      <c r="I979" s="104">
        <f>IFERROR(VLOOKUP(Tabela2[[#This Row],[Nazwisko i imię pracownika]],Tabela3[],9,FALSE),0)</f>
        <v>0</v>
      </c>
      <c r="J97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80" spans="1:10">
      <c r="A980" s="104" t="s">
        <v>1000</v>
      </c>
      <c r="B980" s="104">
        <v>102</v>
      </c>
      <c r="C980" s="104" t="s">
        <v>1665</v>
      </c>
      <c r="D980" s="104" t="s">
        <v>1669</v>
      </c>
      <c r="E980" s="104">
        <v>1</v>
      </c>
      <c r="F980" s="113">
        <f>IF(D980="dyrektor ",'Podział podstawowy'!$F$19,IF(OR(D980="zastępca dyrektora ",D980="główny księgowy"),'Podział podstawowy'!$F$20,IF(D980="kierownik",'Podział podstawowy'!$F$24,IF(D980="zastępca kierownika",'Podział podstawowy'!$F$25,IF(D980="główny ekspert",'Podział podstawowy'!$F$26,IF(OR(D980="starszy ekspert",D980="główny specjalista"),'Podział podstawowy'!$F$27,IF(OR(D980="ekspert",D980="specjalista"),'Podział podstawowy'!$F$28,'Podział podstawowy'!$F$29)))))))</f>
        <v>870.67396312778124</v>
      </c>
      <c r="G980" s="105" t="str">
        <f t="shared" si="30"/>
        <v>S1</v>
      </c>
      <c r="H980" s="106">
        <f t="shared" si="31"/>
        <v>1</v>
      </c>
      <c r="I980" s="104">
        <f>IFERROR(VLOOKUP(Tabela2[[#This Row],[Nazwisko i imię pracownika]],Tabela3[],9,FALSE),0)</f>
        <v>0</v>
      </c>
      <c r="J98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81" spans="1:10">
      <c r="A981" s="104" t="s">
        <v>1001</v>
      </c>
      <c r="B981" s="104">
        <v>102</v>
      </c>
      <c r="C981" s="104" t="s">
        <v>1665</v>
      </c>
      <c r="D981" s="104" t="s">
        <v>52</v>
      </c>
      <c r="E981" s="104">
        <v>1</v>
      </c>
      <c r="F981" s="113">
        <f>IF(D981="dyrektor ",'Podział podstawowy'!$F$19,IF(OR(D981="zastępca dyrektora ",D981="główny księgowy"),'Podział podstawowy'!$F$20,IF(D981="kierownik",'Podział podstawowy'!$F$24,IF(D981="zastępca kierownika",'Podział podstawowy'!$F$25,IF(D981="główny ekspert",'Podział podstawowy'!$F$26,IF(OR(D981="starszy ekspert",D981="główny specjalista"),'Podział podstawowy'!$F$27,IF(OR(D981="ekspert",D981="specjalista"),'Podział podstawowy'!$F$28,'Podział podstawowy'!$F$29)))))))</f>
        <v>1741.3479262555625</v>
      </c>
      <c r="G981" s="105" t="str">
        <f t="shared" si="30"/>
        <v>S5</v>
      </c>
      <c r="H981" s="106">
        <f t="shared" si="31"/>
        <v>2</v>
      </c>
      <c r="I981" s="104">
        <f>IFERROR(VLOOKUP(Tabela2[[#This Row],[Nazwisko i imię pracownika]],Tabela3[],9,FALSE),0)</f>
        <v>0</v>
      </c>
      <c r="J98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82" spans="1:10">
      <c r="A982" s="104" t="s">
        <v>1002</v>
      </c>
      <c r="B982" s="104">
        <v>102</v>
      </c>
      <c r="C982" s="104" t="s">
        <v>1665</v>
      </c>
      <c r="D982" s="104" t="s">
        <v>1669</v>
      </c>
      <c r="E982" s="104">
        <v>1</v>
      </c>
      <c r="F982" s="113">
        <f>IF(D982="dyrektor ",'Podział podstawowy'!$F$19,IF(OR(D982="zastępca dyrektora ",D982="główny księgowy"),'Podział podstawowy'!$F$20,IF(D982="kierownik",'Podział podstawowy'!$F$24,IF(D982="zastępca kierownika",'Podział podstawowy'!$F$25,IF(D982="główny ekspert",'Podział podstawowy'!$F$26,IF(OR(D982="starszy ekspert",D982="główny specjalista"),'Podział podstawowy'!$F$27,IF(OR(D982="ekspert",D982="specjalista"),'Podział podstawowy'!$F$28,'Podział podstawowy'!$F$29)))))))</f>
        <v>870.67396312778124</v>
      </c>
      <c r="G982" s="105" t="str">
        <f t="shared" si="30"/>
        <v>S1</v>
      </c>
      <c r="H982" s="106">
        <f t="shared" si="31"/>
        <v>1</v>
      </c>
      <c r="I982" s="104">
        <f>IFERROR(VLOOKUP(Tabela2[[#This Row],[Nazwisko i imię pracownika]],Tabela3[],9,FALSE),0)</f>
        <v>0</v>
      </c>
      <c r="J98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83" spans="1:10">
      <c r="A983" s="104" t="s">
        <v>1003</v>
      </c>
      <c r="B983" s="104">
        <v>102</v>
      </c>
      <c r="C983" s="104" t="s">
        <v>1665</v>
      </c>
      <c r="D983" s="104" t="s">
        <v>1669</v>
      </c>
      <c r="E983" s="104">
        <v>1</v>
      </c>
      <c r="F983" s="113">
        <f>IF(D983="dyrektor ",'Podział podstawowy'!$F$19,IF(OR(D983="zastępca dyrektora ",D983="główny księgowy"),'Podział podstawowy'!$F$20,IF(D983="kierownik",'Podział podstawowy'!$F$24,IF(D983="zastępca kierownika",'Podział podstawowy'!$F$25,IF(D983="główny ekspert",'Podział podstawowy'!$F$26,IF(OR(D983="starszy ekspert",D983="główny specjalista"),'Podział podstawowy'!$F$27,IF(OR(D983="ekspert",D983="specjalista"),'Podział podstawowy'!$F$28,'Podział podstawowy'!$F$29)))))))</f>
        <v>870.67396312778124</v>
      </c>
      <c r="G983" s="105" t="str">
        <f t="shared" si="30"/>
        <v>S1</v>
      </c>
      <c r="H983" s="106">
        <f t="shared" si="31"/>
        <v>1</v>
      </c>
      <c r="I983" s="104">
        <f>IFERROR(VLOOKUP(Tabela2[[#This Row],[Nazwisko i imię pracownika]],Tabela3[],9,FALSE),0)</f>
        <v>0</v>
      </c>
      <c r="J98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84" spans="1:10">
      <c r="A984" s="104" t="s">
        <v>1004</v>
      </c>
      <c r="B984" s="104">
        <v>102</v>
      </c>
      <c r="C984" s="104" t="s">
        <v>1665</v>
      </c>
      <c r="D984" s="104" t="s">
        <v>1669</v>
      </c>
      <c r="E984" s="104">
        <v>1</v>
      </c>
      <c r="F984" s="113">
        <f>IF(D984="dyrektor ",'Podział podstawowy'!$F$19,IF(OR(D984="zastępca dyrektora ",D984="główny księgowy"),'Podział podstawowy'!$F$20,IF(D984="kierownik",'Podział podstawowy'!$F$24,IF(D984="zastępca kierownika",'Podział podstawowy'!$F$25,IF(D984="główny ekspert",'Podział podstawowy'!$F$26,IF(OR(D984="starszy ekspert",D984="główny specjalista"),'Podział podstawowy'!$F$27,IF(OR(D984="ekspert",D984="specjalista"),'Podział podstawowy'!$F$28,'Podział podstawowy'!$F$29)))))))</f>
        <v>870.67396312778124</v>
      </c>
      <c r="G984" s="105" t="str">
        <f t="shared" si="30"/>
        <v>S1</v>
      </c>
      <c r="H984" s="106">
        <f t="shared" si="31"/>
        <v>1</v>
      </c>
      <c r="I984" s="104">
        <f>IFERROR(VLOOKUP(Tabela2[[#This Row],[Nazwisko i imię pracownika]],Tabela3[],9,FALSE),0)</f>
        <v>0</v>
      </c>
      <c r="J98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85" spans="1:10">
      <c r="A985" s="104" t="s">
        <v>1005</v>
      </c>
      <c r="B985" s="104">
        <v>102</v>
      </c>
      <c r="C985" s="104" t="s">
        <v>1665</v>
      </c>
      <c r="D985" s="104" t="s">
        <v>8</v>
      </c>
      <c r="E985" s="104">
        <v>1</v>
      </c>
      <c r="F985" s="113">
        <f>IF(D985="dyrektor ",'Podział podstawowy'!$F$19,IF(OR(D985="zastępca dyrektora ",D985="główny księgowy"),'Podział podstawowy'!$F$20,IF(D985="kierownik",'Podział podstawowy'!$F$24,IF(D985="zastępca kierownika",'Podział podstawowy'!$F$25,IF(D985="główny ekspert",'Podział podstawowy'!$F$26,IF(OR(D985="starszy ekspert",D985="główny specjalista"),'Podział podstawowy'!$F$27,IF(OR(D985="ekspert",D985="specjalista"),'Podział podstawowy'!$F$28,'Podział podstawowy'!$F$29)))))))</f>
        <v>1088.3424539097266</v>
      </c>
      <c r="G985" s="105" t="str">
        <f t="shared" si="30"/>
        <v>S2</v>
      </c>
      <c r="H985" s="106">
        <f t="shared" si="31"/>
        <v>1.25</v>
      </c>
      <c r="I985" s="104">
        <f>IFERROR(VLOOKUP(Tabela2[[#This Row],[Nazwisko i imię pracownika]],Tabela3[],9,FALSE),0)</f>
        <v>0</v>
      </c>
      <c r="J98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86" spans="1:10">
      <c r="A986" s="104" t="s">
        <v>1006</v>
      </c>
      <c r="B986" s="104">
        <v>102</v>
      </c>
      <c r="C986" s="104" t="s">
        <v>1665</v>
      </c>
      <c r="D986" s="104" t="s">
        <v>55</v>
      </c>
      <c r="E986" s="104">
        <v>1</v>
      </c>
      <c r="F986" s="113">
        <f>IF(D986="dyrektor ",'Podział podstawowy'!$F$19,IF(OR(D986="zastępca dyrektora ",D986="główny księgowy"),'Podział podstawowy'!$F$20,IF(D986="kierownik",'Podział podstawowy'!$F$24,IF(D986="zastępca kierownika",'Podział podstawowy'!$F$25,IF(D986="główny ekspert",'Podział podstawowy'!$F$26,IF(OR(D986="starszy ekspert",D986="główny specjalista"),'Podział podstawowy'!$F$27,IF(OR(D986="ekspert",D986="specjalista"),'Podział podstawowy'!$F$28,'Podział podstawowy'!$F$29)))))))</f>
        <v>1523.6794354736171</v>
      </c>
      <c r="G986" s="105" t="str">
        <f t="shared" si="30"/>
        <v>S4</v>
      </c>
      <c r="H986" s="106">
        <f t="shared" si="31"/>
        <v>1.75</v>
      </c>
      <c r="I986" s="104">
        <f>IFERROR(VLOOKUP(Tabela2[[#This Row],[Nazwisko i imię pracownika]],Tabela3[],9,FALSE),0)</f>
        <v>0</v>
      </c>
      <c r="J98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87" spans="1:10">
      <c r="A987" s="104" t="s">
        <v>1007</v>
      </c>
      <c r="B987" s="104">
        <v>102</v>
      </c>
      <c r="C987" s="104" t="s">
        <v>1665</v>
      </c>
      <c r="D987" s="104" t="s">
        <v>8</v>
      </c>
      <c r="E987" s="104">
        <v>1</v>
      </c>
      <c r="F987" s="113">
        <f>IF(D987="dyrektor ",'Podział podstawowy'!$F$19,IF(OR(D987="zastępca dyrektora ",D987="główny księgowy"),'Podział podstawowy'!$F$20,IF(D987="kierownik",'Podział podstawowy'!$F$24,IF(D987="zastępca kierownika",'Podział podstawowy'!$F$25,IF(D987="główny ekspert",'Podział podstawowy'!$F$26,IF(OR(D987="starszy ekspert",D987="główny specjalista"),'Podział podstawowy'!$F$27,IF(OR(D987="ekspert",D987="specjalista"),'Podział podstawowy'!$F$28,'Podział podstawowy'!$F$29)))))))</f>
        <v>1088.3424539097266</v>
      </c>
      <c r="G987" s="105" t="str">
        <f t="shared" si="30"/>
        <v>S2</v>
      </c>
      <c r="H987" s="106">
        <f t="shared" si="31"/>
        <v>1.25</v>
      </c>
      <c r="I987" s="104">
        <f>IFERROR(VLOOKUP(Tabela2[[#This Row],[Nazwisko i imię pracownika]],Tabela3[],9,FALSE),0)</f>
        <v>0</v>
      </c>
      <c r="J98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88" spans="1:10">
      <c r="A988" s="104" t="s">
        <v>1008</v>
      </c>
      <c r="B988" s="104">
        <v>102</v>
      </c>
      <c r="C988" s="104" t="s">
        <v>1665</v>
      </c>
      <c r="D988" s="104" t="s">
        <v>1669</v>
      </c>
      <c r="E988" s="104">
        <v>1</v>
      </c>
      <c r="F988" s="113">
        <f>IF(D988="dyrektor ",'Podział podstawowy'!$F$19,IF(OR(D988="zastępca dyrektora ",D988="główny księgowy"),'Podział podstawowy'!$F$20,IF(D988="kierownik",'Podział podstawowy'!$F$24,IF(D988="zastępca kierownika",'Podział podstawowy'!$F$25,IF(D988="główny ekspert",'Podział podstawowy'!$F$26,IF(OR(D988="starszy ekspert",D988="główny specjalista"),'Podział podstawowy'!$F$27,IF(OR(D988="ekspert",D988="specjalista"),'Podział podstawowy'!$F$28,'Podział podstawowy'!$F$29)))))))</f>
        <v>870.67396312778124</v>
      </c>
      <c r="G988" s="105" t="str">
        <f t="shared" si="30"/>
        <v>S1</v>
      </c>
      <c r="H988" s="106">
        <f t="shared" si="31"/>
        <v>1</v>
      </c>
      <c r="I988" s="104">
        <f>IFERROR(VLOOKUP(Tabela2[[#This Row],[Nazwisko i imię pracownika]],Tabela3[],9,FALSE),0)</f>
        <v>0</v>
      </c>
      <c r="J98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89" spans="1:10">
      <c r="A989" s="104" t="s">
        <v>1009</v>
      </c>
      <c r="B989" s="104">
        <v>102</v>
      </c>
      <c r="C989" s="104" t="s">
        <v>1665</v>
      </c>
      <c r="D989" s="104" t="s">
        <v>1669</v>
      </c>
      <c r="E989" s="104">
        <v>1</v>
      </c>
      <c r="F989" s="113">
        <f>IF(D989="dyrektor ",'Podział podstawowy'!$F$19,IF(OR(D989="zastępca dyrektora ",D989="główny księgowy"),'Podział podstawowy'!$F$20,IF(D989="kierownik",'Podział podstawowy'!$F$24,IF(D989="zastępca kierownika",'Podział podstawowy'!$F$25,IF(D989="główny ekspert",'Podział podstawowy'!$F$26,IF(OR(D989="starszy ekspert",D989="główny specjalista"),'Podział podstawowy'!$F$27,IF(OR(D989="ekspert",D989="specjalista"),'Podział podstawowy'!$F$28,'Podział podstawowy'!$F$29)))))))</f>
        <v>870.67396312778124</v>
      </c>
      <c r="G989" s="105" t="str">
        <f t="shared" si="30"/>
        <v>S1</v>
      </c>
      <c r="H989" s="106">
        <f t="shared" si="31"/>
        <v>1</v>
      </c>
      <c r="I989" s="104">
        <f>IFERROR(VLOOKUP(Tabela2[[#This Row],[Nazwisko i imię pracownika]],Tabela3[],9,FALSE),0)</f>
        <v>0</v>
      </c>
      <c r="J98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90" spans="1:10">
      <c r="A990" s="104" t="s">
        <v>1010</v>
      </c>
      <c r="B990" s="104">
        <v>102</v>
      </c>
      <c r="C990" s="104" t="s">
        <v>1665</v>
      </c>
      <c r="D990" s="104" t="s">
        <v>8</v>
      </c>
      <c r="E990" s="104">
        <v>1</v>
      </c>
      <c r="F990" s="113">
        <f>IF(D990="dyrektor ",'Podział podstawowy'!$F$19,IF(OR(D990="zastępca dyrektora ",D990="główny księgowy"),'Podział podstawowy'!$F$20,IF(D990="kierownik",'Podział podstawowy'!$F$24,IF(D990="zastępca kierownika",'Podział podstawowy'!$F$25,IF(D990="główny ekspert",'Podział podstawowy'!$F$26,IF(OR(D990="starszy ekspert",D990="główny specjalista"),'Podział podstawowy'!$F$27,IF(OR(D990="ekspert",D990="specjalista"),'Podział podstawowy'!$F$28,'Podział podstawowy'!$F$29)))))))</f>
        <v>1088.3424539097266</v>
      </c>
      <c r="G990" s="105" t="str">
        <f t="shared" si="30"/>
        <v>S2</v>
      </c>
      <c r="H990" s="106">
        <f t="shared" si="31"/>
        <v>1.25</v>
      </c>
      <c r="I990" s="104">
        <f>IFERROR(VLOOKUP(Tabela2[[#This Row],[Nazwisko i imię pracownika]],Tabela3[],9,FALSE),0)</f>
        <v>0</v>
      </c>
      <c r="J99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91" spans="1:10">
      <c r="A991" s="104" t="s">
        <v>1011</v>
      </c>
      <c r="B991" s="104">
        <v>102</v>
      </c>
      <c r="C991" s="104" t="s">
        <v>1665</v>
      </c>
      <c r="D991" s="104" t="s">
        <v>1669</v>
      </c>
      <c r="E991" s="104">
        <v>1</v>
      </c>
      <c r="F991" s="113">
        <f>IF(D991="dyrektor ",'Podział podstawowy'!$F$19,IF(OR(D991="zastępca dyrektora ",D991="główny księgowy"),'Podział podstawowy'!$F$20,IF(D991="kierownik",'Podział podstawowy'!$F$24,IF(D991="zastępca kierownika",'Podział podstawowy'!$F$25,IF(D991="główny ekspert",'Podział podstawowy'!$F$26,IF(OR(D991="starszy ekspert",D991="główny specjalista"),'Podział podstawowy'!$F$27,IF(OR(D991="ekspert",D991="specjalista"),'Podział podstawowy'!$F$28,'Podział podstawowy'!$F$29)))))))</f>
        <v>870.67396312778124</v>
      </c>
      <c r="G991" s="105" t="str">
        <f t="shared" si="30"/>
        <v>S1</v>
      </c>
      <c r="H991" s="106">
        <f t="shared" si="31"/>
        <v>1</v>
      </c>
      <c r="I991" s="104">
        <f>IFERROR(VLOOKUP(Tabela2[[#This Row],[Nazwisko i imię pracownika]],Tabela3[],9,FALSE),0)</f>
        <v>0</v>
      </c>
      <c r="J99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92" spans="1:10">
      <c r="A992" s="104" t="s">
        <v>1012</v>
      </c>
      <c r="B992" s="104">
        <v>102</v>
      </c>
      <c r="C992" s="104" t="s">
        <v>1665</v>
      </c>
      <c r="D992" s="104" t="s">
        <v>1669</v>
      </c>
      <c r="E992" s="104">
        <v>1</v>
      </c>
      <c r="F992" s="113">
        <f>IF(D992="dyrektor ",'Podział podstawowy'!$F$19,IF(OR(D992="zastępca dyrektora ",D992="główny księgowy"),'Podział podstawowy'!$F$20,IF(D992="kierownik",'Podział podstawowy'!$F$24,IF(D992="zastępca kierownika",'Podział podstawowy'!$F$25,IF(D992="główny ekspert",'Podział podstawowy'!$F$26,IF(OR(D992="starszy ekspert",D992="główny specjalista"),'Podział podstawowy'!$F$27,IF(OR(D992="ekspert",D992="specjalista"),'Podział podstawowy'!$F$28,'Podział podstawowy'!$F$29)))))))</f>
        <v>870.67396312778124</v>
      </c>
      <c r="G992" s="105" t="str">
        <f t="shared" si="30"/>
        <v>S1</v>
      </c>
      <c r="H992" s="106">
        <f t="shared" si="31"/>
        <v>1</v>
      </c>
      <c r="I992" s="104">
        <f>IFERROR(VLOOKUP(Tabela2[[#This Row],[Nazwisko i imię pracownika]],Tabela3[],9,FALSE),0)</f>
        <v>0</v>
      </c>
      <c r="J99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93" spans="1:10">
      <c r="A993" s="104" t="s">
        <v>1013</v>
      </c>
      <c r="B993" s="104">
        <v>102</v>
      </c>
      <c r="C993" s="104" t="s">
        <v>1665</v>
      </c>
      <c r="D993" s="104" t="s">
        <v>47</v>
      </c>
      <c r="E993" s="104">
        <v>1</v>
      </c>
      <c r="F993" s="113">
        <f>IF(D993="dyrektor ",'Podział podstawowy'!$F$19,IF(OR(D993="zastępca dyrektora ",D993="główny księgowy"),'Podział podstawowy'!$F$20,IF(D993="kierownik",'Podział podstawowy'!$F$24,IF(D993="zastępca kierownika",'Podział podstawowy'!$F$25,IF(D993="główny ekspert",'Podział podstawowy'!$F$26,IF(OR(D993="starszy ekspert",D993="główny specjalista"),'Podział podstawowy'!$F$27,IF(OR(D993="ekspert",D993="specjalista"),'Podział podstawowy'!$F$28,'Podział podstawowy'!$F$29)))))))</f>
        <v>1306.0109446916717</v>
      </c>
      <c r="G993" s="105" t="str">
        <f t="shared" si="30"/>
        <v>S3</v>
      </c>
      <c r="H993" s="106">
        <f t="shared" si="31"/>
        <v>1.5</v>
      </c>
      <c r="I993" s="104">
        <f>IFERROR(VLOOKUP(Tabela2[[#This Row],[Nazwisko i imię pracownika]],Tabela3[],9,FALSE),0)</f>
        <v>0</v>
      </c>
      <c r="J99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94" spans="1:10">
      <c r="A994" s="104" t="s">
        <v>1014</v>
      </c>
      <c r="B994" s="104">
        <v>102</v>
      </c>
      <c r="C994" s="104" t="s">
        <v>1665</v>
      </c>
      <c r="D994" s="104" t="s">
        <v>8</v>
      </c>
      <c r="E994" s="104">
        <v>1</v>
      </c>
      <c r="F994" s="113">
        <f>IF(D994="dyrektor ",'Podział podstawowy'!$F$19,IF(OR(D994="zastępca dyrektora ",D994="główny księgowy"),'Podział podstawowy'!$F$20,IF(D994="kierownik",'Podział podstawowy'!$F$24,IF(D994="zastępca kierownika",'Podział podstawowy'!$F$25,IF(D994="główny ekspert",'Podział podstawowy'!$F$26,IF(OR(D994="starszy ekspert",D994="główny specjalista"),'Podział podstawowy'!$F$27,IF(OR(D994="ekspert",D994="specjalista"),'Podział podstawowy'!$F$28,'Podział podstawowy'!$F$29)))))))</f>
        <v>1088.3424539097266</v>
      </c>
      <c r="G994" s="105" t="str">
        <f t="shared" si="30"/>
        <v>S2</v>
      </c>
      <c r="H994" s="106">
        <f t="shared" si="31"/>
        <v>1.25</v>
      </c>
      <c r="I994" s="104">
        <f>IFERROR(VLOOKUP(Tabela2[[#This Row],[Nazwisko i imię pracownika]],Tabela3[],9,FALSE),0)</f>
        <v>0</v>
      </c>
      <c r="J99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95" spans="1:10">
      <c r="A995" s="104" t="s">
        <v>1015</v>
      </c>
      <c r="B995" s="104">
        <v>102</v>
      </c>
      <c r="C995" s="104" t="s">
        <v>1665</v>
      </c>
      <c r="D995" s="104" t="s">
        <v>1669</v>
      </c>
      <c r="E995" s="104">
        <v>1</v>
      </c>
      <c r="F995" s="113">
        <f>IF(D995="dyrektor ",'Podział podstawowy'!$F$19,IF(OR(D995="zastępca dyrektora ",D995="główny księgowy"),'Podział podstawowy'!$F$20,IF(D995="kierownik",'Podział podstawowy'!$F$24,IF(D995="zastępca kierownika",'Podział podstawowy'!$F$25,IF(D995="główny ekspert",'Podział podstawowy'!$F$26,IF(OR(D995="starszy ekspert",D995="główny specjalista"),'Podział podstawowy'!$F$27,IF(OR(D995="ekspert",D995="specjalista"),'Podział podstawowy'!$F$28,'Podział podstawowy'!$F$29)))))))</f>
        <v>870.67396312778124</v>
      </c>
      <c r="G995" s="105" t="str">
        <f t="shared" si="30"/>
        <v>S1</v>
      </c>
      <c r="H995" s="106">
        <f t="shared" si="31"/>
        <v>1</v>
      </c>
      <c r="I995" s="104">
        <f>IFERROR(VLOOKUP(Tabela2[[#This Row],[Nazwisko i imię pracownika]],Tabela3[],9,FALSE),0)</f>
        <v>0</v>
      </c>
      <c r="J99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96" spans="1:10">
      <c r="A996" s="104" t="s">
        <v>1016</v>
      </c>
      <c r="B996" s="104">
        <v>102</v>
      </c>
      <c r="C996" s="104" t="s">
        <v>1665</v>
      </c>
      <c r="D996" s="104" t="s">
        <v>1669</v>
      </c>
      <c r="E996" s="104">
        <v>1</v>
      </c>
      <c r="F996" s="113">
        <f>IF(D996="dyrektor ",'Podział podstawowy'!$F$19,IF(OR(D996="zastępca dyrektora ",D996="główny księgowy"),'Podział podstawowy'!$F$20,IF(D996="kierownik",'Podział podstawowy'!$F$24,IF(D996="zastępca kierownika",'Podział podstawowy'!$F$25,IF(D996="główny ekspert",'Podział podstawowy'!$F$26,IF(OR(D996="starszy ekspert",D996="główny specjalista"),'Podział podstawowy'!$F$27,IF(OR(D996="ekspert",D996="specjalista"),'Podział podstawowy'!$F$28,'Podział podstawowy'!$F$29)))))))</f>
        <v>870.67396312778124</v>
      </c>
      <c r="G996" s="105" t="str">
        <f t="shared" si="30"/>
        <v>S1</v>
      </c>
      <c r="H996" s="106">
        <f t="shared" si="31"/>
        <v>1</v>
      </c>
      <c r="I996" s="104">
        <f>IFERROR(VLOOKUP(Tabela2[[#This Row],[Nazwisko i imię pracownika]],Tabela3[],9,FALSE),0)</f>
        <v>0</v>
      </c>
      <c r="J99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97" spans="1:10">
      <c r="A997" s="104" t="s">
        <v>1017</v>
      </c>
      <c r="B997" s="104">
        <v>102</v>
      </c>
      <c r="C997" s="104" t="s">
        <v>1665</v>
      </c>
      <c r="D997" s="104" t="s">
        <v>1669</v>
      </c>
      <c r="E997" s="104">
        <v>1</v>
      </c>
      <c r="F997" s="113">
        <f>IF(D997="dyrektor ",'Podział podstawowy'!$F$19,IF(OR(D997="zastępca dyrektora ",D997="główny księgowy"),'Podział podstawowy'!$F$20,IF(D997="kierownik",'Podział podstawowy'!$F$24,IF(D997="zastępca kierownika",'Podział podstawowy'!$F$25,IF(D997="główny ekspert",'Podział podstawowy'!$F$26,IF(OR(D997="starszy ekspert",D997="główny specjalista"),'Podział podstawowy'!$F$27,IF(OR(D997="ekspert",D997="specjalista"),'Podział podstawowy'!$F$28,'Podział podstawowy'!$F$29)))))))</f>
        <v>870.67396312778124</v>
      </c>
      <c r="G997" s="105" t="str">
        <f t="shared" si="30"/>
        <v>S1</v>
      </c>
      <c r="H997" s="106">
        <f t="shared" si="31"/>
        <v>1</v>
      </c>
      <c r="I997" s="104">
        <f>IFERROR(VLOOKUP(Tabela2[[#This Row],[Nazwisko i imię pracownika]],Tabela3[],9,FALSE),0)</f>
        <v>0</v>
      </c>
      <c r="J99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98" spans="1:10">
      <c r="A998" s="104" t="s">
        <v>1018</v>
      </c>
      <c r="B998" s="104">
        <v>102</v>
      </c>
      <c r="C998" s="104" t="s">
        <v>1665</v>
      </c>
      <c r="D998" s="104" t="s">
        <v>1669</v>
      </c>
      <c r="E998" s="104">
        <v>1</v>
      </c>
      <c r="F998" s="113">
        <f>IF(D998="dyrektor ",'Podział podstawowy'!$F$19,IF(OR(D998="zastępca dyrektora ",D998="główny księgowy"),'Podział podstawowy'!$F$20,IF(D998="kierownik",'Podział podstawowy'!$F$24,IF(D998="zastępca kierownika",'Podział podstawowy'!$F$25,IF(D998="główny ekspert",'Podział podstawowy'!$F$26,IF(OR(D998="starszy ekspert",D998="główny specjalista"),'Podział podstawowy'!$F$27,IF(OR(D998="ekspert",D998="specjalista"),'Podział podstawowy'!$F$28,'Podział podstawowy'!$F$29)))))))</f>
        <v>870.67396312778124</v>
      </c>
      <c r="G998" s="105" t="str">
        <f t="shared" si="30"/>
        <v>S1</v>
      </c>
      <c r="H998" s="106">
        <f t="shared" si="31"/>
        <v>1</v>
      </c>
      <c r="I998" s="104">
        <f>IFERROR(VLOOKUP(Tabela2[[#This Row],[Nazwisko i imię pracownika]],Tabela3[],9,FALSE),0)</f>
        <v>0</v>
      </c>
      <c r="J99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999" spans="1:10">
      <c r="A999" s="104" t="s">
        <v>1019</v>
      </c>
      <c r="B999" s="104">
        <v>102</v>
      </c>
      <c r="C999" s="104" t="s">
        <v>1667</v>
      </c>
      <c r="D999" s="104" t="s">
        <v>1669</v>
      </c>
      <c r="E999" s="104">
        <v>1</v>
      </c>
      <c r="F999" s="113">
        <f>IF(D999="dyrektor ",'Podział podstawowy'!$F$19,IF(OR(D999="zastępca dyrektora ",D999="główny księgowy"),'Podział podstawowy'!$F$20,IF(D999="kierownik",'Podział podstawowy'!$F$24,IF(D999="zastępca kierownika",'Podział podstawowy'!$F$25,IF(D999="główny ekspert",'Podział podstawowy'!$F$26,IF(OR(D999="starszy ekspert",D999="główny specjalista"),'Podział podstawowy'!$F$27,IF(OR(D999="ekspert",D999="specjalista"),'Podział podstawowy'!$F$28,'Podział podstawowy'!$F$29)))))))</f>
        <v>870.67396312778124</v>
      </c>
      <c r="G999" s="105" t="str">
        <f t="shared" si="30"/>
        <v>S1</v>
      </c>
      <c r="H999" s="106">
        <f t="shared" si="31"/>
        <v>1</v>
      </c>
      <c r="I999" s="104">
        <f>IFERROR(VLOOKUP(Tabela2[[#This Row],[Nazwisko i imię pracownika]],Tabela3[],9,FALSE),0)</f>
        <v>0</v>
      </c>
      <c r="J99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00" spans="1:10">
      <c r="A1000" s="104" t="s">
        <v>416</v>
      </c>
      <c r="B1000" s="104">
        <v>102</v>
      </c>
      <c r="C1000" s="104" t="s">
        <v>1667</v>
      </c>
      <c r="D1000" s="104" t="s">
        <v>1669</v>
      </c>
      <c r="E1000" s="104">
        <v>1</v>
      </c>
      <c r="F1000" s="113">
        <f>IF(D1000="dyrektor ",'Podział podstawowy'!$F$19,IF(OR(D1000="zastępca dyrektora ",D1000="główny księgowy"),'Podział podstawowy'!$F$20,IF(D1000="kierownik",'Podział podstawowy'!$F$24,IF(D1000="zastępca kierownika",'Podział podstawowy'!$F$25,IF(D1000="główny ekspert",'Podział podstawowy'!$F$26,IF(OR(D1000="starszy ekspert",D1000="główny specjalista"),'Podział podstawowy'!$F$27,IF(OR(D1000="ekspert",D1000="specjalista"),'Podział podstawowy'!$F$28,'Podział podstawowy'!$F$29)))))))</f>
        <v>870.67396312778124</v>
      </c>
      <c r="G1000" s="105" t="str">
        <f t="shared" si="30"/>
        <v>S1</v>
      </c>
      <c r="H1000" s="106">
        <f t="shared" si="31"/>
        <v>1</v>
      </c>
      <c r="I1000" s="104">
        <f>IFERROR(VLOOKUP(Tabela2[[#This Row],[Nazwisko i imię pracownika]],Tabela3[],9,FALSE),0)</f>
        <v>0</v>
      </c>
      <c r="J100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01" spans="1:10">
      <c r="A1001" s="104" t="s">
        <v>1020</v>
      </c>
      <c r="B1001" s="104">
        <v>102</v>
      </c>
      <c r="C1001" s="104" t="s">
        <v>1667</v>
      </c>
      <c r="D1001" s="104" t="s">
        <v>1669</v>
      </c>
      <c r="E1001" s="104">
        <v>1</v>
      </c>
      <c r="F1001" s="113">
        <f>IF(D1001="dyrektor ",'Podział podstawowy'!$F$19,IF(OR(D1001="zastępca dyrektora ",D1001="główny księgowy"),'Podział podstawowy'!$F$20,IF(D1001="kierownik",'Podział podstawowy'!$F$24,IF(D1001="zastępca kierownika",'Podział podstawowy'!$F$25,IF(D1001="główny ekspert",'Podział podstawowy'!$F$26,IF(OR(D1001="starszy ekspert",D1001="główny specjalista"),'Podział podstawowy'!$F$27,IF(OR(D1001="ekspert",D1001="specjalista"),'Podział podstawowy'!$F$28,'Podział podstawowy'!$F$29)))))))</f>
        <v>870.67396312778124</v>
      </c>
      <c r="G1001" s="105" t="str">
        <f t="shared" si="30"/>
        <v>S1</v>
      </c>
      <c r="H1001" s="106">
        <f t="shared" si="31"/>
        <v>1</v>
      </c>
      <c r="I1001" s="104">
        <f>IFERROR(VLOOKUP(Tabela2[[#This Row],[Nazwisko i imię pracownika]],Tabela3[],9,FALSE),0)</f>
        <v>0</v>
      </c>
      <c r="J100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02" spans="1:10">
      <c r="A1002" s="104" t="s">
        <v>1021</v>
      </c>
      <c r="B1002" s="104">
        <v>102</v>
      </c>
      <c r="C1002" s="104" t="s">
        <v>1667</v>
      </c>
      <c r="D1002" s="104" t="s">
        <v>1669</v>
      </c>
      <c r="E1002" s="104">
        <v>1</v>
      </c>
      <c r="F1002" s="113">
        <f>IF(D1002="dyrektor ",'Podział podstawowy'!$F$19,IF(OR(D1002="zastępca dyrektora ",D1002="główny księgowy"),'Podział podstawowy'!$F$20,IF(D1002="kierownik",'Podział podstawowy'!$F$24,IF(D1002="zastępca kierownika",'Podział podstawowy'!$F$25,IF(D1002="główny ekspert",'Podział podstawowy'!$F$26,IF(OR(D1002="starszy ekspert",D1002="główny specjalista"),'Podział podstawowy'!$F$27,IF(OR(D1002="ekspert",D1002="specjalista"),'Podział podstawowy'!$F$28,'Podział podstawowy'!$F$29)))))))</f>
        <v>870.67396312778124</v>
      </c>
      <c r="G1002" s="105" t="str">
        <f t="shared" si="30"/>
        <v>S1</v>
      </c>
      <c r="H1002" s="106">
        <f t="shared" si="31"/>
        <v>1</v>
      </c>
      <c r="I1002" s="104">
        <f>IFERROR(VLOOKUP(Tabela2[[#This Row],[Nazwisko i imię pracownika]],Tabela3[],9,FALSE),0)</f>
        <v>0</v>
      </c>
      <c r="J100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03" spans="1:10">
      <c r="A1003" s="104" t="s">
        <v>1022</v>
      </c>
      <c r="B1003" s="104">
        <v>102</v>
      </c>
      <c r="C1003" s="104" t="s">
        <v>1667</v>
      </c>
      <c r="D1003" s="104" t="s">
        <v>1669</v>
      </c>
      <c r="E1003" s="104">
        <v>1</v>
      </c>
      <c r="F1003" s="113">
        <f>IF(D1003="dyrektor ",'Podział podstawowy'!$F$19,IF(OR(D1003="zastępca dyrektora ",D1003="główny księgowy"),'Podział podstawowy'!$F$20,IF(D1003="kierownik",'Podział podstawowy'!$F$24,IF(D1003="zastępca kierownika",'Podział podstawowy'!$F$25,IF(D1003="główny ekspert",'Podział podstawowy'!$F$26,IF(OR(D1003="starszy ekspert",D1003="główny specjalista"),'Podział podstawowy'!$F$27,IF(OR(D1003="ekspert",D1003="specjalista"),'Podział podstawowy'!$F$28,'Podział podstawowy'!$F$29)))))))</f>
        <v>870.67396312778124</v>
      </c>
      <c r="G1003" s="105" t="str">
        <f t="shared" si="30"/>
        <v>S1</v>
      </c>
      <c r="H1003" s="106">
        <f t="shared" si="31"/>
        <v>1</v>
      </c>
      <c r="I1003" s="104">
        <f>IFERROR(VLOOKUP(Tabela2[[#This Row],[Nazwisko i imię pracownika]],Tabela3[],9,FALSE),0)</f>
        <v>0</v>
      </c>
      <c r="J100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04" spans="1:10">
      <c r="A1004" s="104" t="s">
        <v>1023</v>
      </c>
      <c r="B1004" s="104">
        <v>102</v>
      </c>
      <c r="C1004" s="104" t="s">
        <v>1667</v>
      </c>
      <c r="D1004" s="104" t="s">
        <v>8</v>
      </c>
      <c r="E1004" s="104">
        <v>1</v>
      </c>
      <c r="F1004" s="113">
        <f>IF(D1004="dyrektor ",'Podział podstawowy'!$F$19,IF(OR(D1004="zastępca dyrektora ",D1004="główny księgowy"),'Podział podstawowy'!$F$20,IF(D1004="kierownik",'Podział podstawowy'!$F$24,IF(D1004="zastępca kierownika",'Podział podstawowy'!$F$25,IF(D1004="główny ekspert",'Podział podstawowy'!$F$26,IF(OR(D1004="starszy ekspert",D1004="główny specjalista"),'Podział podstawowy'!$F$27,IF(OR(D1004="ekspert",D1004="specjalista"),'Podział podstawowy'!$F$28,'Podział podstawowy'!$F$29)))))))</f>
        <v>1088.3424539097266</v>
      </c>
      <c r="G1004" s="105" t="str">
        <f t="shared" si="30"/>
        <v>S2</v>
      </c>
      <c r="H1004" s="106">
        <f t="shared" si="31"/>
        <v>1.25</v>
      </c>
      <c r="I1004" s="104">
        <f>IFERROR(VLOOKUP(Tabela2[[#This Row],[Nazwisko i imię pracownika]],Tabela3[],9,FALSE),0)</f>
        <v>0</v>
      </c>
      <c r="J100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05" spans="1:10">
      <c r="A1005" s="104" t="s">
        <v>1024</v>
      </c>
      <c r="B1005" s="104">
        <v>102</v>
      </c>
      <c r="C1005" s="104" t="s">
        <v>1667</v>
      </c>
      <c r="D1005" s="104" t="s">
        <v>1669</v>
      </c>
      <c r="E1005" s="104">
        <v>1</v>
      </c>
      <c r="F1005" s="113">
        <f>IF(D1005="dyrektor ",'Podział podstawowy'!$F$19,IF(OR(D1005="zastępca dyrektora ",D1005="główny księgowy"),'Podział podstawowy'!$F$20,IF(D1005="kierownik",'Podział podstawowy'!$F$24,IF(D1005="zastępca kierownika",'Podział podstawowy'!$F$25,IF(D1005="główny ekspert",'Podział podstawowy'!$F$26,IF(OR(D1005="starszy ekspert",D1005="główny specjalista"),'Podział podstawowy'!$F$27,IF(OR(D1005="ekspert",D1005="specjalista"),'Podział podstawowy'!$F$28,'Podział podstawowy'!$F$29)))))))</f>
        <v>870.67396312778124</v>
      </c>
      <c r="G1005" s="105" t="str">
        <f t="shared" si="30"/>
        <v>S1</v>
      </c>
      <c r="H1005" s="106">
        <f t="shared" si="31"/>
        <v>1</v>
      </c>
      <c r="I1005" s="104">
        <f>IFERROR(VLOOKUP(Tabela2[[#This Row],[Nazwisko i imię pracownika]],Tabela3[],9,FALSE),0)</f>
        <v>0</v>
      </c>
      <c r="J100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06" spans="1:10">
      <c r="A1006" s="104" t="s">
        <v>1025</v>
      </c>
      <c r="B1006" s="104">
        <v>102</v>
      </c>
      <c r="C1006" s="104" t="s">
        <v>1667</v>
      </c>
      <c r="D1006" s="104" t="s">
        <v>55</v>
      </c>
      <c r="E1006" s="104">
        <v>1</v>
      </c>
      <c r="F1006" s="113">
        <f>IF(D1006="dyrektor ",'Podział podstawowy'!$F$19,IF(OR(D1006="zastępca dyrektora ",D1006="główny księgowy"),'Podział podstawowy'!$F$20,IF(D1006="kierownik",'Podział podstawowy'!$F$24,IF(D1006="zastępca kierownika",'Podział podstawowy'!$F$25,IF(D1006="główny ekspert",'Podział podstawowy'!$F$26,IF(OR(D1006="starszy ekspert",D1006="główny specjalista"),'Podział podstawowy'!$F$27,IF(OR(D1006="ekspert",D1006="specjalista"),'Podział podstawowy'!$F$28,'Podział podstawowy'!$F$29)))))))</f>
        <v>1523.6794354736171</v>
      </c>
      <c r="G1006" s="105" t="str">
        <f t="shared" si="30"/>
        <v>S4</v>
      </c>
      <c r="H1006" s="106">
        <f t="shared" si="31"/>
        <v>1.75</v>
      </c>
      <c r="I1006" s="104">
        <f>IFERROR(VLOOKUP(Tabela2[[#This Row],[Nazwisko i imię pracownika]],Tabela3[],9,FALSE),0)</f>
        <v>0</v>
      </c>
      <c r="J100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07" spans="1:10">
      <c r="A1007" s="104" t="s">
        <v>1026</v>
      </c>
      <c r="B1007" s="104">
        <v>102</v>
      </c>
      <c r="C1007" s="104" t="s">
        <v>1667</v>
      </c>
      <c r="D1007" s="104" t="s">
        <v>1669</v>
      </c>
      <c r="E1007" s="104">
        <v>1</v>
      </c>
      <c r="F1007" s="113">
        <f>IF(D1007="dyrektor ",'Podział podstawowy'!$F$19,IF(OR(D1007="zastępca dyrektora ",D1007="główny księgowy"),'Podział podstawowy'!$F$20,IF(D1007="kierownik",'Podział podstawowy'!$F$24,IF(D1007="zastępca kierownika",'Podział podstawowy'!$F$25,IF(D1007="główny ekspert",'Podział podstawowy'!$F$26,IF(OR(D1007="starszy ekspert",D1007="główny specjalista"),'Podział podstawowy'!$F$27,IF(OR(D1007="ekspert",D1007="specjalista"),'Podział podstawowy'!$F$28,'Podział podstawowy'!$F$29)))))))</f>
        <v>870.67396312778124</v>
      </c>
      <c r="G1007" s="105" t="str">
        <f t="shared" si="30"/>
        <v>S1</v>
      </c>
      <c r="H1007" s="106">
        <f t="shared" si="31"/>
        <v>1</v>
      </c>
      <c r="I1007" s="104">
        <f>IFERROR(VLOOKUP(Tabela2[[#This Row],[Nazwisko i imię pracownika]],Tabela3[],9,FALSE),0)</f>
        <v>0</v>
      </c>
      <c r="J100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08" spans="1:10">
      <c r="A1008" s="104" t="s">
        <v>1027</v>
      </c>
      <c r="B1008" s="104">
        <v>102</v>
      </c>
      <c r="C1008" s="104" t="s">
        <v>1667</v>
      </c>
      <c r="D1008" s="104" t="s">
        <v>1669</v>
      </c>
      <c r="E1008" s="104">
        <v>1</v>
      </c>
      <c r="F1008" s="113">
        <f>IF(D1008="dyrektor ",'Podział podstawowy'!$F$19,IF(OR(D1008="zastępca dyrektora ",D1008="główny księgowy"),'Podział podstawowy'!$F$20,IF(D1008="kierownik",'Podział podstawowy'!$F$24,IF(D1008="zastępca kierownika",'Podział podstawowy'!$F$25,IF(D1008="główny ekspert",'Podział podstawowy'!$F$26,IF(OR(D1008="starszy ekspert",D1008="główny specjalista"),'Podział podstawowy'!$F$27,IF(OR(D1008="ekspert",D1008="specjalista"),'Podział podstawowy'!$F$28,'Podział podstawowy'!$F$29)))))))</f>
        <v>870.67396312778124</v>
      </c>
      <c r="G1008" s="105" t="str">
        <f t="shared" si="30"/>
        <v>S1</v>
      </c>
      <c r="H1008" s="106">
        <f t="shared" si="31"/>
        <v>1</v>
      </c>
      <c r="I1008" s="104">
        <f>IFERROR(VLOOKUP(Tabela2[[#This Row],[Nazwisko i imię pracownika]],Tabela3[],9,FALSE),0)</f>
        <v>0</v>
      </c>
      <c r="J100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09" spans="1:10">
      <c r="A1009" s="104" t="s">
        <v>1028</v>
      </c>
      <c r="B1009" s="104">
        <v>102</v>
      </c>
      <c r="C1009" s="104" t="s">
        <v>1667</v>
      </c>
      <c r="D1009" s="104" t="s">
        <v>55</v>
      </c>
      <c r="E1009" s="104">
        <v>1</v>
      </c>
      <c r="F1009" s="113">
        <f>IF(D1009="dyrektor ",'Podział podstawowy'!$F$19,IF(OR(D1009="zastępca dyrektora ",D1009="główny księgowy"),'Podział podstawowy'!$F$20,IF(D1009="kierownik",'Podział podstawowy'!$F$24,IF(D1009="zastępca kierownika",'Podział podstawowy'!$F$25,IF(D1009="główny ekspert",'Podział podstawowy'!$F$26,IF(OR(D1009="starszy ekspert",D1009="główny specjalista"),'Podział podstawowy'!$F$27,IF(OR(D1009="ekspert",D1009="specjalista"),'Podział podstawowy'!$F$28,'Podział podstawowy'!$F$29)))))))</f>
        <v>1523.6794354736171</v>
      </c>
      <c r="G1009" s="105" t="str">
        <f t="shared" si="30"/>
        <v>S4</v>
      </c>
      <c r="H1009" s="106">
        <f t="shared" si="31"/>
        <v>1.75</v>
      </c>
      <c r="I1009" s="104">
        <f>IFERROR(VLOOKUP(Tabela2[[#This Row],[Nazwisko i imię pracownika]],Tabela3[],9,FALSE),0)</f>
        <v>0</v>
      </c>
      <c r="J100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10" spans="1:10">
      <c r="A1010" s="104" t="s">
        <v>1029</v>
      </c>
      <c r="B1010" s="104">
        <v>102</v>
      </c>
      <c r="C1010" s="104" t="s">
        <v>1667</v>
      </c>
      <c r="D1010" s="104" t="s">
        <v>8</v>
      </c>
      <c r="E1010" s="104">
        <v>1</v>
      </c>
      <c r="F1010" s="113">
        <f>IF(D1010="dyrektor ",'Podział podstawowy'!$F$19,IF(OR(D1010="zastępca dyrektora ",D1010="główny księgowy"),'Podział podstawowy'!$F$20,IF(D1010="kierownik",'Podział podstawowy'!$F$24,IF(D1010="zastępca kierownika",'Podział podstawowy'!$F$25,IF(D1010="główny ekspert",'Podział podstawowy'!$F$26,IF(OR(D1010="starszy ekspert",D1010="główny specjalista"),'Podział podstawowy'!$F$27,IF(OR(D1010="ekspert",D1010="specjalista"),'Podział podstawowy'!$F$28,'Podział podstawowy'!$F$29)))))))</f>
        <v>1088.3424539097266</v>
      </c>
      <c r="G1010" s="105" t="str">
        <f t="shared" si="30"/>
        <v>S2</v>
      </c>
      <c r="H1010" s="106">
        <f t="shared" si="31"/>
        <v>1.25</v>
      </c>
      <c r="I1010" s="104">
        <f>IFERROR(VLOOKUP(Tabela2[[#This Row],[Nazwisko i imię pracownika]],Tabela3[],9,FALSE),0)</f>
        <v>0</v>
      </c>
      <c r="J101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11" spans="1:10">
      <c r="A1011" s="104" t="s">
        <v>1030</v>
      </c>
      <c r="B1011" s="104">
        <v>102</v>
      </c>
      <c r="C1011" s="104" t="s">
        <v>1667</v>
      </c>
      <c r="D1011" s="104" t="s">
        <v>1669</v>
      </c>
      <c r="E1011" s="104">
        <v>1</v>
      </c>
      <c r="F1011" s="113">
        <f>IF(D1011="dyrektor ",'Podział podstawowy'!$F$19,IF(OR(D1011="zastępca dyrektora ",D1011="główny księgowy"),'Podział podstawowy'!$F$20,IF(D1011="kierownik",'Podział podstawowy'!$F$24,IF(D1011="zastępca kierownika",'Podział podstawowy'!$F$25,IF(D1011="główny ekspert",'Podział podstawowy'!$F$26,IF(OR(D1011="starszy ekspert",D1011="główny specjalista"),'Podział podstawowy'!$F$27,IF(OR(D1011="ekspert",D1011="specjalista"),'Podział podstawowy'!$F$28,'Podział podstawowy'!$F$29)))))))</f>
        <v>870.67396312778124</v>
      </c>
      <c r="G1011" s="105" t="str">
        <f t="shared" si="30"/>
        <v>S1</v>
      </c>
      <c r="H1011" s="106">
        <f t="shared" si="31"/>
        <v>1</v>
      </c>
      <c r="I1011" s="104">
        <f>IFERROR(VLOOKUP(Tabela2[[#This Row],[Nazwisko i imię pracownika]],Tabela3[],9,FALSE),0)</f>
        <v>0</v>
      </c>
      <c r="J101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12" spans="1:10">
      <c r="A1012" s="104" t="s">
        <v>1031</v>
      </c>
      <c r="B1012" s="104">
        <v>102</v>
      </c>
      <c r="C1012" s="104" t="s">
        <v>1667</v>
      </c>
      <c r="D1012" s="104" t="s">
        <v>1669</v>
      </c>
      <c r="E1012" s="104">
        <v>1</v>
      </c>
      <c r="F1012" s="113">
        <f>IF(D1012="dyrektor ",'Podział podstawowy'!$F$19,IF(OR(D1012="zastępca dyrektora ",D1012="główny księgowy"),'Podział podstawowy'!$F$20,IF(D1012="kierownik",'Podział podstawowy'!$F$24,IF(D1012="zastępca kierownika",'Podział podstawowy'!$F$25,IF(D1012="główny ekspert",'Podział podstawowy'!$F$26,IF(OR(D1012="starszy ekspert",D1012="główny specjalista"),'Podział podstawowy'!$F$27,IF(OR(D1012="ekspert",D1012="specjalista"),'Podział podstawowy'!$F$28,'Podział podstawowy'!$F$29)))))))</f>
        <v>870.67396312778124</v>
      </c>
      <c r="G1012" s="105" t="str">
        <f t="shared" si="30"/>
        <v>S1</v>
      </c>
      <c r="H1012" s="106">
        <f t="shared" si="31"/>
        <v>1</v>
      </c>
      <c r="I1012" s="104">
        <f>IFERROR(VLOOKUP(Tabela2[[#This Row],[Nazwisko i imię pracownika]],Tabela3[],9,FALSE),0)</f>
        <v>0</v>
      </c>
      <c r="J101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13" spans="1:10">
      <c r="A1013" s="104" t="s">
        <v>1032</v>
      </c>
      <c r="B1013" s="104">
        <v>102</v>
      </c>
      <c r="C1013" s="104" t="s">
        <v>1667</v>
      </c>
      <c r="D1013" s="104" t="s">
        <v>47</v>
      </c>
      <c r="E1013" s="104">
        <v>1</v>
      </c>
      <c r="F1013" s="113">
        <f>IF(D1013="dyrektor ",'Podział podstawowy'!$F$19,IF(OR(D1013="zastępca dyrektora ",D1013="główny księgowy"),'Podział podstawowy'!$F$20,IF(D1013="kierownik",'Podział podstawowy'!$F$24,IF(D1013="zastępca kierownika",'Podział podstawowy'!$F$25,IF(D1013="główny ekspert",'Podział podstawowy'!$F$26,IF(OR(D1013="starszy ekspert",D1013="główny specjalista"),'Podział podstawowy'!$F$27,IF(OR(D1013="ekspert",D1013="specjalista"),'Podział podstawowy'!$F$28,'Podział podstawowy'!$F$29)))))))</f>
        <v>1306.0109446916717</v>
      </c>
      <c r="G1013" s="105" t="str">
        <f t="shared" si="30"/>
        <v>S3</v>
      </c>
      <c r="H1013" s="106">
        <f t="shared" si="31"/>
        <v>1.5</v>
      </c>
      <c r="I1013" s="104">
        <f>IFERROR(VLOOKUP(Tabela2[[#This Row],[Nazwisko i imię pracownika]],Tabela3[],9,FALSE),0)</f>
        <v>0</v>
      </c>
      <c r="J101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14" spans="1:10">
      <c r="A1014" s="104" t="s">
        <v>870</v>
      </c>
      <c r="B1014" s="104">
        <v>102</v>
      </c>
      <c r="C1014" s="104" t="s">
        <v>1667</v>
      </c>
      <c r="D1014" s="104" t="s">
        <v>47</v>
      </c>
      <c r="E1014" s="104">
        <v>1</v>
      </c>
      <c r="F1014" s="113">
        <f>IF(D1014="dyrektor ",'Podział podstawowy'!$F$19,IF(OR(D1014="zastępca dyrektora ",D1014="główny księgowy"),'Podział podstawowy'!$F$20,IF(D1014="kierownik",'Podział podstawowy'!$F$24,IF(D1014="zastępca kierownika",'Podział podstawowy'!$F$25,IF(D1014="główny ekspert",'Podział podstawowy'!$F$26,IF(OR(D1014="starszy ekspert",D1014="główny specjalista"),'Podział podstawowy'!$F$27,IF(OR(D1014="ekspert",D1014="specjalista"),'Podział podstawowy'!$F$28,'Podział podstawowy'!$F$29)))))))</f>
        <v>1306.0109446916717</v>
      </c>
      <c r="G1014" s="105" t="str">
        <f t="shared" si="30"/>
        <v>S3</v>
      </c>
      <c r="H1014" s="106">
        <f t="shared" si="31"/>
        <v>1.5</v>
      </c>
      <c r="I1014" s="104">
        <f>IFERROR(VLOOKUP(Tabela2[[#This Row],[Nazwisko i imię pracownika]],Tabela3[],9,FALSE),0)</f>
        <v>0</v>
      </c>
      <c r="J101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15" spans="1:10">
      <c r="A1015" s="104" t="s">
        <v>1033</v>
      </c>
      <c r="B1015" s="104">
        <v>102</v>
      </c>
      <c r="C1015" s="104" t="s">
        <v>1667</v>
      </c>
      <c r="D1015" s="104" t="s">
        <v>1669</v>
      </c>
      <c r="E1015" s="104">
        <v>0.5</v>
      </c>
      <c r="F1015" s="113">
        <f>IF(D1015="dyrektor ",'Podział podstawowy'!$F$19,IF(OR(D1015="zastępca dyrektora ",D1015="główny księgowy"),'Podział podstawowy'!$F$20,IF(D1015="kierownik",'Podział podstawowy'!$F$24,IF(D1015="zastępca kierownika",'Podział podstawowy'!$F$25,IF(D1015="główny ekspert",'Podział podstawowy'!$F$26,IF(OR(D1015="starszy ekspert",D1015="główny specjalista"),'Podział podstawowy'!$F$27,IF(OR(D1015="ekspert",D1015="specjalista"),'Podział podstawowy'!$F$28,'Podział podstawowy'!$F$29)))))))</f>
        <v>870.67396312778124</v>
      </c>
      <c r="G1015" s="105" t="str">
        <f t="shared" si="30"/>
        <v>S1</v>
      </c>
      <c r="H1015" s="106">
        <f t="shared" si="31"/>
        <v>1</v>
      </c>
      <c r="I1015" s="104">
        <f>IFERROR(VLOOKUP(Tabela2[[#This Row],[Nazwisko i imię pracownika]],Tabela3[],9,FALSE),0)</f>
        <v>0</v>
      </c>
      <c r="J101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16" spans="1:10">
      <c r="A1016" s="104" t="s">
        <v>118</v>
      </c>
      <c r="B1016" s="104">
        <v>102</v>
      </c>
      <c r="C1016" s="104" t="s">
        <v>1667</v>
      </c>
      <c r="D1016" s="104" t="s">
        <v>8</v>
      </c>
      <c r="E1016" s="104">
        <v>1</v>
      </c>
      <c r="F1016" s="113">
        <f>IF(D1016="dyrektor ",'Podział podstawowy'!$F$19,IF(OR(D1016="zastępca dyrektora ",D1016="główny księgowy"),'Podział podstawowy'!$F$20,IF(D1016="kierownik",'Podział podstawowy'!$F$24,IF(D1016="zastępca kierownika",'Podział podstawowy'!$F$25,IF(D1016="główny ekspert",'Podział podstawowy'!$F$26,IF(OR(D1016="starszy ekspert",D1016="główny specjalista"),'Podział podstawowy'!$F$27,IF(OR(D1016="ekspert",D1016="specjalista"),'Podział podstawowy'!$F$28,'Podział podstawowy'!$F$29)))))))</f>
        <v>1088.3424539097266</v>
      </c>
      <c r="G1016" s="105" t="str">
        <f t="shared" si="30"/>
        <v>S2</v>
      </c>
      <c r="H1016" s="106">
        <f t="shared" si="31"/>
        <v>1.25</v>
      </c>
      <c r="I1016" s="104">
        <f>IFERROR(VLOOKUP(Tabela2[[#This Row],[Nazwisko i imię pracownika]],Tabela3[],9,FALSE),0)</f>
        <v>0</v>
      </c>
      <c r="J101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17" spans="1:10">
      <c r="A1017" s="104" t="s">
        <v>1034</v>
      </c>
      <c r="B1017" s="104">
        <v>102</v>
      </c>
      <c r="C1017" s="104" t="s">
        <v>1667</v>
      </c>
      <c r="D1017" s="104" t="s">
        <v>1669</v>
      </c>
      <c r="E1017" s="104">
        <v>1</v>
      </c>
      <c r="F1017" s="113">
        <f>IF(D1017="dyrektor ",'Podział podstawowy'!$F$19,IF(OR(D1017="zastępca dyrektora ",D1017="główny księgowy"),'Podział podstawowy'!$F$20,IF(D1017="kierownik",'Podział podstawowy'!$F$24,IF(D1017="zastępca kierownika",'Podział podstawowy'!$F$25,IF(D1017="główny ekspert",'Podział podstawowy'!$F$26,IF(OR(D1017="starszy ekspert",D1017="główny specjalista"),'Podział podstawowy'!$F$27,IF(OR(D1017="ekspert",D1017="specjalista"),'Podział podstawowy'!$F$28,'Podział podstawowy'!$F$29)))))))</f>
        <v>870.67396312778124</v>
      </c>
      <c r="G1017" s="105" t="str">
        <f t="shared" si="30"/>
        <v>S1</v>
      </c>
      <c r="H1017" s="106">
        <f t="shared" si="31"/>
        <v>1</v>
      </c>
      <c r="I1017" s="104">
        <f>IFERROR(VLOOKUP(Tabela2[[#This Row],[Nazwisko i imię pracownika]],Tabela3[],9,FALSE),0)</f>
        <v>0</v>
      </c>
      <c r="J101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18" spans="1:10">
      <c r="A1018" s="104" t="s">
        <v>1035</v>
      </c>
      <c r="B1018" s="104">
        <v>102</v>
      </c>
      <c r="C1018" s="104" t="s">
        <v>1667</v>
      </c>
      <c r="D1018" s="104" t="s">
        <v>1669</v>
      </c>
      <c r="E1018" s="104">
        <v>1</v>
      </c>
      <c r="F1018" s="113">
        <f>IF(D1018="dyrektor ",'Podział podstawowy'!$F$19,IF(OR(D1018="zastępca dyrektora ",D1018="główny księgowy"),'Podział podstawowy'!$F$20,IF(D1018="kierownik",'Podział podstawowy'!$F$24,IF(D1018="zastępca kierownika",'Podział podstawowy'!$F$25,IF(D1018="główny ekspert",'Podział podstawowy'!$F$26,IF(OR(D1018="starszy ekspert",D1018="główny specjalista"),'Podział podstawowy'!$F$27,IF(OR(D1018="ekspert",D1018="specjalista"),'Podział podstawowy'!$F$28,'Podział podstawowy'!$F$29)))))))</f>
        <v>870.67396312778124</v>
      </c>
      <c r="G1018" s="105" t="str">
        <f t="shared" si="30"/>
        <v>S1</v>
      </c>
      <c r="H1018" s="106">
        <f t="shared" si="31"/>
        <v>1</v>
      </c>
      <c r="I1018" s="104">
        <f>IFERROR(VLOOKUP(Tabela2[[#This Row],[Nazwisko i imię pracownika]],Tabela3[],9,FALSE),0)</f>
        <v>0</v>
      </c>
      <c r="J101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19" spans="1:10">
      <c r="A1019" s="104" t="s">
        <v>1036</v>
      </c>
      <c r="B1019" s="104">
        <v>102</v>
      </c>
      <c r="C1019" s="104" t="s">
        <v>1665</v>
      </c>
      <c r="D1019" s="104" t="s">
        <v>1669</v>
      </c>
      <c r="E1019" s="104">
        <v>1</v>
      </c>
      <c r="F1019" s="113">
        <f>IF(D1019="dyrektor ",'Podział podstawowy'!$F$19,IF(OR(D1019="zastępca dyrektora ",D1019="główny księgowy"),'Podział podstawowy'!$F$20,IF(D1019="kierownik",'Podział podstawowy'!$F$24,IF(D1019="zastępca kierownika",'Podział podstawowy'!$F$25,IF(D1019="główny ekspert",'Podział podstawowy'!$F$26,IF(OR(D1019="starszy ekspert",D1019="główny specjalista"),'Podział podstawowy'!$F$27,IF(OR(D1019="ekspert",D1019="specjalista"),'Podział podstawowy'!$F$28,'Podział podstawowy'!$F$29)))))))</f>
        <v>870.67396312778124</v>
      </c>
      <c r="G1019" s="105" t="str">
        <f t="shared" si="30"/>
        <v>S1</v>
      </c>
      <c r="H1019" s="106">
        <f t="shared" si="31"/>
        <v>1</v>
      </c>
      <c r="I1019" s="104">
        <f>IFERROR(VLOOKUP(Tabela2[[#This Row],[Nazwisko i imię pracownika]],Tabela3[],9,FALSE),0)</f>
        <v>0</v>
      </c>
      <c r="J101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20" spans="1:10">
      <c r="A1020" s="104" t="s">
        <v>1037</v>
      </c>
      <c r="B1020" s="104">
        <v>102</v>
      </c>
      <c r="C1020" s="104" t="s">
        <v>1665</v>
      </c>
      <c r="D1020" s="104" t="s">
        <v>1669</v>
      </c>
      <c r="E1020" s="104">
        <v>1</v>
      </c>
      <c r="F1020" s="113">
        <f>IF(D1020="dyrektor ",'Podział podstawowy'!$F$19,IF(OR(D1020="zastępca dyrektora ",D1020="główny księgowy"),'Podział podstawowy'!$F$20,IF(D1020="kierownik",'Podział podstawowy'!$F$24,IF(D1020="zastępca kierownika",'Podział podstawowy'!$F$25,IF(D1020="główny ekspert",'Podział podstawowy'!$F$26,IF(OR(D1020="starszy ekspert",D1020="główny specjalista"),'Podział podstawowy'!$F$27,IF(OR(D1020="ekspert",D1020="specjalista"),'Podział podstawowy'!$F$28,'Podział podstawowy'!$F$29)))))))</f>
        <v>870.67396312778124</v>
      </c>
      <c r="G1020" s="105" t="str">
        <f t="shared" si="30"/>
        <v>S1</v>
      </c>
      <c r="H1020" s="106">
        <f t="shared" si="31"/>
        <v>1</v>
      </c>
      <c r="I1020" s="104">
        <f>IFERROR(VLOOKUP(Tabela2[[#This Row],[Nazwisko i imię pracownika]],Tabela3[],9,FALSE),0)</f>
        <v>0</v>
      </c>
      <c r="J102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21" spans="1:10">
      <c r="A1021" s="104" t="s">
        <v>1038</v>
      </c>
      <c r="B1021" s="104">
        <v>102</v>
      </c>
      <c r="C1021" s="104" t="s">
        <v>1665</v>
      </c>
      <c r="D1021" s="104" t="s">
        <v>8</v>
      </c>
      <c r="E1021" s="104">
        <v>1</v>
      </c>
      <c r="F1021" s="113">
        <f>IF(D1021="dyrektor ",'Podział podstawowy'!$F$19,IF(OR(D1021="zastępca dyrektora ",D1021="główny księgowy"),'Podział podstawowy'!$F$20,IF(D1021="kierownik",'Podział podstawowy'!$F$24,IF(D1021="zastępca kierownika",'Podział podstawowy'!$F$25,IF(D1021="główny ekspert",'Podział podstawowy'!$F$26,IF(OR(D1021="starszy ekspert",D1021="główny specjalista"),'Podział podstawowy'!$F$27,IF(OR(D1021="ekspert",D1021="specjalista"),'Podział podstawowy'!$F$28,'Podział podstawowy'!$F$29)))))))</f>
        <v>1088.3424539097266</v>
      </c>
      <c r="G1021" s="105" t="str">
        <f t="shared" si="30"/>
        <v>S2</v>
      </c>
      <c r="H1021" s="106">
        <f t="shared" si="31"/>
        <v>1.25</v>
      </c>
      <c r="I1021" s="104">
        <f>IFERROR(VLOOKUP(Tabela2[[#This Row],[Nazwisko i imię pracownika]],Tabela3[],9,FALSE),0)</f>
        <v>0</v>
      </c>
      <c r="J102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22" spans="1:10">
      <c r="A1022" s="104" t="s">
        <v>1039</v>
      </c>
      <c r="B1022" s="104">
        <v>102</v>
      </c>
      <c r="C1022" s="104" t="s">
        <v>1665</v>
      </c>
      <c r="D1022" s="104" t="s">
        <v>1669</v>
      </c>
      <c r="E1022" s="104">
        <v>1</v>
      </c>
      <c r="F1022" s="113">
        <f>IF(D1022="dyrektor ",'Podział podstawowy'!$F$19,IF(OR(D1022="zastępca dyrektora ",D1022="główny księgowy"),'Podział podstawowy'!$F$20,IF(D1022="kierownik",'Podział podstawowy'!$F$24,IF(D1022="zastępca kierownika",'Podział podstawowy'!$F$25,IF(D1022="główny ekspert",'Podział podstawowy'!$F$26,IF(OR(D1022="starszy ekspert",D1022="główny specjalista"),'Podział podstawowy'!$F$27,IF(OR(D1022="ekspert",D1022="specjalista"),'Podział podstawowy'!$F$28,'Podział podstawowy'!$F$29)))))))</f>
        <v>870.67396312778124</v>
      </c>
      <c r="G1022" s="105" t="str">
        <f t="shared" si="30"/>
        <v>S1</v>
      </c>
      <c r="H1022" s="106">
        <f t="shared" si="31"/>
        <v>1</v>
      </c>
      <c r="I1022" s="104">
        <f>IFERROR(VLOOKUP(Tabela2[[#This Row],[Nazwisko i imię pracownika]],Tabela3[],9,FALSE),0)</f>
        <v>0</v>
      </c>
      <c r="J102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23" spans="1:10">
      <c r="A1023" s="104" t="s">
        <v>1040</v>
      </c>
      <c r="B1023" s="104">
        <v>102</v>
      </c>
      <c r="C1023" s="104" t="s">
        <v>1665</v>
      </c>
      <c r="D1023" s="104" t="s">
        <v>1669</v>
      </c>
      <c r="E1023" s="104">
        <v>1</v>
      </c>
      <c r="F1023" s="113">
        <f>IF(D1023="dyrektor ",'Podział podstawowy'!$F$19,IF(OR(D1023="zastępca dyrektora ",D1023="główny księgowy"),'Podział podstawowy'!$F$20,IF(D1023="kierownik",'Podział podstawowy'!$F$24,IF(D1023="zastępca kierownika",'Podział podstawowy'!$F$25,IF(D1023="główny ekspert",'Podział podstawowy'!$F$26,IF(OR(D1023="starszy ekspert",D1023="główny specjalista"),'Podział podstawowy'!$F$27,IF(OR(D1023="ekspert",D1023="specjalista"),'Podział podstawowy'!$F$28,'Podział podstawowy'!$F$29)))))))</f>
        <v>870.67396312778124</v>
      </c>
      <c r="G1023" s="105" t="str">
        <f t="shared" si="30"/>
        <v>S1</v>
      </c>
      <c r="H1023" s="106">
        <f t="shared" si="31"/>
        <v>1</v>
      </c>
      <c r="I1023" s="104">
        <f>IFERROR(VLOOKUP(Tabela2[[#This Row],[Nazwisko i imię pracownika]],Tabela3[],9,FALSE),0)</f>
        <v>0</v>
      </c>
      <c r="J102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24" spans="1:10">
      <c r="A1024" s="104" t="s">
        <v>1041</v>
      </c>
      <c r="B1024" s="104">
        <v>102</v>
      </c>
      <c r="C1024" s="104" t="s">
        <v>1665</v>
      </c>
      <c r="D1024" s="104" t="s">
        <v>1669</v>
      </c>
      <c r="E1024" s="104">
        <v>1</v>
      </c>
      <c r="F1024" s="113">
        <f>IF(D1024="dyrektor ",'Podział podstawowy'!$F$19,IF(OR(D1024="zastępca dyrektora ",D1024="główny księgowy"),'Podział podstawowy'!$F$20,IF(D1024="kierownik",'Podział podstawowy'!$F$24,IF(D1024="zastępca kierownika",'Podział podstawowy'!$F$25,IF(D1024="główny ekspert",'Podział podstawowy'!$F$26,IF(OR(D1024="starszy ekspert",D1024="główny specjalista"),'Podział podstawowy'!$F$27,IF(OR(D1024="ekspert",D1024="specjalista"),'Podział podstawowy'!$F$28,'Podział podstawowy'!$F$29)))))))</f>
        <v>870.67396312778124</v>
      </c>
      <c r="G1024" s="105" t="str">
        <f t="shared" si="30"/>
        <v>S1</v>
      </c>
      <c r="H1024" s="106">
        <f t="shared" si="31"/>
        <v>1</v>
      </c>
      <c r="I1024" s="104">
        <f>IFERROR(VLOOKUP(Tabela2[[#This Row],[Nazwisko i imię pracownika]],Tabela3[],9,FALSE),0)</f>
        <v>0</v>
      </c>
      <c r="J102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25" spans="1:10">
      <c r="A1025" s="104" t="s">
        <v>231</v>
      </c>
      <c r="B1025" s="104">
        <v>102</v>
      </c>
      <c r="C1025" s="104" t="s">
        <v>1665</v>
      </c>
      <c r="D1025" s="104" t="s">
        <v>1669</v>
      </c>
      <c r="E1025" s="104">
        <v>1</v>
      </c>
      <c r="F1025" s="113">
        <f>IF(D1025="dyrektor ",'Podział podstawowy'!$F$19,IF(OR(D1025="zastępca dyrektora ",D1025="główny księgowy"),'Podział podstawowy'!$F$20,IF(D1025="kierownik",'Podział podstawowy'!$F$24,IF(D1025="zastępca kierownika",'Podział podstawowy'!$F$25,IF(D1025="główny ekspert",'Podział podstawowy'!$F$26,IF(OR(D1025="starszy ekspert",D1025="główny specjalista"),'Podział podstawowy'!$F$27,IF(OR(D1025="ekspert",D1025="specjalista"),'Podział podstawowy'!$F$28,'Podział podstawowy'!$F$29)))))))</f>
        <v>870.67396312778124</v>
      </c>
      <c r="G1025" s="105" t="str">
        <f t="shared" si="30"/>
        <v>S1</v>
      </c>
      <c r="H1025" s="106">
        <f t="shared" si="31"/>
        <v>1</v>
      </c>
      <c r="I1025" s="104">
        <f>IFERROR(VLOOKUP(Tabela2[[#This Row],[Nazwisko i imię pracownika]],Tabela3[],9,FALSE),0)</f>
        <v>0</v>
      </c>
      <c r="J102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26" spans="1:10">
      <c r="A1026" s="104" t="s">
        <v>1042</v>
      </c>
      <c r="B1026" s="104">
        <v>102</v>
      </c>
      <c r="C1026" s="104" t="s">
        <v>1665</v>
      </c>
      <c r="D1026" s="104" t="s">
        <v>1669</v>
      </c>
      <c r="E1026" s="104">
        <v>1</v>
      </c>
      <c r="F1026" s="113">
        <f>IF(D1026="dyrektor ",'Podział podstawowy'!$F$19,IF(OR(D1026="zastępca dyrektora ",D1026="główny księgowy"),'Podział podstawowy'!$F$20,IF(D1026="kierownik",'Podział podstawowy'!$F$24,IF(D1026="zastępca kierownika",'Podział podstawowy'!$F$25,IF(D1026="główny ekspert",'Podział podstawowy'!$F$26,IF(OR(D1026="starszy ekspert",D1026="główny specjalista"),'Podział podstawowy'!$F$27,IF(OR(D1026="ekspert",D1026="specjalista"),'Podział podstawowy'!$F$28,'Podział podstawowy'!$F$29)))))))</f>
        <v>870.67396312778124</v>
      </c>
      <c r="G1026" s="105" t="str">
        <f t="shared" si="30"/>
        <v>S1</v>
      </c>
      <c r="H1026" s="106">
        <f t="shared" si="31"/>
        <v>1</v>
      </c>
      <c r="I1026" s="104">
        <f>IFERROR(VLOOKUP(Tabela2[[#This Row],[Nazwisko i imię pracownika]],Tabela3[],9,FALSE),0)</f>
        <v>0</v>
      </c>
      <c r="J102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27" spans="1:10">
      <c r="A1027" s="104" t="s">
        <v>1043</v>
      </c>
      <c r="B1027" s="104">
        <v>102</v>
      </c>
      <c r="C1027" s="104" t="s">
        <v>1665</v>
      </c>
      <c r="D1027" s="104" t="s">
        <v>8</v>
      </c>
      <c r="E1027" s="104">
        <v>1</v>
      </c>
      <c r="F1027" s="113">
        <f>IF(D1027="dyrektor ",'Podział podstawowy'!$F$19,IF(OR(D1027="zastępca dyrektora ",D1027="główny księgowy"),'Podział podstawowy'!$F$20,IF(D1027="kierownik",'Podział podstawowy'!$F$24,IF(D1027="zastępca kierownika",'Podział podstawowy'!$F$25,IF(D1027="główny ekspert",'Podział podstawowy'!$F$26,IF(OR(D1027="starszy ekspert",D1027="główny specjalista"),'Podział podstawowy'!$F$27,IF(OR(D1027="ekspert",D1027="specjalista"),'Podział podstawowy'!$F$28,'Podział podstawowy'!$F$29)))))))</f>
        <v>1088.3424539097266</v>
      </c>
      <c r="G1027" s="105" t="str">
        <f t="shared" si="30"/>
        <v>S2</v>
      </c>
      <c r="H1027" s="106">
        <f t="shared" si="31"/>
        <v>1.25</v>
      </c>
      <c r="I1027" s="104">
        <f>IFERROR(VLOOKUP(Tabela2[[#This Row],[Nazwisko i imię pracownika]],Tabela3[],9,FALSE),0)</f>
        <v>0</v>
      </c>
      <c r="J102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28" spans="1:10">
      <c r="A1028" s="104" t="s">
        <v>1044</v>
      </c>
      <c r="B1028" s="104">
        <v>102</v>
      </c>
      <c r="C1028" s="104" t="s">
        <v>1665</v>
      </c>
      <c r="D1028" s="104" t="s">
        <v>1669</v>
      </c>
      <c r="E1028" s="104">
        <v>1</v>
      </c>
      <c r="F1028" s="113">
        <f>IF(D1028="dyrektor ",'Podział podstawowy'!$F$19,IF(OR(D1028="zastępca dyrektora ",D1028="główny księgowy"),'Podział podstawowy'!$F$20,IF(D1028="kierownik",'Podział podstawowy'!$F$24,IF(D1028="zastępca kierownika",'Podział podstawowy'!$F$25,IF(D1028="główny ekspert",'Podział podstawowy'!$F$26,IF(OR(D1028="starszy ekspert",D1028="główny specjalista"),'Podział podstawowy'!$F$27,IF(OR(D1028="ekspert",D1028="specjalista"),'Podział podstawowy'!$F$28,'Podział podstawowy'!$F$29)))))))</f>
        <v>870.67396312778124</v>
      </c>
      <c r="G1028" s="105" t="str">
        <f t="shared" si="30"/>
        <v>S1</v>
      </c>
      <c r="H1028" s="106">
        <f t="shared" si="31"/>
        <v>1</v>
      </c>
      <c r="I1028" s="104">
        <f>IFERROR(VLOOKUP(Tabela2[[#This Row],[Nazwisko i imię pracownika]],Tabela3[],9,FALSE),0)</f>
        <v>0</v>
      </c>
      <c r="J102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29" spans="1:10">
      <c r="A1029" s="104" t="s">
        <v>1045</v>
      </c>
      <c r="B1029" s="104">
        <v>102</v>
      </c>
      <c r="C1029" s="104" t="s">
        <v>1667</v>
      </c>
      <c r="D1029" s="104" t="s">
        <v>8</v>
      </c>
      <c r="E1029" s="104">
        <v>1</v>
      </c>
      <c r="F1029" s="113">
        <f>IF(D1029="dyrektor ",'Podział podstawowy'!$F$19,IF(OR(D1029="zastępca dyrektora ",D1029="główny księgowy"),'Podział podstawowy'!$F$20,IF(D1029="kierownik",'Podział podstawowy'!$F$24,IF(D1029="zastępca kierownika",'Podział podstawowy'!$F$25,IF(D1029="główny ekspert",'Podział podstawowy'!$F$26,IF(OR(D1029="starszy ekspert",D1029="główny specjalista"),'Podział podstawowy'!$F$27,IF(OR(D1029="ekspert",D1029="specjalista"),'Podział podstawowy'!$F$28,'Podział podstawowy'!$F$29)))))))</f>
        <v>1088.3424539097266</v>
      </c>
      <c r="G1029" s="105" t="str">
        <f t="shared" si="30"/>
        <v>S2</v>
      </c>
      <c r="H1029" s="106">
        <f t="shared" si="31"/>
        <v>1.25</v>
      </c>
      <c r="I1029" s="104">
        <f>IFERROR(VLOOKUP(Tabela2[[#This Row],[Nazwisko i imię pracownika]],Tabela3[],9,FALSE),0)</f>
        <v>0</v>
      </c>
      <c r="J102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30" spans="1:10">
      <c r="A1030" s="104" t="s">
        <v>1046</v>
      </c>
      <c r="B1030" s="104">
        <v>102</v>
      </c>
      <c r="C1030" s="104" t="s">
        <v>1667</v>
      </c>
      <c r="D1030" s="104" t="s">
        <v>47</v>
      </c>
      <c r="E1030" s="104">
        <v>1</v>
      </c>
      <c r="F1030" s="113">
        <f>IF(D1030="dyrektor ",'Podział podstawowy'!$F$19,IF(OR(D1030="zastępca dyrektora ",D1030="główny księgowy"),'Podział podstawowy'!$F$20,IF(D1030="kierownik",'Podział podstawowy'!$F$24,IF(D1030="zastępca kierownika",'Podział podstawowy'!$F$25,IF(D1030="główny ekspert",'Podział podstawowy'!$F$26,IF(OR(D1030="starszy ekspert",D1030="główny specjalista"),'Podział podstawowy'!$F$27,IF(OR(D1030="ekspert",D1030="specjalista"),'Podział podstawowy'!$F$28,'Podział podstawowy'!$F$29)))))))</f>
        <v>1306.0109446916717</v>
      </c>
      <c r="G1030" s="105" t="str">
        <f t="shared" si="30"/>
        <v>S3</v>
      </c>
      <c r="H1030" s="106">
        <f t="shared" si="31"/>
        <v>1.5</v>
      </c>
      <c r="I1030" s="104">
        <f>IFERROR(VLOOKUP(Tabela2[[#This Row],[Nazwisko i imię pracownika]],Tabela3[],9,FALSE),0)</f>
        <v>0</v>
      </c>
      <c r="J103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31" spans="1:10">
      <c r="A1031" s="104" t="s">
        <v>1047</v>
      </c>
      <c r="B1031" s="104">
        <v>102</v>
      </c>
      <c r="C1031" s="104" t="s">
        <v>1667</v>
      </c>
      <c r="D1031" s="104" t="s">
        <v>1669</v>
      </c>
      <c r="E1031" s="104">
        <v>1</v>
      </c>
      <c r="F1031" s="113">
        <f>IF(D1031="dyrektor ",'Podział podstawowy'!$F$19,IF(OR(D1031="zastępca dyrektora ",D1031="główny księgowy"),'Podział podstawowy'!$F$20,IF(D1031="kierownik",'Podział podstawowy'!$F$24,IF(D1031="zastępca kierownika",'Podział podstawowy'!$F$25,IF(D1031="główny ekspert",'Podział podstawowy'!$F$26,IF(OR(D1031="starszy ekspert",D1031="główny specjalista"),'Podział podstawowy'!$F$27,IF(OR(D1031="ekspert",D1031="specjalista"),'Podział podstawowy'!$F$28,'Podział podstawowy'!$F$29)))))))</f>
        <v>870.67396312778124</v>
      </c>
      <c r="G1031" s="105" t="str">
        <f t="shared" ref="G1031:G1094" si="32">IF(D1031="dyrektor ","S8",IF(OR(D1031="zastępca dyrektora ",D1031="główny księgowy"),"S7",IF(D1031="kierownik","S6",IF(D1031="zastępca kierownika","S5",IF(D1031="główny ekspert","S4",IF(OR(D1031="starszy ekspert",D1031="główny specjalista"),"S3",IF(OR(D1031="ekspert",D1031="specjalista"),"S2","S1")))))))</f>
        <v>S1</v>
      </c>
      <c r="H1031" s="106">
        <f t="shared" ref="H1031:H1094" si="33">IF(G1031="S1",1,IF(G1031="S2",1.25,IF(G1031="S3",1.5,IF(G1031="S4",1.75,IF(G1031="S5",2,IF(G1031="S6",2.5,IF(G1031="S7",3,IF(G1031="S8",3.5))))))))</f>
        <v>1</v>
      </c>
      <c r="I1031" s="104">
        <f>IFERROR(VLOOKUP(Tabela2[[#This Row],[Nazwisko i imię pracownika]],Tabela3[],9,FALSE),0)</f>
        <v>0</v>
      </c>
      <c r="J103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32" spans="1:10">
      <c r="A1032" s="104" t="s">
        <v>1048</v>
      </c>
      <c r="B1032" s="104">
        <v>102</v>
      </c>
      <c r="C1032" s="104" t="s">
        <v>1667</v>
      </c>
      <c r="D1032" s="104" t="s">
        <v>1669</v>
      </c>
      <c r="E1032" s="104">
        <v>1</v>
      </c>
      <c r="F1032" s="113">
        <f>IF(D1032="dyrektor ",'Podział podstawowy'!$F$19,IF(OR(D1032="zastępca dyrektora ",D1032="główny księgowy"),'Podział podstawowy'!$F$20,IF(D1032="kierownik",'Podział podstawowy'!$F$24,IF(D1032="zastępca kierownika",'Podział podstawowy'!$F$25,IF(D1032="główny ekspert",'Podział podstawowy'!$F$26,IF(OR(D1032="starszy ekspert",D1032="główny specjalista"),'Podział podstawowy'!$F$27,IF(OR(D1032="ekspert",D1032="specjalista"),'Podział podstawowy'!$F$28,'Podział podstawowy'!$F$29)))))))</f>
        <v>870.67396312778124</v>
      </c>
      <c r="G1032" s="105" t="str">
        <f t="shared" si="32"/>
        <v>S1</v>
      </c>
      <c r="H1032" s="106">
        <f t="shared" si="33"/>
        <v>1</v>
      </c>
      <c r="I1032" s="104">
        <f>IFERROR(VLOOKUP(Tabela2[[#This Row],[Nazwisko i imię pracownika]],Tabela3[],9,FALSE),0)</f>
        <v>0</v>
      </c>
      <c r="J103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33" spans="1:10">
      <c r="A1033" s="104" t="s">
        <v>1049</v>
      </c>
      <c r="B1033" s="104">
        <v>102</v>
      </c>
      <c r="C1033" s="104" t="s">
        <v>1667</v>
      </c>
      <c r="D1033" s="104" t="s">
        <v>1669</v>
      </c>
      <c r="E1033" s="104">
        <v>1</v>
      </c>
      <c r="F1033" s="113">
        <f>IF(D1033="dyrektor ",'Podział podstawowy'!$F$19,IF(OR(D1033="zastępca dyrektora ",D1033="główny księgowy"),'Podział podstawowy'!$F$20,IF(D1033="kierownik",'Podział podstawowy'!$F$24,IF(D1033="zastępca kierownika",'Podział podstawowy'!$F$25,IF(D1033="główny ekspert",'Podział podstawowy'!$F$26,IF(OR(D1033="starszy ekspert",D1033="główny specjalista"),'Podział podstawowy'!$F$27,IF(OR(D1033="ekspert",D1033="specjalista"),'Podział podstawowy'!$F$28,'Podział podstawowy'!$F$29)))))))</f>
        <v>870.67396312778124</v>
      </c>
      <c r="G1033" s="105" t="str">
        <f t="shared" si="32"/>
        <v>S1</v>
      </c>
      <c r="H1033" s="106">
        <f t="shared" si="33"/>
        <v>1</v>
      </c>
      <c r="I1033" s="104">
        <f>IFERROR(VLOOKUP(Tabela2[[#This Row],[Nazwisko i imię pracownika]],Tabela3[],9,FALSE),0)</f>
        <v>0</v>
      </c>
      <c r="J103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34" spans="1:10">
      <c r="A1034" s="104" t="s">
        <v>1050</v>
      </c>
      <c r="B1034" s="104">
        <v>102</v>
      </c>
      <c r="C1034" s="104" t="s">
        <v>1667</v>
      </c>
      <c r="D1034" s="104" t="s">
        <v>7</v>
      </c>
      <c r="E1034" s="104">
        <v>1</v>
      </c>
      <c r="F1034" s="113">
        <f>IF(D1034="dyrektor ",'Podział podstawowy'!$F$19,IF(OR(D1034="zastępca dyrektora ",D1034="główny księgowy"),'Podział podstawowy'!$F$20,IF(D1034="kierownik",'Podział podstawowy'!$F$24,IF(D1034="zastępca kierownika",'Podział podstawowy'!$F$25,IF(D1034="główny ekspert",'Podział podstawowy'!$F$26,IF(OR(D1034="starszy ekspert",D1034="główny specjalista"),'Podział podstawowy'!$F$27,IF(OR(D1034="ekspert",D1034="specjalista"),'Podział podstawowy'!$F$28,'Podział podstawowy'!$F$29)))))))</f>
        <v>1306.0109446916717</v>
      </c>
      <c r="G1034" s="105" t="str">
        <f t="shared" si="32"/>
        <v>S3</v>
      </c>
      <c r="H1034" s="106">
        <f t="shared" si="33"/>
        <v>1.5</v>
      </c>
      <c r="I1034" s="104">
        <f>IFERROR(VLOOKUP(Tabela2[[#This Row],[Nazwisko i imię pracownika]],Tabela3[],9,FALSE),0)</f>
        <v>0</v>
      </c>
      <c r="J103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35" spans="1:10">
      <c r="A1035" s="104" t="s">
        <v>1051</v>
      </c>
      <c r="B1035" s="104">
        <v>102</v>
      </c>
      <c r="C1035" s="104" t="s">
        <v>1667</v>
      </c>
      <c r="D1035" s="104" t="s">
        <v>1669</v>
      </c>
      <c r="E1035" s="104">
        <v>1</v>
      </c>
      <c r="F1035" s="113">
        <f>IF(D1035="dyrektor ",'Podział podstawowy'!$F$19,IF(OR(D1035="zastępca dyrektora ",D1035="główny księgowy"),'Podział podstawowy'!$F$20,IF(D1035="kierownik",'Podział podstawowy'!$F$24,IF(D1035="zastępca kierownika",'Podział podstawowy'!$F$25,IF(D1035="główny ekspert",'Podział podstawowy'!$F$26,IF(OR(D1035="starszy ekspert",D1035="główny specjalista"),'Podział podstawowy'!$F$27,IF(OR(D1035="ekspert",D1035="specjalista"),'Podział podstawowy'!$F$28,'Podział podstawowy'!$F$29)))))))</f>
        <v>870.67396312778124</v>
      </c>
      <c r="G1035" s="105" t="str">
        <f t="shared" si="32"/>
        <v>S1</v>
      </c>
      <c r="H1035" s="106">
        <f t="shared" si="33"/>
        <v>1</v>
      </c>
      <c r="I1035" s="104">
        <f>IFERROR(VLOOKUP(Tabela2[[#This Row],[Nazwisko i imię pracownika]],Tabela3[],9,FALSE),0)</f>
        <v>0</v>
      </c>
      <c r="J103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36" spans="1:10">
      <c r="A1036" s="104" t="s">
        <v>1052</v>
      </c>
      <c r="B1036" s="104">
        <v>102</v>
      </c>
      <c r="C1036" s="104" t="s">
        <v>1667</v>
      </c>
      <c r="D1036" s="104" t="s">
        <v>1669</v>
      </c>
      <c r="E1036" s="104">
        <v>1</v>
      </c>
      <c r="F1036" s="113">
        <f>IF(D1036="dyrektor ",'Podział podstawowy'!$F$19,IF(OR(D1036="zastępca dyrektora ",D1036="główny księgowy"),'Podział podstawowy'!$F$20,IF(D1036="kierownik",'Podział podstawowy'!$F$24,IF(D1036="zastępca kierownika",'Podział podstawowy'!$F$25,IF(D1036="główny ekspert",'Podział podstawowy'!$F$26,IF(OR(D1036="starszy ekspert",D1036="główny specjalista"),'Podział podstawowy'!$F$27,IF(OR(D1036="ekspert",D1036="specjalista"),'Podział podstawowy'!$F$28,'Podział podstawowy'!$F$29)))))))</f>
        <v>870.67396312778124</v>
      </c>
      <c r="G1036" s="105" t="str">
        <f t="shared" si="32"/>
        <v>S1</v>
      </c>
      <c r="H1036" s="106">
        <f t="shared" si="33"/>
        <v>1</v>
      </c>
      <c r="I1036" s="104">
        <f>IFERROR(VLOOKUP(Tabela2[[#This Row],[Nazwisko i imię pracownika]],Tabela3[],9,FALSE),0)</f>
        <v>0</v>
      </c>
      <c r="J103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37" spans="1:10">
      <c r="A1037" s="104" t="s">
        <v>1053</v>
      </c>
      <c r="B1037" s="104">
        <v>102</v>
      </c>
      <c r="C1037" s="104" t="s">
        <v>1667</v>
      </c>
      <c r="D1037" s="104" t="s">
        <v>1669</v>
      </c>
      <c r="E1037" s="104">
        <v>1</v>
      </c>
      <c r="F1037" s="113">
        <f>IF(D1037="dyrektor ",'Podział podstawowy'!$F$19,IF(OR(D1037="zastępca dyrektora ",D1037="główny księgowy"),'Podział podstawowy'!$F$20,IF(D1037="kierownik",'Podział podstawowy'!$F$24,IF(D1037="zastępca kierownika",'Podział podstawowy'!$F$25,IF(D1037="główny ekspert",'Podział podstawowy'!$F$26,IF(OR(D1037="starszy ekspert",D1037="główny specjalista"),'Podział podstawowy'!$F$27,IF(OR(D1037="ekspert",D1037="specjalista"),'Podział podstawowy'!$F$28,'Podział podstawowy'!$F$29)))))))</f>
        <v>870.67396312778124</v>
      </c>
      <c r="G1037" s="105" t="str">
        <f t="shared" si="32"/>
        <v>S1</v>
      </c>
      <c r="H1037" s="106">
        <f t="shared" si="33"/>
        <v>1</v>
      </c>
      <c r="I1037" s="104">
        <f>IFERROR(VLOOKUP(Tabela2[[#This Row],[Nazwisko i imię pracownika]],Tabela3[],9,FALSE),0)</f>
        <v>0</v>
      </c>
      <c r="J103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38" spans="1:10">
      <c r="A1038" s="104" t="s">
        <v>1054</v>
      </c>
      <c r="B1038" s="104">
        <v>102</v>
      </c>
      <c r="C1038" s="104" t="s">
        <v>1667</v>
      </c>
      <c r="D1038" s="104" t="s">
        <v>47</v>
      </c>
      <c r="E1038" s="104">
        <v>1</v>
      </c>
      <c r="F1038" s="113">
        <f>IF(D1038="dyrektor ",'Podział podstawowy'!$F$19,IF(OR(D1038="zastępca dyrektora ",D1038="główny księgowy"),'Podział podstawowy'!$F$20,IF(D1038="kierownik",'Podział podstawowy'!$F$24,IF(D1038="zastępca kierownika",'Podział podstawowy'!$F$25,IF(D1038="główny ekspert",'Podział podstawowy'!$F$26,IF(OR(D1038="starszy ekspert",D1038="główny specjalista"),'Podział podstawowy'!$F$27,IF(OR(D1038="ekspert",D1038="specjalista"),'Podział podstawowy'!$F$28,'Podział podstawowy'!$F$29)))))))</f>
        <v>1306.0109446916717</v>
      </c>
      <c r="G1038" s="105" t="str">
        <f t="shared" si="32"/>
        <v>S3</v>
      </c>
      <c r="H1038" s="106">
        <f t="shared" si="33"/>
        <v>1.5</v>
      </c>
      <c r="I1038" s="104">
        <f>IFERROR(VLOOKUP(Tabela2[[#This Row],[Nazwisko i imię pracownika]],Tabela3[],9,FALSE),0)</f>
        <v>0</v>
      </c>
      <c r="J103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39" spans="1:10">
      <c r="A1039" s="104" t="s">
        <v>1055</v>
      </c>
      <c r="B1039" s="104">
        <v>102</v>
      </c>
      <c r="C1039" s="104" t="s">
        <v>1667</v>
      </c>
      <c r="D1039" s="104" t="s">
        <v>8</v>
      </c>
      <c r="E1039" s="104">
        <v>1</v>
      </c>
      <c r="F1039" s="113">
        <f>IF(D1039="dyrektor ",'Podział podstawowy'!$F$19,IF(OR(D1039="zastępca dyrektora ",D1039="główny księgowy"),'Podział podstawowy'!$F$20,IF(D1039="kierownik",'Podział podstawowy'!$F$24,IF(D1039="zastępca kierownika",'Podział podstawowy'!$F$25,IF(D1039="główny ekspert",'Podział podstawowy'!$F$26,IF(OR(D1039="starszy ekspert",D1039="główny specjalista"),'Podział podstawowy'!$F$27,IF(OR(D1039="ekspert",D1039="specjalista"),'Podział podstawowy'!$F$28,'Podział podstawowy'!$F$29)))))))</f>
        <v>1088.3424539097266</v>
      </c>
      <c r="G1039" s="105" t="str">
        <f t="shared" si="32"/>
        <v>S2</v>
      </c>
      <c r="H1039" s="106">
        <f t="shared" si="33"/>
        <v>1.25</v>
      </c>
      <c r="I1039" s="104">
        <f>IFERROR(VLOOKUP(Tabela2[[#This Row],[Nazwisko i imię pracownika]],Tabela3[],9,FALSE),0)</f>
        <v>0</v>
      </c>
      <c r="J103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40" spans="1:10">
      <c r="A1040" s="104" t="s">
        <v>1056</v>
      </c>
      <c r="B1040" s="104">
        <v>102</v>
      </c>
      <c r="C1040" s="104" t="s">
        <v>1667</v>
      </c>
      <c r="D1040" s="104" t="s">
        <v>1669</v>
      </c>
      <c r="E1040" s="104">
        <v>1</v>
      </c>
      <c r="F1040" s="113">
        <f>IF(D1040="dyrektor ",'Podział podstawowy'!$F$19,IF(OR(D1040="zastępca dyrektora ",D1040="główny księgowy"),'Podział podstawowy'!$F$20,IF(D1040="kierownik",'Podział podstawowy'!$F$24,IF(D1040="zastępca kierownika",'Podział podstawowy'!$F$25,IF(D1040="główny ekspert",'Podział podstawowy'!$F$26,IF(OR(D1040="starszy ekspert",D1040="główny specjalista"),'Podział podstawowy'!$F$27,IF(OR(D1040="ekspert",D1040="specjalista"),'Podział podstawowy'!$F$28,'Podział podstawowy'!$F$29)))))))</f>
        <v>870.67396312778124</v>
      </c>
      <c r="G1040" s="105" t="str">
        <f t="shared" si="32"/>
        <v>S1</v>
      </c>
      <c r="H1040" s="106">
        <f t="shared" si="33"/>
        <v>1</v>
      </c>
      <c r="I1040" s="104">
        <f>IFERROR(VLOOKUP(Tabela2[[#This Row],[Nazwisko i imię pracownika]],Tabela3[],9,FALSE),0)</f>
        <v>0</v>
      </c>
      <c r="J104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41" spans="1:10">
      <c r="A1041" s="104" t="s">
        <v>1057</v>
      </c>
      <c r="B1041" s="104">
        <v>102</v>
      </c>
      <c r="C1041" s="104" t="s">
        <v>1667</v>
      </c>
      <c r="D1041" s="104" t="s">
        <v>8</v>
      </c>
      <c r="E1041" s="104">
        <v>1</v>
      </c>
      <c r="F1041" s="113">
        <f>IF(D1041="dyrektor ",'Podział podstawowy'!$F$19,IF(OR(D1041="zastępca dyrektora ",D1041="główny księgowy"),'Podział podstawowy'!$F$20,IF(D1041="kierownik",'Podział podstawowy'!$F$24,IF(D1041="zastępca kierownika",'Podział podstawowy'!$F$25,IF(D1041="główny ekspert",'Podział podstawowy'!$F$26,IF(OR(D1041="starszy ekspert",D1041="główny specjalista"),'Podział podstawowy'!$F$27,IF(OR(D1041="ekspert",D1041="specjalista"),'Podział podstawowy'!$F$28,'Podział podstawowy'!$F$29)))))))</f>
        <v>1088.3424539097266</v>
      </c>
      <c r="G1041" s="105" t="str">
        <f t="shared" si="32"/>
        <v>S2</v>
      </c>
      <c r="H1041" s="106">
        <f t="shared" si="33"/>
        <v>1.25</v>
      </c>
      <c r="I1041" s="104">
        <f>IFERROR(VLOOKUP(Tabela2[[#This Row],[Nazwisko i imię pracownika]],Tabela3[],9,FALSE),0)</f>
        <v>0</v>
      </c>
      <c r="J104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42" spans="1:10">
      <c r="A1042" s="104" t="s">
        <v>1058</v>
      </c>
      <c r="B1042" s="104">
        <v>102</v>
      </c>
      <c r="C1042" s="104" t="s">
        <v>1665</v>
      </c>
      <c r="D1042" s="104" t="s">
        <v>1669</v>
      </c>
      <c r="E1042" s="104">
        <v>1</v>
      </c>
      <c r="F1042" s="113">
        <f>IF(D1042="dyrektor ",'Podział podstawowy'!$F$19,IF(OR(D1042="zastępca dyrektora ",D1042="główny księgowy"),'Podział podstawowy'!$F$20,IF(D1042="kierownik",'Podział podstawowy'!$F$24,IF(D1042="zastępca kierownika",'Podział podstawowy'!$F$25,IF(D1042="główny ekspert",'Podział podstawowy'!$F$26,IF(OR(D1042="starszy ekspert",D1042="główny specjalista"),'Podział podstawowy'!$F$27,IF(OR(D1042="ekspert",D1042="specjalista"),'Podział podstawowy'!$F$28,'Podział podstawowy'!$F$29)))))))</f>
        <v>870.67396312778124</v>
      </c>
      <c r="G1042" s="105" t="str">
        <f t="shared" si="32"/>
        <v>S1</v>
      </c>
      <c r="H1042" s="106">
        <f t="shared" si="33"/>
        <v>1</v>
      </c>
      <c r="I1042" s="104">
        <f>IFERROR(VLOOKUP(Tabela2[[#This Row],[Nazwisko i imię pracownika]],Tabela3[],9,FALSE),0)</f>
        <v>0</v>
      </c>
      <c r="J104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43" spans="1:10">
      <c r="A1043" s="104" t="s">
        <v>1059</v>
      </c>
      <c r="B1043" s="104">
        <v>102</v>
      </c>
      <c r="C1043" s="104" t="s">
        <v>1665</v>
      </c>
      <c r="D1043" s="104" t="s">
        <v>1669</v>
      </c>
      <c r="E1043" s="104">
        <v>1</v>
      </c>
      <c r="F1043" s="113">
        <f>IF(D1043="dyrektor ",'Podział podstawowy'!$F$19,IF(OR(D1043="zastępca dyrektora ",D1043="główny księgowy"),'Podział podstawowy'!$F$20,IF(D1043="kierownik",'Podział podstawowy'!$F$24,IF(D1043="zastępca kierownika",'Podział podstawowy'!$F$25,IF(D1043="główny ekspert",'Podział podstawowy'!$F$26,IF(OR(D1043="starszy ekspert",D1043="główny specjalista"),'Podział podstawowy'!$F$27,IF(OR(D1043="ekspert",D1043="specjalista"),'Podział podstawowy'!$F$28,'Podział podstawowy'!$F$29)))))))</f>
        <v>870.67396312778124</v>
      </c>
      <c r="G1043" s="105" t="str">
        <f t="shared" si="32"/>
        <v>S1</v>
      </c>
      <c r="H1043" s="106">
        <f t="shared" si="33"/>
        <v>1</v>
      </c>
      <c r="I1043" s="104">
        <f>IFERROR(VLOOKUP(Tabela2[[#This Row],[Nazwisko i imię pracownika]],Tabela3[],9,FALSE),0)</f>
        <v>0</v>
      </c>
      <c r="J104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44" spans="1:10">
      <c r="A1044" s="104" t="s">
        <v>1060</v>
      </c>
      <c r="B1044" s="104">
        <v>102</v>
      </c>
      <c r="C1044" s="104" t="s">
        <v>1664</v>
      </c>
      <c r="D1044" s="104" t="s">
        <v>8</v>
      </c>
      <c r="E1044" s="104">
        <v>1</v>
      </c>
      <c r="F1044" s="113">
        <f>IF(D1044="dyrektor ",'Podział podstawowy'!$F$19,IF(OR(D1044="zastępca dyrektora ",D1044="główny księgowy"),'Podział podstawowy'!$F$20,IF(D1044="kierownik",'Podział podstawowy'!$F$24,IF(D1044="zastępca kierownika",'Podział podstawowy'!$F$25,IF(D1044="główny ekspert",'Podział podstawowy'!$F$26,IF(OR(D1044="starszy ekspert",D1044="główny specjalista"),'Podział podstawowy'!$F$27,IF(OR(D1044="ekspert",D1044="specjalista"),'Podział podstawowy'!$F$28,'Podział podstawowy'!$F$29)))))))</f>
        <v>1088.3424539097266</v>
      </c>
      <c r="G1044" s="105" t="str">
        <f t="shared" si="32"/>
        <v>S2</v>
      </c>
      <c r="H1044" s="106">
        <f t="shared" si="33"/>
        <v>1.25</v>
      </c>
      <c r="I1044" s="104">
        <f>IFERROR(VLOOKUP(Tabela2[[#This Row],[Nazwisko i imię pracownika]],Tabela3[],9,FALSE),0)</f>
        <v>0</v>
      </c>
      <c r="J104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45" spans="1:10">
      <c r="A1045" s="104" t="s">
        <v>1061</v>
      </c>
      <c r="B1045" s="104">
        <v>102</v>
      </c>
      <c r="C1045" s="104" t="s">
        <v>1664</v>
      </c>
      <c r="D1045" s="104" t="s">
        <v>47</v>
      </c>
      <c r="E1045" s="104">
        <v>1</v>
      </c>
      <c r="F1045" s="113">
        <f>IF(D1045="dyrektor ",'Podział podstawowy'!$F$19,IF(OR(D1045="zastępca dyrektora ",D1045="główny księgowy"),'Podział podstawowy'!$F$20,IF(D1045="kierownik",'Podział podstawowy'!$F$24,IF(D1045="zastępca kierownika",'Podział podstawowy'!$F$25,IF(D1045="główny ekspert",'Podział podstawowy'!$F$26,IF(OR(D1045="starszy ekspert",D1045="główny specjalista"),'Podział podstawowy'!$F$27,IF(OR(D1045="ekspert",D1045="specjalista"),'Podział podstawowy'!$F$28,'Podział podstawowy'!$F$29)))))))</f>
        <v>1306.0109446916717</v>
      </c>
      <c r="G1045" s="105" t="str">
        <f t="shared" si="32"/>
        <v>S3</v>
      </c>
      <c r="H1045" s="106">
        <f t="shared" si="33"/>
        <v>1.5</v>
      </c>
      <c r="I1045" s="104">
        <f>IFERROR(VLOOKUP(Tabela2[[#This Row],[Nazwisko i imię pracownika]],Tabela3[],9,FALSE),0)</f>
        <v>0</v>
      </c>
      <c r="J104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46" spans="1:10">
      <c r="A1046" s="104" t="s">
        <v>1062</v>
      </c>
      <c r="B1046" s="104">
        <v>102</v>
      </c>
      <c r="C1046" s="104" t="s">
        <v>1664</v>
      </c>
      <c r="D1046" s="104" t="s">
        <v>1669</v>
      </c>
      <c r="E1046" s="104">
        <v>1</v>
      </c>
      <c r="F1046" s="113">
        <f>IF(D1046="dyrektor ",'Podział podstawowy'!$F$19,IF(OR(D1046="zastępca dyrektora ",D1046="główny księgowy"),'Podział podstawowy'!$F$20,IF(D1046="kierownik",'Podział podstawowy'!$F$24,IF(D1046="zastępca kierownika",'Podział podstawowy'!$F$25,IF(D1046="główny ekspert",'Podział podstawowy'!$F$26,IF(OR(D1046="starszy ekspert",D1046="główny specjalista"),'Podział podstawowy'!$F$27,IF(OR(D1046="ekspert",D1046="specjalista"),'Podział podstawowy'!$F$28,'Podział podstawowy'!$F$29)))))))</f>
        <v>870.67396312778124</v>
      </c>
      <c r="G1046" s="105" t="str">
        <f t="shared" si="32"/>
        <v>S1</v>
      </c>
      <c r="H1046" s="106">
        <f t="shared" si="33"/>
        <v>1</v>
      </c>
      <c r="I1046" s="104">
        <f>IFERROR(VLOOKUP(Tabela2[[#This Row],[Nazwisko i imię pracownika]],Tabela3[],9,FALSE),0)</f>
        <v>0</v>
      </c>
      <c r="J104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47" spans="1:10">
      <c r="A1047" s="104" t="s">
        <v>1063</v>
      </c>
      <c r="B1047" s="104">
        <v>102</v>
      </c>
      <c r="C1047" s="104" t="s">
        <v>1664</v>
      </c>
      <c r="D1047" s="104" t="s">
        <v>1669</v>
      </c>
      <c r="E1047" s="104">
        <v>1</v>
      </c>
      <c r="F1047" s="113">
        <f>IF(D1047="dyrektor ",'Podział podstawowy'!$F$19,IF(OR(D1047="zastępca dyrektora ",D1047="główny księgowy"),'Podział podstawowy'!$F$20,IF(D1047="kierownik",'Podział podstawowy'!$F$24,IF(D1047="zastępca kierownika",'Podział podstawowy'!$F$25,IF(D1047="główny ekspert",'Podział podstawowy'!$F$26,IF(OR(D1047="starszy ekspert",D1047="główny specjalista"),'Podział podstawowy'!$F$27,IF(OR(D1047="ekspert",D1047="specjalista"),'Podział podstawowy'!$F$28,'Podział podstawowy'!$F$29)))))))</f>
        <v>870.67396312778124</v>
      </c>
      <c r="G1047" s="105" t="str">
        <f t="shared" si="32"/>
        <v>S1</v>
      </c>
      <c r="H1047" s="106">
        <f t="shared" si="33"/>
        <v>1</v>
      </c>
      <c r="I1047" s="104">
        <f>IFERROR(VLOOKUP(Tabela2[[#This Row],[Nazwisko i imię pracownika]],Tabela3[],9,FALSE),0)</f>
        <v>0</v>
      </c>
      <c r="J104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48" spans="1:10">
      <c r="A1048" s="104" t="s">
        <v>1064</v>
      </c>
      <c r="B1048" s="104">
        <v>102</v>
      </c>
      <c r="C1048" s="104" t="s">
        <v>1664</v>
      </c>
      <c r="D1048" s="104" t="s">
        <v>1669</v>
      </c>
      <c r="E1048" s="104">
        <v>1</v>
      </c>
      <c r="F1048" s="113">
        <f>IF(D1048="dyrektor ",'Podział podstawowy'!$F$19,IF(OR(D1048="zastępca dyrektora ",D1048="główny księgowy"),'Podział podstawowy'!$F$20,IF(D1048="kierownik",'Podział podstawowy'!$F$24,IF(D1048="zastępca kierownika",'Podział podstawowy'!$F$25,IF(D1048="główny ekspert",'Podział podstawowy'!$F$26,IF(OR(D1048="starszy ekspert",D1048="główny specjalista"),'Podział podstawowy'!$F$27,IF(OR(D1048="ekspert",D1048="specjalista"),'Podział podstawowy'!$F$28,'Podział podstawowy'!$F$29)))))))</f>
        <v>870.67396312778124</v>
      </c>
      <c r="G1048" s="105" t="str">
        <f t="shared" si="32"/>
        <v>S1</v>
      </c>
      <c r="H1048" s="106">
        <f t="shared" si="33"/>
        <v>1</v>
      </c>
      <c r="I1048" s="104">
        <f>IFERROR(VLOOKUP(Tabela2[[#This Row],[Nazwisko i imię pracownika]],Tabela3[],9,FALSE),0)</f>
        <v>0</v>
      </c>
      <c r="J104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49" spans="1:10">
      <c r="A1049" s="104" t="s">
        <v>1065</v>
      </c>
      <c r="B1049" s="104">
        <v>102</v>
      </c>
      <c r="C1049" s="104" t="s">
        <v>1664</v>
      </c>
      <c r="D1049" s="104" t="s">
        <v>1669</v>
      </c>
      <c r="E1049" s="104">
        <v>1</v>
      </c>
      <c r="F1049" s="113">
        <f>IF(D1049="dyrektor ",'Podział podstawowy'!$F$19,IF(OR(D1049="zastępca dyrektora ",D1049="główny księgowy"),'Podział podstawowy'!$F$20,IF(D1049="kierownik",'Podział podstawowy'!$F$24,IF(D1049="zastępca kierownika",'Podział podstawowy'!$F$25,IF(D1049="główny ekspert",'Podział podstawowy'!$F$26,IF(OR(D1049="starszy ekspert",D1049="główny specjalista"),'Podział podstawowy'!$F$27,IF(OR(D1049="ekspert",D1049="specjalista"),'Podział podstawowy'!$F$28,'Podział podstawowy'!$F$29)))))))</f>
        <v>870.67396312778124</v>
      </c>
      <c r="G1049" s="105" t="str">
        <f t="shared" si="32"/>
        <v>S1</v>
      </c>
      <c r="H1049" s="106">
        <f t="shared" si="33"/>
        <v>1</v>
      </c>
      <c r="I1049" s="104">
        <f>IFERROR(VLOOKUP(Tabela2[[#This Row],[Nazwisko i imię pracownika]],Tabela3[],9,FALSE),0)</f>
        <v>0</v>
      </c>
      <c r="J104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50" spans="1:10">
      <c r="A1050" s="104" t="s">
        <v>1066</v>
      </c>
      <c r="B1050" s="104">
        <v>102</v>
      </c>
      <c r="C1050" s="104" t="s">
        <v>1664</v>
      </c>
      <c r="D1050" s="104" t="s">
        <v>1669</v>
      </c>
      <c r="E1050" s="104">
        <v>1</v>
      </c>
      <c r="F1050" s="113">
        <f>IF(D1050="dyrektor ",'Podział podstawowy'!$F$19,IF(OR(D1050="zastępca dyrektora ",D1050="główny księgowy"),'Podział podstawowy'!$F$20,IF(D1050="kierownik",'Podział podstawowy'!$F$24,IF(D1050="zastępca kierownika",'Podział podstawowy'!$F$25,IF(D1050="główny ekspert",'Podział podstawowy'!$F$26,IF(OR(D1050="starszy ekspert",D1050="główny specjalista"),'Podział podstawowy'!$F$27,IF(OR(D1050="ekspert",D1050="specjalista"),'Podział podstawowy'!$F$28,'Podział podstawowy'!$F$29)))))))</f>
        <v>870.67396312778124</v>
      </c>
      <c r="G1050" s="105" t="str">
        <f t="shared" si="32"/>
        <v>S1</v>
      </c>
      <c r="H1050" s="106">
        <f t="shared" si="33"/>
        <v>1</v>
      </c>
      <c r="I1050" s="104">
        <f>IFERROR(VLOOKUP(Tabela2[[#This Row],[Nazwisko i imię pracownika]],Tabela3[],9,FALSE),0)</f>
        <v>0</v>
      </c>
      <c r="J105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51" spans="1:10">
      <c r="A1051" s="104" t="s">
        <v>1067</v>
      </c>
      <c r="B1051" s="104">
        <v>102</v>
      </c>
      <c r="C1051" s="104" t="s">
        <v>1664</v>
      </c>
      <c r="D1051" s="104" t="s">
        <v>47</v>
      </c>
      <c r="E1051" s="104">
        <v>1</v>
      </c>
      <c r="F1051" s="113">
        <f>IF(D1051="dyrektor ",'Podział podstawowy'!$F$19,IF(OR(D1051="zastępca dyrektora ",D1051="główny księgowy"),'Podział podstawowy'!$F$20,IF(D1051="kierownik",'Podział podstawowy'!$F$24,IF(D1051="zastępca kierownika",'Podział podstawowy'!$F$25,IF(D1051="główny ekspert",'Podział podstawowy'!$F$26,IF(OR(D1051="starszy ekspert",D1051="główny specjalista"),'Podział podstawowy'!$F$27,IF(OR(D1051="ekspert",D1051="specjalista"),'Podział podstawowy'!$F$28,'Podział podstawowy'!$F$29)))))))</f>
        <v>1306.0109446916717</v>
      </c>
      <c r="G1051" s="105" t="str">
        <f t="shared" si="32"/>
        <v>S3</v>
      </c>
      <c r="H1051" s="106">
        <f t="shared" si="33"/>
        <v>1.5</v>
      </c>
      <c r="I1051" s="104">
        <f>IFERROR(VLOOKUP(Tabela2[[#This Row],[Nazwisko i imię pracownika]],Tabela3[],9,FALSE),0)</f>
        <v>0</v>
      </c>
      <c r="J105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52" spans="1:10">
      <c r="A1052" s="104" t="s">
        <v>1068</v>
      </c>
      <c r="B1052" s="104">
        <v>102</v>
      </c>
      <c r="C1052" s="104" t="s">
        <v>1664</v>
      </c>
      <c r="D1052" s="104" t="s">
        <v>10</v>
      </c>
      <c r="E1052" s="104">
        <v>1</v>
      </c>
      <c r="F1052" s="113">
        <f>IF(D1052="dyrektor ",'Podział podstawowy'!$F$19,IF(OR(D1052="zastępca dyrektora ",D1052="główny księgowy"),'Podział podstawowy'!$F$20,IF(D1052="kierownik",'Podział podstawowy'!$F$24,IF(D1052="zastępca kierownika",'Podział podstawowy'!$F$25,IF(D1052="główny ekspert",'Podział podstawowy'!$F$26,IF(OR(D1052="starszy ekspert",D1052="główny specjalista"),'Podział podstawowy'!$F$27,IF(OR(D1052="ekspert",D1052="specjalista"),'Podział podstawowy'!$F$28,'Podział podstawowy'!$F$29)))))))</f>
        <v>1088.3424539097266</v>
      </c>
      <c r="G1052" s="105" t="str">
        <f t="shared" si="32"/>
        <v>S2</v>
      </c>
      <c r="H1052" s="106">
        <f t="shared" si="33"/>
        <v>1.25</v>
      </c>
      <c r="I1052" s="104">
        <f>IFERROR(VLOOKUP(Tabela2[[#This Row],[Nazwisko i imię pracownika]],Tabela3[],9,FALSE),0)</f>
        <v>0</v>
      </c>
      <c r="J105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53" spans="1:10">
      <c r="A1053" s="104" t="s">
        <v>1069</v>
      </c>
      <c r="B1053" s="104">
        <v>102</v>
      </c>
      <c r="C1053" s="104" t="s">
        <v>1664</v>
      </c>
      <c r="D1053" s="104" t="s">
        <v>1669</v>
      </c>
      <c r="E1053" s="104">
        <v>1</v>
      </c>
      <c r="F1053" s="113">
        <f>IF(D1053="dyrektor ",'Podział podstawowy'!$F$19,IF(OR(D1053="zastępca dyrektora ",D1053="główny księgowy"),'Podział podstawowy'!$F$20,IF(D1053="kierownik",'Podział podstawowy'!$F$24,IF(D1053="zastępca kierownika",'Podział podstawowy'!$F$25,IF(D1053="główny ekspert",'Podział podstawowy'!$F$26,IF(OR(D1053="starszy ekspert",D1053="główny specjalista"),'Podział podstawowy'!$F$27,IF(OR(D1053="ekspert",D1053="specjalista"),'Podział podstawowy'!$F$28,'Podział podstawowy'!$F$29)))))))</f>
        <v>870.67396312778124</v>
      </c>
      <c r="G1053" s="105" t="str">
        <f t="shared" si="32"/>
        <v>S1</v>
      </c>
      <c r="H1053" s="106">
        <f t="shared" si="33"/>
        <v>1</v>
      </c>
      <c r="I1053" s="104">
        <f>IFERROR(VLOOKUP(Tabela2[[#This Row],[Nazwisko i imię pracownika]],Tabela3[],9,FALSE),0)</f>
        <v>0</v>
      </c>
      <c r="J105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54" spans="1:10">
      <c r="A1054" s="104" t="s">
        <v>429</v>
      </c>
      <c r="B1054" s="104">
        <v>102</v>
      </c>
      <c r="C1054" s="104" t="s">
        <v>1664</v>
      </c>
      <c r="D1054" s="104" t="s">
        <v>10</v>
      </c>
      <c r="E1054" s="104">
        <v>1</v>
      </c>
      <c r="F1054" s="113">
        <f>IF(D1054="dyrektor ",'Podział podstawowy'!$F$19,IF(OR(D1054="zastępca dyrektora ",D1054="główny księgowy"),'Podział podstawowy'!$F$20,IF(D1054="kierownik",'Podział podstawowy'!$F$24,IF(D1054="zastępca kierownika",'Podział podstawowy'!$F$25,IF(D1054="główny ekspert",'Podział podstawowy'!$F$26,IF(OR(D1054="starszy ekspert",D1054="główny specjalista"),'Podział podstawowy'!$F$27,IF(OR(D1054="ekspert",D1054="specjalista"),'Podział podstawowy'!$F$28,'Podział podstawowy'!$F$29)))))))</f>
        <v>1088.3424539097266</v>
      </c>
      <c r="G1054" s="105" t="str">
        <f t="shared" si="32"/>
        <v>S2</v>
      </c>
      <c r="H1054" s="106">
        <f t="shared" si="33"/>
        <v>1.25</v>
      </c>
      <c r="I1054" s="104">
        <f>IFERROR(VLOOKUP(Tabela2[[#This Row],[Nazwisko i imię pracownika]],Tabela3[],9,FALSE),0)</f>
        <v>0</v>
      </c>
      <c r="J105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55" spans="1:10">
      <c r="A1055" s="104" t="s">
        <v>1070</v>
      </c>
      <c r="B1055" s="104">
        <v>102</v>
      </c>
      <c r="C1055" s="104" t="s">
        <v>1664</v>
      </c>
      <c r="D1055" s="104" t="s">
        <v>1669</v>
      </c>
      <c r="E1055" s="104">
        <v>1</v>
      </c>
      <c r="F1055" s="113">
        <f>IF(D1055="dyrektor ",'Podział podstawowy'!$F$19,IF(OR(D1055="zastępca dyrektora ",D1055="główny księgowy"),'Podział podstawowy'!$F$20,IF(D1055="kierownik",'Podział podstawowy'!$F$24,IF(D1055="zastępca kierownika",'Podział podstawowy'!$F$25,IF(D1055="główny ekspert",'Podział podstawowy'!$F$26,IF(OR(D1055="starszy ekspert",D1055="główny specjalista"),'Podział podstawowy'!$F$27,IF(OR(D1055="ekspert",D1055="specjalista"),'Podział podstawowy'!$F$28,'Podział podstawowy'!$F$29)))))))</f>
        <v>870.67396312778124</v>
      </c>
      <c r="G1055" s="105" t="str">
        <f t="shared" si="32"/>
        <v>S1</v>
      </c>
      <c r="H1055" s="106">
        <f t="shared" si="33"/>
        <v>1</v>
      </c>
      <c r="I1055" s="104">
        <f>IFERROR(VLOOKUP(Tabela2[[#This Row],[Nazwisko i imię pracownika]],Tabela3[],9,FALSE),0)</f>
        <v>0</v>
      </c>
      <c r="J105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56" spans="1:10">
      <c r="A1056" s="104" t="s">
        <v>1071</v>
      </c>
      <c r="B1056" s="104">
        <v>102</v>
      </c>
      <c r="C1056" s="104" t="s">
        <v>1664</v>
      </c>
      <c r="D1056" s="104" t="s">
        <v>1669</v>
      </c>
      <c r="E1056" s="104">
        <v>1</v>
      </c>
      <c r="F1056" s="113">
        <f>IF(D1056="dyrektor ",'Podział podstawowy'!$F$19,IF(OR(D1056="zastępca dyrektora ",D1056="główny księgowy"),'Podział podstawowy'!$F$20,IF(D1056="kierownik",'Podział podstawowy'!$F$24,IF(D1056="zastępca kierownika",'Podział podstawowy'!$F$25,IF(D1056="główny ekspert",'Podział podstawowy'!$F$26,IF(OR(D1056="starszy ekspert",D1056="główny specjalista"),'Podział podstawowy'!$F$27,IF(OR(D1056="ekspert",D1056="specjalista"),'Podział podstawowy'!$F$28,'Podział podstawowy'!$F$29)))))))</f>
        <v>870.67396312778124</v>
      </c>
      <c r="G1056" s="105" t="str">
        <f t="shared" si="32"/>
        <v>S1</v>
      </c>
      <c r="H1056" s="106">
        <f t="shared" si="33"/>
        <v>1</v>
      </c>
      <c r="I1056" s="104">
        <f>IFERROR(VLOOKUP(Tabela2[[#This Row],[Nazwisko i imię pracownika]],Tabela3[],9,FALSE),0)</f>
        <v>0</v>
      </c>
      <c r="J105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57" spans="1:10">
      <c r="A1057" s="104" t="s">
        <v>1072</v>
      </c>
      <c r="B1057" s="104">
        <v>102</v>
      </c>
      <c r="C1057" s="104" t="s">
        <v>1666</v>
      </c>
      <c r="D1057" s="104" t="s">
        <v>1669</v>
      </c>
      <c r="E1057" s="104">
        <v>1</v>
      </c>
      <c r="F1057" s="113">
        <f>IF(D1057="dyrektor ",'Podział podstawowy'!$F$19,IF(OR(D1057="zastępca dyrektora ",D1057="główny księgowy"),'Podział podstawowy'!$F$20,IF(D1057="kierownik",'Podział podstawowy'!$F$24,IF(D1057="zastępca kierownika",'Podział podstawowy'!$F$25,IF(D1057="główny ekspert",'Podział podstawowy'!$F$26,IF(OR(D1057="starszy ekspert",D1057="główny specjalista"),'Podział podstawowy'!$F$27,IF(OR(D1057="ekspert",D1057="specjalista"),'Podział podstawowy'!$F$28,'Podział podstawowy'!$F$29)))))))</f>
        <v>870.67396312778124</v>
      </c>
      <c r="G1057" s="105" t="str">
        <f t="shared" si="32"/>
        <v>S1</v>
      </c>
      <c r="H1057" s="106">
        <f t="shared" si="33"/>
        <v>1</v>
      </c>
      <c r="I1057" s="104">
        <f>IFERROR(VLOOKUP(Tabela2[[#This Row],[Nazwisko i imię pracownika]],Tabela3[],9,FALSE),0)</f>
        <v>0</v>
      </c>
      <c r="J105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58" spans="1:10">
      <c r="A1058" s="104" t="s">
        <v>1073</v>
      </c>
      <c r="B1058" s="104">
        <v>102</v>
      </c>
      <c r="C1058" s="104" t="s">
        <v>1666</v>
      </c>
      <c r="D1058" s="104" t="s">
        <v>55</v>
      </c>
      <c r="E1058" s="104">
        <v>1</v>
      </c>
      <c r="F1058" s="113">
        <f>IF(D1058="dyrektor ",'Podział podstawowy'!$F$19,IF(OR(D1058="zastępca dyrektora ",D1058="główny księgowy"),'Podział podstawowy'!$F$20,IF(D1058="kierownik",'Podział podstawowy'!$F$24,IF(D1058="zastępca kierownika",'Podział podstawowy'!$F$25,IF(D1058="główny ekspert",'Podział podstawowy'!$F$26,IF(OR(D1058="starszy ekspert",D1058="główny specjalista"),'Podział podstawowy'!$F$27,IF(OR(D1058="ekspert",D1058="specjalista"),'Podział podstawowy'!$F$28,'Podział podstawowy'!$F$29)))))))</f>
        <v>1523.6794354736171</v>
      </c>
      <c r="G1058" s="105" t="str">
        <f t="shared" si="32"/>
        <v>S4</v>
      </c>
      <c r="H1058" s="106">
        <f t="shared" si="33"/>
        <v>1.75</v>
      </c>
      <c r="I1058" s="104">
        <f>IFERROR(VLOOKUP(Tabela2[[#This Row],[Nazwisko i imię pracownika]],Tabela3[],9,FALSE),0)</f>
        <v>0</v>
      </c>
      <c r="J105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59" spans="1:10">
      <c r="A1059" s="104" t="s">
        <v>1074</v>
      </c>
      <c r="B1059" s="104">
        <v>102</v>
      </c>
      <c r="C1059" s="104" t="s">
        <v>1666</v>
      </c>
      <c r="D1059" s="104" t="s">
        <v>8</v>
      </c>
      <c r="E1059" s="104">
        <v>1</v>
      </c>
      <c r="F1059" s="113">
        <f>IF(D1059="dyrektor ",'Podział podstawowy'!$F$19,IF(OR(D1059="zastępca dyrektora ",D1059="główny księgowy"),'Podział podstawowy'!$F$20,IF(D1059="kierownik",'Podział podstawowy'!$F$24,IF(D1059="zastępca kierownika",'Podział podstawowy'!$F$25,IF(D1059="główny ekspert",'Podział podstawowy'!$F$26,IF(OR(D1059="starszy ekspert",D1059="główny specjalista"),'Podział podstawowy'!$F$27,IF(OR(D1059="ekspert",D1059="specjalista"),'Podział podstawowy'!$F$28,'Podział podstawowy'!$F$29)))))))</f>
        <v>1088.3424539097266</v>
      </c>
      <c r="G1059" s="105" t="str">
        <f t="shared" si="32"/>
        <v>S2</v>
      </c>
      <c r="H1059" s="106">
        <f t="shared" si="33"/>
        <v>1.25</v>
      </c>
      <c r="I1059" s="104">
        <f>IFERROR(VLOOKUP(Tabela2[[#This Row],[Nazwisko i imię pracownika]],Tabela3[],9,FALSE),0)</f>
        <v>0</v>
      </c>
      <c r="J105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60" spans="1:10">
      <c r="A1060" s="104" t="s">
        <v>1075</v>
      </c>
      <c r="B1060" s="104">
        <v>102</v>
      </c>
      <c r="C1060" s="104" t="s">
        <v>1666</v>
      </c>
      <c r="D1060" s="104" t="s">
        <v>1669</v>
      </c>
      <c r="E1060" s="104">
        <v>1</v>
      </c>
      <c r="F1060" s="113">
        <f>IF(D1060="dyrektor ",'Podział podstawowy'!$F$19,IF(OR(D1060="zastępca dyrektora ",D1060="główny księgowy"),'Podział podstawowy'!$F$20,IF(D1060="kierownik",'Podział podstawowy'!$F$24,IF(D1060="zastępca kierownika",'Podział podstawowy'!$F$25,IF(D1060="główny ekspert",'Podział podstawowy'!$F$26,IF(OR(D1060="starszy ekspert",D1060="główny specjalista"),'Podział podstawowy'!$F$27,IF(OR(D1060="ekspert",D1060="specjalista"),'Podział podstawowy'!$F$28,'Podział podstawowy'!$F$29)))))))</f>
        <v>870.67396312778124</v>
      </c>
      <c r="G1060" s="105" t="str">
        <f t="shared" si="32"/>
        <v>S1</v>
      </c>
      <c r="H1060" s="106">
        <f t="shared" si="33"/>
        <v>1</v>
      </c>
      <c r="I1060" s="104">
        <f>IFERROR(VLOOKUP(Tabela2[[#This Row],[Nazwisko i imię pracownika]],Tabela3[],9,FALSE),0)</f>
        <v>0</v>
      </c>
      <c r="J106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61" spans="1:10">
      <c r="A1061" s="104" t="s">
        <v>1076</v>
      </c>
      <c r="B1061" s="104">
        <v>102</v>
      </c>
      <c r="C1061" s="104" t="s">
        <v>1666</v>
      </c>
      <c r="D1061" s="104" t="s">
        <v>47</v>
      </c>
      <c r="E1061" s="104">
        <v>1</v>
      </c>
      <c r="F1061" s="113">
        <f>IF(D1061="dyrektor ",'Podział podstawowy'!$F$19,IF(OR(D1061="zastępca dyrektora ",D1061="główny księgowy"),'Podział podstawowy'!$F$20,IF(D1061="kierownik",'Podział podstawowy'!$F$24,IF(D1061="zastępca kierownika",'Podział podstawowy'!$F$25,IF(D1061="główny ekspert",'Podział podstawowy'!$F$26,IF(OR(D1061="starszy ekspert",D1061="główny specjalista"),'Podział podstawowy'!$F$27,IF(OR(D1061="ekspert",D1061="specjalista"),'Podział podstawowy'!$F$28,'Podział podstawowy'!$F$29)))))))</f>
        <v>1306.0109446916717</v>
      </c>
      <c r="G1061" s="105" t="str">
        <f t="shared" si="32"/>
        <v>S3</v>
      </c>
      <c r="H1061" s="106">
        <f t="shared" si="33"/>
        <v>1.5</v>
      </c>
      <c r="I1061" s="104">
        <f>IFERROR(VLOOKUP(Tabela2[[#This Row],[Nazwisko i imię pracownika]],Tabela3[],9,FALSE),0)</f>
        <v>0</v>
      </c>
      <c r="J106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62" spans="1:10">
      <c r="A1062" s="104" t="s">
        <v>1077</v>
      </c>
      <c r="B1062" s="104">
        <v>102</v>
      </c>
      <c r="C1062" s="104" t="s">
        <v>1666</v>
      </c>
      <c r="D1062" s="104" t="s">
        <v>55</v>
      </c>
      <c r="E1062" s="104">
        <v>1</v>
      </c>
      <c r="F1062" s="113">
        <f>IF(D1062="dyrektor ",'Podział podstawowy'!$F$19,IF(OR(D1062="zastępca dyrektora ",D1062="główny księgowy"),'Podział podstawowy'!$F$20,IF(D1062="kierownik",'Podział podstawowy'!$F$24,IF(D1062="zastępca kierownika",'Podział podstawowy'!$F$25,IF(D1062="główny ekspert",'Podział podstawowy'!$F$26,IF(OR(D1062="starszy ekspert",D1062="główny specjalista"),'Podział podstawowy'!$F$27,IF(OR(D1062="ekspert",D1062="specjalista"),'Podział podstawowy'!$F$28,'Podział podstawowy'!$F$29)))))))</f>
        <v>1523.6794354736171</v>
      </c>
      <c r="G1062" s="105" t="str">
        <f t="shared" si="32"/>
        <v>S4</v>
      </c>
      <c r="H1062" s="106">
        <f t="shared" si="33"/>
        <v>1.75</v>
      </c>
      <c r="I1062" s="104">
        <f>IFERROR(VLOOKUP(Tabela2[[#This Row],[Nazwisko i imię pracownika]],Tabela3[],9,FALSE),0)</f>
        <v>0</v>
      </c>
      <c r="J106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63" spans="1:10">
      <c r="A1063" s="104" t="s">
        <v>1078</v>
      </c>
      <c r="B1063" s="104">
        <v>102</v>
      </c>
      <c r="C1063" s="104" t="s">
        <v>1666</v>
      </c>
      <c r="D1063" s="104" t="s">
        <v>1669</v>
      </c>
      <c r="E1063" s="104">
        <v>1</v>
      </c>
      <c r="F1063" s="113">
        <f>IF(D1063="dyrektor ",'Podział podstawowy'!$F$19,IF(OR(D1063="zastępca dyrektora ",D1063="główny księgowy"),'Podział podstawowy'!$F$20,IF(D1063="kierownik",'Podział podstawowy'!$F$24,IF(D1063="zastępca kierownika",'Podział podstawowy'!$F$25,IF(D1063="główny ekspert",'Podział podstawowy'!$F$26,IF(OR(D1063="starszy ekspert",D1063="główny specjalista"),'Podział podstawowy'!$F$27,IF(OR(D1063="ekspert",D1063="specjalista"),'Podział podstawowy'!$F$28,'Podział podstawowy'!$F$29)))))))</f>
        <v>870.67396312778124</v>
      </c>
      <c r="G1063" s="105" t="str">
        <f t="shared" si="32"/>
        <v>S1</v>
      </c>
      <c r="H1063" s="106">
        <f t="shared" si="33"/>
        <v>1</v>
      </c>
      <c r="I1063" s="104">
        <f>IFERROR(VLOOKUP(Tabela2[[#This Row],[Nazwisko i imię pracownika]],Tabela3[],9,FALSE),0)</f>
        <v>0</v>
      </c>
      <c r="J106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64" spans="1:10">
      <c r="A1064" s="104" t="s">
        <v>1079</v>
      </c>
      <c r="B1064" s="104">
        <v>102</v>
      </c>
      <c r="C1064" s="104" t="s">
        <v>1666</v>
      </c>
      <c r="D1064" s="104" t="s">
        <v>1669</v>
      </c>
      <c r="E1064" s="104">
        <v>1</v>
      </c>
      <c r="F1064" s="113">
        <f>IF(D1064="dyrektor ",'Podział podstawowy'!$F$19,IF(OR(D1064="zastępca dyrektora ",D1064="główny księgowy"),'Podział podstawowy'!$F$20,IF(D1064="kierownik",'Podział podstawowy'!$F$24,IF(D1064="zastępca kierownika",'Podział podstawowy'!$F$25,IF(D1064="główny ekspert",'Podział podstawowy'!$F$26,IF(OR(D1064="starszy ekspert",D1064="główny specjalista"),'Podział podstawowy'!$F$27,IF(OR(D1064="ekspert",D1064="specjalista"),'Podział podstawowy'!$F$28,'Podział podstawowy'!$F$29)))))))</f>
        <v>870.67396312778124</v>
      </c>
      <c r="G1064" s="105" t="str">
        <f t="shared" si="32"/>
        <v>S1</v>
      </c>
      <c r="H1064" s="106">
        <f t="shared" si="33"/>
        <v>1</v>
      </c>
      <c r="I1064" s="104">
        <f>IFERROR(VLOOKUP(Tabela2[[#This Row],[Nazwisko i imię pracownika]],Tabela3[],9,FALSE),0)</f>
        <v>0</v>
      </c>
      <c r="J106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65" spans="1:10">
      <c r="A1065" s="104" t="s">
        <v>1080</v>
      </c>
      <c r="B1065" s="104">
        <v>102</v>
      </c>
      <c r="C1065" s="104" t="s">
        <v>1666</v>
      </c>
      <c r="D1065" s="104" t="s">
        <v>1669</v>
      </c>
      <c r="E1065" s="104">
        <v>1</v>
      </c>
      <c r="F1065" s="113">
        <f>IF(D1065="dyrektor ",'Podział podstawowy'!$F$19,IF(OR(D1065="zastępca dyrektora ",D1065="główny księgowy"),'Podział podstawowy'!$F$20,IF(D1065="kierownik",'Podział podstawowy'!$F$24,IF(D1065="zastępca kierownika",'Podział podstawowy'!$F$25,IF(D1065="główny ekspert",'Podział podstawowy'!$F$26,IF(OR(D1065="starszy ekspert",D1065="główny specjalista"),'Podział podstawowy'!$F$27,IF(OR(D1065="ekspert",D1065="specjalista"),'Podział podstawowy'!$F$28,'Podział podstawowy'!$F$29)))))))</f>
        <v>870.67396312778124</v>
      </c>
      <c r="G1065" s="105" t="str">
        <f t="shared" si="32"/>
        <v>S1</v>
      </c>
      <c r="H1065" s="106">
        <f t="shared" si="33"/>
        <v>1</v>
      </c>
      <c r="I1065" s="104">
        <f>IFERROR(VLOOKUP(Tabela2[[#This Row],[Nazwisko i imię pracownika]],Tabela3[],9,FALSE),0)</f>
        <v>0</v>
      </c>
      <c r="J106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66" spans="1:10">
      <c r="A1066" s="104" t="s">
        <v>1081</v>
      </c>
      <c r="B1066" s="104">
        <v>102</v>
      </c>
      <c r="C1066" s="104" t="s">
        <v>1666</v>
      </c>
      <c r="D1066" s="104" t="s">
        <v>47</v>
      </c>
      <c r="E1066" s="104">
        <v>1</v>
      </c>
      <c r="F1066" s="113">
        <f>IF(D1066="dyrektor ",'Podział podstawowy'!$F$19,IF(OR(D1066="zastępca dyrektora ",D1066="główny księgowy"),'Podział podstawowy'!$F$20,IF(D1066="kierownik",'Podział podstawowy'!$F$24,IF(D1066="zastępca kierownika",'Podział podstawowy'!$F$25,IF(D1066="główny ekspert",'Podział podstawowy'!$F$26,IF(OR(D1066="starszy ekspert",D1066="główny specjalista"),'Podział podstawowy'!$F$27,IF(OR(D1066="ekspert",D1066="specjalista"),'Podział podstawowy'!$F$28,'Podział podstawowy'!$F$29)))))))</f>
        <v>1306.0109446916717</v>
      </c>
      <c r="G1066" s="105" t="str">
        <f t="shared" si="32"/>
        <v>S3</v>
      </c>
      <c r="H1066" s="106">
        <f t="shared" si="33"/>
        <v>1.5</v>
      </c>
      <c r="I1066" s="104">
        <f>IFERROR(VLOOKUP(Tabela2[[#This Row],[Nazwisko i imię pracownika]],Tabela3[],9,FALSE),0)</f>
        <v>0</v>
      </c>
      <c r="J106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67" spans="1:10">
      <c r="A1067" s="104" t="s">
        <v>1082</v>
      </c>
      <c r="B1067" s="104">
        <v>102</v>
      </c>
      <c r="C1067" s="104" t="s">
        <v>1666</v>
      </c>
      <c r="D1067" s="104" t="s">
        <v>1669</v>
      </c>
      <c r="E1067" s="104">
        <v>1</v>
      </c>
      <c r="F1067" s="113">
        <f>IF(D1067="dyrektor ",'Podział podstawowy'!$F$19,IF(OR(D1067="zastępca dyrektora ",D1067="główny księgowy"),'Podział podstawowy'!$F$20,IF(D1067="kierownik",'Podział podstawowy'!$F$24,IF(D1067="zastępca kierownika",'Podział podstawowy'!$F$25,IF(D1067="główny ekspert",'Podział podstawowy'!$F$26,IF(OR(D1067="starszy ekspert",D1067="główny specjalista"),'Podział podstawowy'!$F$27,IF(OR(D1067="ekspert",D1067="specjalista"),'Podział podstawowy'!$F$28,'Podział podstawowy'!$F$29)))))))</f>
        <v>870.67396312778124</v>
      </c>
      <c r="G1067" s="105" t="str">
        <f t="shared" si="32"/>
        <v>S1</v>
      </c>
      <c r="H1067" s="106">
        <f t="shared" si="33"/>
        <v>1</v>
      </c>
      <c r="I1067" s="104">
        <f>IFERROR(VLOOKUP(Tabela2[[#This Row],[Nazwisko i imię pracownika]],Tabela3[],9,FALSE),0)</f>
        <v>0</v>
      </c>
      <c r="J106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68" spans="1:10">
      <c r="A1068" s="104" t="s">
        <v>1083</v>
      </c>
      <c r="B1068" s="104">
        <v>102</v>
      </c>
      <c r="C1068" s="104" t="s">
        <v>1666</v>
      </c>
      <c r="D1068" s="104" t="s">
        <v>52</v>
      </c>
      <c r="E1068" s="104">
        <v>1</v>
      </c>
      <c r="F1068" s="113">
        <f>IF(D1068="dyrektor ",'Podział podstawowy'!$F$19,IF(OR(D1068="zastępca dyrektora ",D1068="główny księgowy"),'Podział podstawowy'!$F$20,IF(D1068="kierownik",'Podział podstawowy'!$F$24,IF(D1068="zastępca kierownika",'Podział podstawowy'!$F$25,IF(D1068="główny ekspert",'Podział podstawowy'!$F$26,IF(OR(D1068="starszy ekspert",D1068="główny specjalista"),'Podział podstawowy'!$F$27,IF(OR(D1068="ekspert",D1068="specjalista"),'Podział podstawowy'!$F$28,'Podział podstawowy'!$F$29)))))))</f>
        <v>1741.3479262555625</v>
      </c>
      <c r="G1068" s="105" t="str">
        <f t="shared" si="32"/>
        <v>S5</v>
      </c>
      <c r="H1068" s="106">
        <f t="shared" si="33"/>
        <v>2</v>
      </c>
      <c r="I1068" s="104">
        <f>IFERROR(VLOOKUP(Tabela2[[#This Row],[Nazwisko i imię pracownika]],Tabela3[],9,FALSE),0)</f>
        <v>0</v>
      </c>
      <c r="J106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69" spans="1:10">
      <c r="A1069" s="104" t="s">
        <v>1084</v>
      </c>
      <c r="B1069" s="104">
        <v>102</v>
      </c>
      <c r="C1069" s="104" t="s">
        <v>1666</v>
      </c>
      <c r="D1069" s="104" t="s">
        <v>1669</v>
      </c>
      <c r="E1069" s="104">
        <v>1</v>
      </c>
      <c r="F1069" s="113">
        <f>IF(D1069="dyrektor ",'Podział podstawowy'!$F$19,IF(OR(D1069="zastępca dyrektora ",D1069="główny księgowy"),'Podział podstawowy'!$F$20,IF(D1069="kierownik",'Podział podstawowy'!$F$24,IF(D1069="zastępca kierownika",'Podział podstawowy'!$F$25,IF(D1069="główny ekspert",'Podział podstawowy'!$F$26,IF(OR(D1069="starszy ekspert",D1069="główny specjalista"),'Podział podstawowy'!$F$27,IF(OR(D1069="ekspert",D1069="specjalista"),'Podział podstawowy'!$F$28,'Podział podstawowy'!$F$29)))))))</f>
        <v>870.67396312778124</v>
      </c>
      <c r="G1069" s="105" t="str">
        <f t="shared" si="32"/>
        <v>S1</v>
      </c>
      <c r="H1069" s="106">
        <f t="shared" si="33"/>
        <v>1</v>
      </c>
      <c r="I1069" s="104">
        <f>IFERROR(VLOOKUP(Tabela2[[#This Row],[Nazwisko i imię pracownika]],Tabela3[],9,FALSE),0)</f>
        <v>0</v>
      </c>
      <c r="J106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70" spans="1:10">
      <c r="A1070" s="104" t="s">
        <v>1085</v>
      </c>
      <c r="B1070" s="104">
        <v>102</v>
      </c>
      <c r="C1070" s="104" t="s">
        <v>1666</v>
      </c>
      <c r="D1070" s="104" t="s">
        <v>47</v>
      </c>
      <c r="E1070" s="104">
        <v>1</v>
      </c>
      <c r="F1070" s="113">
        <f>IF(D1070="dyrektor ",'Podział podstawowy'!$F$19,IF(OR(D1070="zastępca dyrektora ",D1070="główny księgowy"),'Podział podstawowy'!$F$20,IF(D1070="kierownik",'Podział podstawowy'!$F$24,IF(D1070="zastępca kierownika",'Podział podstawowy'!$F$25,IF(D1070="główny ekspert",'Podział podstawowy'!$F$26,IF(OR(D1070="starszy ekspert",D1070="główny specjalista"),'Podział podstawowy'!$F$27,IF(OR(D1070="ekspert",D1070="specjalista"),'Podział podstawowy'!$F$28,'Podział podstawowy'!$F$29)))))))</f>
        <v>1306.0109446916717</v>
      </c>
      <c r="G1070" s="105" t="str">
        <f t="shared" si="32"/>
        <v>S3</v>
      </c>
      <c r="H1070" s="106">
        <f t="shared" si="33"/>
        <v>1.5</v>
      </c>
      <c r="I1070" s="104">
        <f>IFERROR(VLOOKUP(Tabela2[[#This Row],[Nazwisko i imię pracownika]],Tabela3[],9,FALSE),0)</f>
        <v>0</v>
      </c>
      <c r="J107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71" spans="1:10">
      <c r="A1071" s="104" t="s">
        <v>1086</v>
      </c>
      <c r="B1071" s="104">
        <v>102</v>
      </c>
      <c r="C1071" s="104" t="s">
        <v>1666</v>
      </c>
      <c r="D1071" s="104" t="s">
        <v>1669</v>
      </c>
      <c r="E1071" s="104">
        <v>1</v>
      </c>
      <c r="F1071" s="113">
        <f>IF(D1071="dyrektor ",'Podział podstawowy'!$F$19,IF(OR(D1071="zastępca dyrektora ",D1071="główny księgowy"),'Podział podstawowy'!$F$20,IF(D1071="kierownik",'Podział podstawowy'!$F$24,IF(D1071="zastępca kierownika",'Podział podstawowy'!$F$25,IF(D1071="główny ekspert",'Podział podstawowy'!$F$26,IF(OR(D1071="starszy ekspert",D1071="główny specjalista"),'Podział podstawowy'!$F$27,IF(OR(D1071="ekspert",D1071="specjalista"),'Podział podstawowy'!$F$28,'Podział podstawowy'!$F$29)))))))</f>
        <v>870.67396312778124</v>
      </c>
      <c r="G1071" s="105" t="str">
        <f t="shared" si="32"/>
        <v>S1</v>
      </c>
      <c r="H1071" s="106">
        <f t="shared" si="33"/>
        <v>1</v>
      </c>
      <c r="I1071" s="104">
        <f>IFERROR(VLOOKUP(Tabela2[[#This Row],[Nazwisko i imię pracownika]],Tabela3[],9,FALSE),0)</f>
        <v>0</v>
      </c>
      <c r="J107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72" spans="1:10">
      <c r="A1072" s="104" t="s">
        <v>1087</v>
      </c>
      <c r="B1072" s="104">
        <v>102</v>
      </c>
      <c r="C1072" s="104" t="s">
        <v>1666</v>
      </c>
      <c r="D1072" s="104" t="s">
        <v>1669</v>
      </c>
      <c r="E1072" s="104">
        <v>1</v>
      </c>
      <c r="F1072" s="113">
        <f>IF(D1072="dyrektor ",'Podział podstawowy'!$F$19,IF(OR(D1072="zastępca dyrektora ",D1072="główny księgowy"),'Podział podstawowy'!$F$20,IF(D1072="kierownik",'Podział podstawowy'!$F$24,IF(D1072="zastępca kierownika",'Podział podstawowy'!$F$25,IF(D1072="główny ekspert",'Podział podstawowy'!$F$26,IF(OR(D1072="starszy ekspert",D1072="główny specjalista"),'Podział podstawowy'!$F$27,IF(OR(D1072="ekspert",D1072="specjalista"),'Podział podstawowy'!$F$28,'Podział podstawowy'!$F$29)))))))</f>
        <v>870.67396312778124</v>
      </c>
      <c r="G1072" s="105" t="str">
        <f t="shared" si="32"/>
        <v>S1</v>
      </c>
      <c r="H1072" s="106">
        <f t="shared" si="33"/>
        <v>1</v>
      </c>
      <c r="I1072" s="104">
        <f>IFERROR(VLOOKUP(Tabela2[[#This Row],[Nazwisko i imię pracownika]],Tabela3[],9,FALSE),0)</f>
        <v>0</v>
      </c>
      <c r="J107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73" spans="1:10">
      <c r="A1073" s="104" t="s">
        <v>1088</v>
      </c>
      <c r="B1073" s="104">
        <v>102</v>
      </c>
      <c r="C1073" s="104" t="s">
        <v>1666</v>
      </c>
      <c r="D1073" s="104" t="s">
        <v>47</v>
      </c>
      <c r="E1073" s="104">
        <v>1</v>
      </c>
      <c r="F1073" s="113">
        <f>IF(D1073="dyrektor ",'Podział podstawowy'!$F$19,IF(OR(D1073="zastępca dyrektora ",D1073="główny księgowy"),'Podział podstawowy'!$F$20,IF(D1073="kierownik",'Podział podstawowy'!$F$24,IF(D1073="zastępca kierownika",'Podział podstawowy'!$F$25,IF(D1073="główny ekspert",'Podział podstawowy'!$F$26,IF(OR(D1073="starszy ekspert",D1073="główny specjalista"),'Podział podstawowy'!$F$27,IF(OR(D1073="ekspert",D1073="specjalista"),'Podział podstawowy'!$F$28,'Podział podstawowy'!$F$29)))))))</f>
        <v>1306.0109446916717</v>
      </c>
      <c r="G1073" s="105" t="str">
        <f t="shared" si="32"/>
        <v>S3</v>
      </c>
      <c r="H1073" s="106">
        <f t="shared" si="33"/>
        <v>1.5</v>
      </c>
      <c r="I1073" s="104">
        <f>IFERROR(VLOOKUP(Tabela2[[#This Row],[Nazwisko i imię pracownika]],Tabela3[],9,FALSE),0)</f>
        <v>0</v>
      </c>
      <c r="J107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74" spans="1:10">
      <c r="A1074" s="104" t="s">
        <v>1089</v>
      </c>
      <c r="B1074" s="104">
        <v>102</v>
      </c>
      <c r="C1074" s="104" t="s">
        <v>1666</v>
      </c>
      <c r="D1074" s="104" t="s">
        <v>1669</v>
      </c>
      <c r="E1074" s="104">
        <v>0.75</v>
      </c>
      <c r="F1074" s="113">
        <f>IF(D1074="dyrektor ",'Podział podstawowy'!$F$19,IF(OR(D1074="zastępca dyrektora ",D1074="główny księgowy"),'Podział podstawowy'!$F$20,IF(D1074="kierownik",'Podział podstawowy'!$F$24,IF(D1074="zastępca kierownika",'Podział podstawowy'!$F$25,IF(D1074="główny ekspert",'Podział podstawowy'!$F$26,IF(OR(D1074="starszy ekspert",D1074="główny specjalista"),'Podział podstawowy'!$F$27,IF(OR(D1074="ekspert",D1074="specjalista"),'Podział podstawowy'!$F$28,'Podział podstawowy'!$F$29)))))))</f>
        <v>870.67396312778124</v>
      </c>
      <c r="G1074" s="105" t="str">
        <f t="shared" si="32"/>
        <v>S1</v>
      </c>
      <c r="H1074" s="106">
        <f t="shared" si="33"/>
        <v>1</v>
      </c>
      <c r="I1074" s="104">
        <f>IFERROR(VLOOKUP(Tabela2[[#This Row],[Nazwisko i imię pracownika]],Tabela3[],9,FALSE),0)</f>
        <v>0</v>
      </c>
      <c r="J107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75" spans="1:10">
      <c r="A1075" s="104" t="s">
        <v>1090</v>
      </c>
      <c r="B1075" s="104">
        <v>102</v>
      </c>
      <c r="C1075" s="104" t="s">
        <v>1666</v>
      </c>
      <c r="D1075" s="104" t="s">
        <v>8</v>
      </c>
      <c r="E1075" s="104">
        <v>1</v>
      </c>
      <c r="F1075" s="113">
        <f>IF(D1075="dyrektor ",'Podział podstawowy'!$F$19,IF(OR(D1075="zastępca dyrektora ",D1075="główny księgowy"),'Podział podstawowy'!$F$20,IF(D1075="kierownik",'Podział podstawowy'!$F$24,IF(D1075="zastępca kierownika",'Podział podstawowy'!$F$25,IF(D1075="główny ekspert",'Podział podstawowy'!$F$26,IF(OR(D1075="starszy ekspert",D1075="główny specjalista"),'Podział podstawowy'!$F$27,IF(OR(D1075="ekspert",D1075="specjalista"),'Podział podstawowy'!$F$28,'Podział podstawowy'!$F$29)))))))</f>
        <v>1088.3424539097266</v>
      </c>
      <c r="G1075" s="105" t="str">
        <f t="shared" si="32"/>
        <v>S2</v>
      </c>
      <c r="H1075" s="106">
        <f t="shared" si="33"/>
        <v>1.25</v>
      </c>
      <c r="I1075" s="104">
        <f>IFERROR(VLOOKUP(Tabela2[[#This Row],[Nazwisko i imię pracownika]],Tabela3[],9,FALSE),0)</f>
        <v>0</v>
      </c>
      <c r="J107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76" spans="1:10">
      <c r="A1076" s="104" t="s">
        <v>116</v>
      </c>
      <c r="B1076" s="104">
        <v>102</v>
      </c>
      <c r="C1076" s="104" t="s">
        <v>1666</v>
      </c>
      <c r="D1076" s="104" t="s">
        <v>1669</v>
      </c>
      <c r="E1076" s="104">
        <v>1</v>
      </c>
      <c r="F1076" s="113">
        <f>IF(D1076="dyrektor ",'Podział podstawowy'!$F$19,IF(OR(D1076="zastępca dyrektora ",D1076="główny księgowy"),'Podział podstawowy'!$F$20,IF(D1076="kierownik",'Podział podstawowy'!$F$24,IF(D1076="zastępca kierownika",'Podział podstawowy'!$F$25,IF(D1076="główny ekspert",'Podział podstawowy'!$F$26,IF(OR(D1076="starszy ekspert",D1076="główny specjalista"),'Podział podstawowy'!$F$27,IF(OR(D1076="ekspert",D1076="specjalista"),'Podział podstawowy'!$F$28,'Podział podstawowy'!$F$29)))))))</f>
        <v>870.67396312778124</v>
      </c>
      <c r="G1076" s="105" t="str">
        <f t="shared" si="32"/>
        <v>S1</v>
      </c>
      <c r="H1076" s="106">
        <f t="shared" si="33"/>
        <v>1</v>
      </c>
      <c r="I1076" s="104">
        <f>IFERROR(VLOOKUP(Tabela2[[#This Row],[Nazwisko i imię pracownika]],Tabela3[],9,FALSE),0)</f>
        <v>0</v>
      </c>
      <c r="J107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77" spans="1:10">
      <c r="A1077" s="104" t="s">
        <v>1091</v>
      </c>
      <c r="B1077" s="104">
        <v>102</v>
      </c>
      <c r="C1077" s="104" t="s">
        <v>1664</v>
      </c>
      <c r="D1077" s="104" t="s">
        <v>1669</v>
      </c>
      <c r="E1077" s="104">
        <v>1</v>
      </c>
      <c r="F1077" s="113">
        <f>IF(D1077="dyrektor ",'Podział podstawowy'!$F$19,IF(OR(D1077="zastępca dyrektora ",D1077="główny księgowy"),'Podział podstawowy'!$F$20,IF(D1077="kierownik",'Podział podstawowy'!$F$24,IF(D1077="zastępca kierownika",'Podział podstawowy'!$F$25,IF(D1077="główny ekspert",'Podział podstawowy'!$F$26,IF(OR(D1077="starszy ekspert",D1077="główny specjalista"),'Podział podstawowy'!$F$27,IF(OR(D1077="ekspert",D1077="specjalista"),'Podział podstawowy'!$F$28,'Podział podstawowy'!$F$29)))))))</f>
        <v>870.67396312778124</v>
      </c>
      <c r="G1077" s="105" t="str">
        <f t="shared" si="32"/>
        <v>S1</v>
      </c>
      <c r="H1077" s="106">
        <f t="shared" si="33"/>
        <v>1</v>
      </c>
      <c r="I1077" s="104">
        <f>IFERROR(VLOOKUP(Tabela2[[#This Row],[Nazwisko i imię pracownika]],Tabela3[],9,FALSE),0)</f>
        <v>0</v>
      </c>
      <c r="J107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78" spans="1:10">
      <c r="A1078" s="104" t="s">
        <v>1092</v>
      </c>
      <c r="B1078" s="104">
        <v>102</v>
      </c>
      <c r="C1078" s="104" t="s">
        <v>1664</v>
      </c>
      <c r="D1078" s="104" t="s">
        <v>1669</v>
      </c>
      <c r="E1078" s="104">
        <v>1</v>
      </c>
      <c r="F1078" s="113">
        <f>IF(D1078="dyrektor ",'Podział podstawowy'!$F$19,IF(OR(D1078="zastępca dyrektora ",D1078="główny księgowy"),'Podział podstawowy'!$F$20,IF(D1078="kierownik",'Podział podstawowy'!$F$24,IF(D1078="zastępca kierownika",'Podział podstawowy'!$F$25,IF(D1078="główny ekspert",'Podział podstawowy'!$F$26,IF(OR(D1078="starszy ekspert",D1078="główny specjalista"),'Podział podstawowy'!$F$27,IF(OR(D1078="ekspert",D1078="specjalista"),'Podział podstawowy'!$F$28,'Podział podstawowy'!$F$29)))))))</f>
        <v>870.67396312778124</v>
      </c>
      <c r="G1078" s="105" t="str">
        <f t="shared" si="32"/>
        <v>S1</v>
      </c>
      <c r="H1078" s="106">
        <f t="shared" si="33"/>
        <v>1</v>
      </c>
      <c r="I1078" s="104">
        <f>IFERROR(VLOOKUP(Tabela2[[#This Row],[Nazwisko i imię pracownika]],Tabela3[],9,FALSE),0)</f>
        <v>0</v>
      </c>
      <c r="J107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79" spans="1:10">
      <c r="A1079" s="104" t="s">
        <v>1093</v>
      </c>
      <c r="B1079" s="104">
        <v>102</v>
      </c>
      <c r="C1079" s="104" t="s">
        <v>1664</v>
      </c>
      <c r="D1079" s="104" t="s">
        <v>8</v>
      </c>
      <c r="E1079" s="104">
        <v>1</v>
      </c>
      <c r="F1079" s="113">
        <f>IF(D1079="dyrektor ",'Podział podstawowy'!$F$19,IF(OR(D1079="zastępca dyrektora ",D1079="główny księgowy"),'Podział podstawowy'!$F$20,IF(D1079="kierownik",'Podział podstawowy'!$F$24,IF(D1079="zastępca kierownika",'Podział podstawowy'!$F$25,IF(D1079="główny ekspert",'Podział podstawowy'!$F$26,IF(OR(D1079="starszy ekspert",D1079="główny specjalista"),'Podział podstawowy'!$F$27,IF(OR(D1079="ekspert",D1079="specjalista"),'Podział podstawowy'!$F$28,'Podział podstawowy'!$F$29)))))))</f>
        <v>1088.3424539097266</v>
      </c>
      <c r="G1079" s="105" t="str">
        <f t="shared" si="32"/>
        <v>S2</v>
      </c>
      <c r="H1079" s="106">
        <f t="shared" si="33"/>
        <v>1.25</v>
      </c>
      <c r="I1079" s="104">
        <f>IFERROR(VLOOKUP(Tabela2[[#This Row],[Nazwisko i imię pracownika]],Tabela3[],9,FALSE),0)</f>
        <v>0</v>
      </c>
      <c r="J107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80" spans="1:10">
      <c r="A1080" s="104" t="s">
        <v>1094</v>
      </c>
      <c r="B1080" s="104">
        <v>103</v>
      </c>
      <c r="C1080" s="104" t="s">
        <v>1664</v>
      </c>
      <c r="D1080" s="104" t="s">
        <v>52</v>
      </c>
      <c r="E1080" s="104">
        <v>1</v>
      </c>
      <c r="F1080" s="113">
        <f>IF(D1080="dyrektor ",'Podział podstawowy'!$F$19,IF(OR(D1080="zastępca dyrektora ",D1080="główny księgowy"),'Podział podstawowy'!$F$20,IF(D1080="kierownik",'Podział podstawowy'!$F$24,IF(D1080="zastępca kierownika",'Podział podstawowy'!$F$25,IF(D1080="główny ekspert",'Podział podstawowy'!$F$26,IF(OR(D1080="starszy ekspert",D1080="główny specjalista"),'Podział podstawowy'!$F$27,IF(OR(D1080="ekspert",D1080="specjalista"),'Podział podstawowy'!$F$28,'Podział podstawowy'!$F$29)))))))</f>
        <v>1741.3479262555625</v>
      </c>
      <c r="G1080" s="105" t="str">
        <f t="shared" si="32"/>
        <v>S5</v>
      </c>
      <c r="H1080" s="106">
        <f t="shared" si="33"/>
        <v>2</v>
      </c>
      <c r="I1080" s="104">
        <f>IFERROR(VLOOKUP(Tabela2[[#This Row],[Nazwisko i imię pracownika]],Tabela3[],9,FALSE),0)</f>
        <v>0</v>
      </c>
      <c r="J108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81" spans="1:10">
      <c r="A1081" s="104" t="s">
        <v>1095</v>
      </c>
      <c r="B1081" s="104">
        <v>103</v>
      </c>
      <c r="C1081" s="104" t="s">
        <v>1664</v>
      </c>
      <c r="D1081" s="104" t="s">
        <v>7</v>
      </c>
      <c r="E1081" s="104">
        <v>1</v>
      </c>
      <c r="F1081" s="113">
        <f>IF(D1081="dyrektor ",'Podział podstawowy'!$F$19,IF(OR(D1081="zastępca dyrektora ",D1081="główny księgowy"),'Podział podstawowy'!$F$20,IF(D1081="kierownik",'Podział podstawowy'!$F$24,IF(D1081="zastępca kierownika",'Podział podstawowy'!$F$25,IF(D1081="główny ekspert",'Podział podstawowy'!$F$26,IF(OR(D1081="starszy ekspert",D1081="główny specjalista"),'Podział podstawowy'!$F$27,IF(OR(D1081="ekspert",D1081="specjalista"),'Podział podstawowy'!$F$28,'Podział podstawowy'!$F$29)))))))</f>
        <v>1306.0109446916717</v>
      </c>
      <c r="G1081" s="105" t="str">
        <f t="shared" si="32"/>
        <v>S3</v>
      </c>
      <c r="H1081" s="106">
        <f t="shared" si="33"/>
        <v>1.5</v>
      </c>
      <c r="I1081" s="104">
        <f>IFERROR(VLOOKUP(Tabela2[[#This Row],[Nazwisko i imię pracownika]],Tabela3[],9,FALSE),0)</f>
        <v>0</v>
      </c>
      <c r="J108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82" spans="1:10">
      <c r="A1082" s="104" t="s">
        <v>1096</v>
      </c>
      <c r="B1082" s="104">
        <v>103</v>
      </c>
      <c r="C1082" s="104" t="s">
        <v>1664</v>
      </c>
      <c r="D1082" s="104" t="s">
        <v>10</v>
      </c>
      <c r="E1082" s="104">
        <v>1</v>
      </c>
      <c r="F1082" s="113">
        <f>IF(D1082="dyrektor ",'Podział podstawowy'!$F$19,IF(OR(D1082="zastępca dyrektora ",D1082="główny księgowy"),'Podział podstawowy'!$F$20,IF(D1082="kierownik",'Podział podstawowy'!$F$24,IF(D1082="zastępca kierownika",'Podział podstawowy'!$F$25,IF(D1082="główny ekspert",'Podział podstawowy'!$F$26,IF(OR(D1082="starszy ekspert",D1082="główny specjalista"),'Podział podstawowy'!$F$27,IF(OR(D1082="ekspert",D1082="specjalista"),'Podział podstawowy'!$F$28,'Podział podstawowy'!$F$29)))))))</f>
        <v>1088.3424539097266</v>
      </c>
      <c r="G1082" s="105" t="str">
        <f t="shared" si="32"/>
        <v>S2</v>
      </c>
      <c r="H1082" s="106">
        <f t="shared" si="33"/>
        <v>1.25</v>
      </c>
      <c r="I1082" s="104">
        <f>IFERROR(VLOOKUP(Tabela2[[#This Row],[Nazwisko i imię pracownika]],Tabela3[],9,FALSE),0)</f>
        <v>0</v>
      </c>
      <c r="J108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83" spans="1:10">
      <c r="A1083" s="104" t="s">
        <v>1097</v>
      </c>
      <c r="B1083" s="104">
        <v>103</v>
      </c>
      <c r="C1083" s="104" t="s">
        <v>1664</v>
      </c>
      <c r="D1083" s="104" t="s">
        <v>1669</v>
      </c>
      <c r="E1083" s="104">
        <v>1</v>
      </c>
      <c r="F1083" s="113">
        <f>IF(D1083="dyrektor ",'Podział podstawowy'!$F$19,IF(OR(D1083="zastępca dyrektora ",D1083="główny księgowy"),'Podział podstawowy'!$F$20,IF(D1083="kierownik",'Podział podstawowy'!$F$24,IF(D1083="zastępca kierownika",'Podział podstawowy'!$F$25,IF(D1083="główny ekspert",'Podział podstawowy'!$F$26,IF(OR(D1083="starszy ekspert",D1083="główny specjalista"),'Podział podstawowy'!$F$27,IF(OR(D1083="ekspert",D1083="specjalista"),'Podział podstawowy'!$F$28,'Podział podstawowy'!$F$29)))))))</f>
        <v>870.67396312778124</v>
      </c>
      <c r="G1083" s="105" t="str">
        <f t="shared" si="32"/>
        <v>S1</v>
      </c>
      <c r="H1083" s="106">
        <f t="shared" si="33"/>
        <v>1</v>
      </c>
      <c r="I1083" s="104">
        <f>IFERROR(VLOOKUP(Tabela2[[#This Row],[Nazwisko i imię pracownika]],Tabela3[],9,FALSE),0)</f>
        <v>0</v>
      </c>
      <c r="J108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84" spans="1:10">
      <c r="A1084" s="104" t="s">
        <v>1098</v>
      </c>
      <c r="B1084" s="104">
        <v>103</v>
      </c>
      <c r="C1084" s="104" t="s">
        <v>1664</v>
      </c>
      <c r="D1084" s="104" t="s">
        <v>1669</v>
      </c>
      <c r="E1084" s="104">
        <v>1</v>
      </c>
      <c r="F1084" s="113">
        <f>IF(D1084="dyrektor ",'Podział podstawowy'!$F$19,IF(OR(D1084="zastępca dyrektora ",D1084="główny księgowy"),'Podział podstawowy'!$F$20,IF(D1084="kierownik",'Podział podstawowy'!$F$24,IF(D1084="zastępca kierownika",'Podział podstawowy'!$F$25,IF(D1084="główny ekspert",'Podział podstawowy'!$F$26,IF(OR(D1084="starszy ekspert",D1084="główny specjalista"),'Podział podstawowy'!$F$27,IF(OR(D1084="ekspert",D1084="specjalista"),'Podział podstawowy'!$F$28,'Podział podstawowy'!$F$29)))))))</f>
        <v>870.67396312778124</v>
      </c>
      <c r="G1084" s="105" t="str">
        <f t="shared" si="32"/>
        <v>S1</v>
      </c>
      <c r="H1084" s="106">
        <f t="shared" si="33"/>
        <v>1</v>
      </c>
      <c r="I1084" s="104">
        <f>IFERROR(VLOOKUP(Tabela2[[#This Row],[Nazwisko i imię pracownika]],Tabela3[],9,FALSE),0)</f>
        <v>0</v>
      </c>
      <c r="J108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85" spans="1:10">
      <c r="A1085" s="104" t="s">
        <v>1099</v>
      </c>
      <c r="B1085" s="104">
        <v>103</v>
      </c>
      <c r="C1085" s="104" t="s">
        <v>1664</v>
      </c>
      <c r="D1085" s="104" t="s">
        <v>1669</v>
      </c>
      <c r="E1085" s="104">
        <v>1</v>
      </c>
      <c r="F1085" s="113">
        <f>IF(D1085="dyrektor ",'Podział podstawowy'!$F$19,IF(OR(D1085="zastępca dyrektora ",D1085="główny księgowy"),'Podział podstawowy'!$F$20,IF(D1085="kierownik",'Podział podstawowy'!$F$24,IF(D1085="zastępca kierownika",'Podział podstawowy'!$F$25,IF(D1085="główny ekspert",'Podział podstawowy'!$F$26,IF(OR(D1085="starszy ekspert",D1085="główny specjalista"),'Podział podstawowy'!$F$27,IF(OR(D1085="ekspert",D1085="specjalista"),'Podział podstawowy'!$F$28,'Podział podstawowy'!$F$29)))))))</f>
        <v>870.67396312778124</v>
      </c>
      <c r="G1085" s="105" t="str">
        <f t="shared" si="32"/>
        <v>S1</v>
      </c>
      <c r="H1085" s="106">
        <f t="shared" si="33"/>
        <v>1</v>
      </c>
      <c r="I1085" s="104">
        <f>IFERROR(VLOOKUP(Tabela2[[#This Row],[Nazwisko i imię pracownika]],Tabela3[],9,FALSE),0)</f>
        <v>0</v>
      </c>
      <c r="J108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86" spans="1:10">
      <c r="A1086" s="104" t="s">
        <v>1100</v>
      </c>
      <c r="B1086" s="104">
        <v>103</v>
      </c>
      <c r="C1086" s="104" t="s">
        <v>1664</v>
      </c>
      <c r="D1086" s="104" t="s">
        <v>1669</v>
      </c>
      <c r="E1086" s="104">
        <v>1</v>
      </c>
      <c r="F1086" s="113">
        <f>IF(D1086="dyrektor ",'Podział podstawowy'!$F$19,IF(OR(D1086="zastępca dyrektora ",D1086="główny księgowy"),'Podział podstawowy'!$F$20,IF(D1086="kierownik",'Podział podstawowy'!$F$24,IF(D1086="zastępca kierownika",'Podział podstawowy'!$F$25,IF(D1086="główny ekspert",'Podział podstawowy'!$F$26,IF(OR(D1086="starszy ekspert",D1086="główny specjalista"),'Podział podstawowy'!$F$27,IF(OR(D1086="ekspert",D1086="specjalista"),'Podział podstawowy'!$F$28,'Podział podstawowy'!$F$29)))))))</f>
        <v>870.67396312778124</v>
      </c>
      <c r="G1086" s="105" t="str">
        <f t="shared" si="32"/>
        <v>S1</v>
      </c>
      <c r="H1086" s="106">
        <f t="shared" si="33"/>
        <v>1</v>
      </c>
      <c r="I1086" s="104">
        <f>IFERROR(VLOOKUP(Tabela2[[#This Row],[Nazwisko i imię pracownika]],Tabela3[],9,FALSE),0)</f>
        <v>0</v>
      </c>
      <c r="J108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87" spans="1:10">
      <c r="A1087" s="104" t="s">
        <v>1101</v>
      </c>
      <c r="B1087" s="104">
        <v>103</v>
      </c>
      <c r="C1087" s="104" t="s">
        <v>1663</v>
      </c>
      <c r="D1087" s="104" t="s">
        <v>1669</v>
      </c>
      <c r="E1087" s="104">
        <v>1</v>
      </c>
      <c r="F1087" s="113">
        <f>IF(D1087="dyrektor ",'Podział podstawowy'!$F$19,IF(OR(D1087="zastępca dyrektora ",D1087="główny księgowy"),'Podział podstawowy'!$F$20,IF(D1087="kierownik",'Podział podstawowy'!$F$24,IF(D1087="zastępca kierownika",'Podział podstawowy'!$F$25,IF(D1087="główny ekspert",'Podział podstawowy'!$F$26,IF(OR(D1087="starszy ekspert",D1087="główny specjalista"),'Podział podstawowy'!$F$27,IF(OR(D1087="ekspert",D1087="specjalista"),'Podział podstawowy'!$F$28,'Podział podstawowy'!$F$29)))))))</f>
        <v>870.67396312778124</v>
      </c>
      <c r="G1087" s="105" t="str">
        <f t="shared" si="32"/>
        <v>S1</v>
      </c>
      <c r="H1087" s="106">
        <f t="shared" si="33"/>
        <v>1</v>
      </c>
      <c r="I1087" s="104">
        <f>IFERROR(VLOOKUP(Tabela2[[#This Row],[Nazwisko i imię pracownika]],Tabela3[],9,FALSE),0)</f>
        <v>0</v>
      </c>
      <c r="J108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88" spans="1:10">
      <c r="A1088" s="104" t="s">
        <v>1102</v>
      </c>
      <c r="B1088" s="104">
        <v>103</v>
      </c>
      <c r="C1088" s="104" t="s">
        <v>1663</v>
      </c>
      <c r="D1088" s="104" t="s">
        <v>1669</v>
      </c>
      <c r="E1088" s="104">
        <v>1</v>
      </c>
      <c r="F1088" s="113">
        <f>IF(D1088="dyrektor ",'Podział podstawowy'!$F$19,IF(OR(D1088="zastępca dyrektora ",D1088="główny księgowy"),'Podział podstawowy'!$F$20,IF(D1088="kierownik",'Podział podstawowy'!$F$24,IF(D1088="zastępca kierownika",'Podział podstawowy'!$F$25,IF(D1088="główny ekspert",'Podział podstawowy'!$F$26,IF(OR(D1088="starszy ekspert",D1088="główny specjalista"),'Podział podstawowy'!$F$27,IF(OR(D1088="ekspert",D1088="specjalista"),'Podział podstawowy'!$F$28,'Podział podstawowy'!$F$29)))))))</f>
        <v>870.67396312778124</v>
      </c>
      <c r="G1088" s="105" t="str">
        <f t="shared" si="32"/>
        <v>S1</v>
      </c>
      <c r="H1088" s="106">
        <f t="shared" si="33"/>
        <v>1</v>
      </c>
      <c r="I1088" s="104">
        <f>IFERROR(VLOOKUP(Tabela2[[#This Row],[Nazwisko i imię pracownika]],Tabela3[],9,FALSE),0)</f>
        <v>0</v>
      </c>
      <c r="J108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89" spans="1:10">
      <c r="A1089" s="104" t="s">
        <v>1103</v>
      </c>
      <c r="B1089" s="104">
        <v>103</v>
      </c>
      <c r="C1089" s="104" t="s">
        <v>1663</v>
      </c>
      <c r="D1089" s="104" t="s">
        <v>47</v>
      </c>
      <c r="E1089" s="104">
        <v>1</v>
      </c>
      <c r="F1089" s="113">
        <f>IF(D1089="dyrektor ",'Podział podstawowy'!$F$19,IF(OR(D1089="zastępca dyrektora ",D1089="główny księgowy"),'Podział podstawowy'!$F$20,IF(D1089="kierownik",'Podział podstawowy'!$F$24,IF(D1089="zastępca kierownika",'Podział podstawowy'!$F$25,IF(D1089="główny ekspert",'Podział podstawowy'!$F$26,IF(OR(D1089="starszy ekspert",D1089="główny specjalista"),'Podział podstawowy'!$F$27,IF(OR(D1089="ekspert",D1089="specjalista"),'Podział podstawowy'!$F$28,'Podział podstawowy'!$F$29)))))))</f>
        <v>1306.0109446916717</v>
      </c>
      <c r="G1089" s="105" t="str">
        <f t="shared" si="32"/>
        <v>S3</v>
      </c>
      <c r="H1089" s="106">
        <f t="shared" si="33"/>
        <v>1.5</v>
      </c>
      <c r="I1089" s="104">
        <f>IFERROR(VLOOKUP(Tabela2[[#This Row],[Nazwisko i imię pracownika]],Tabela3[],9,FALSE),0)</f>
        <v>0</v>
      </c>
      <c r="J108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90" spans="1:10">
      <c r="A1090" s="104" t="s">
        <v>1104</v>
      </c>
      <c r="B1090" s="104">
        <v>103</v>
      </c>
      <c r="C1090" s="104" t="s">
        <v>1663</v>
      </c>
      <c r="D1090" s="104" t="s">
        <v>1669</v>
      </c>
      <c r="E1090" s="104">
        <v>1</v>
      </c>
      <c r="F1090" s="113">
        <f>IF(D1090="dyrektor ",'Podział podstawowy'!$F$19,IF(OR(D1090="zastępca dyrektora ",D1090="główny księgowy"),'Podział podstawowy'!$F$20,IF(D1090="kierownik",'Podział podstawowy'!$F$24,IF(D1090="zastępca kierownika",'Podział podstawowy'!$F$25,IF(D1090="główny ekspert",'Podział podstawowy'!$F$26,IF(OR(D1090="starszy ekspert",D1090="główny specjalista"),'Podział podstawowy'!$F$27,IF(OR(D1090="ekspert",D1090="specjalista"),'Podział podstawowy'!$F$28,'Podział podstawowy'!$F$29)))))))</f>
        <v>870.67396312778124</v>
      </c>
      <c r="G1090" s="105" t="str">
        <f t="shared" si="32"/>
        <v>S1</v>
      </c>
      <c r="H1090" s="106">
        <f t="shared" si="33"/>
        <v>1</v>
      </c>
      <c r="I1090" s="104">
        <f>IFERROR(VLOOKUP(Tabela2[[#This Row],[Nazwisko i imię pracownika]],Tabela3[],9,FALSE),0)</f>
        <v>0</v>
      </c>
      <c r="J109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91" spans="1:10">
      <c r="A1091" s="104" t="s">
        <v>939</v>
      </c>
      <c r="B1091" s="104">
        <v>103</v>
      </c>
      <c r="C1091" s="104" t="s">
        <v>1663</v>
      </c>
      <c r="D1091" s="104" t="s">
        <v>47</v>
      </c>
      <c r="E1091" s="104">
        <v>1</v>
      </c>
      <c r="F1091" s="113">
        <f>IF(D1091="dyrektor ",'Podział podstawowy'!$F$19,IF(OR(D1091="zastępca dyrektora ",D1091="główny księgowy"),'Podział podstawowy'!$F$20,IF(D1091="kierownik",'Podział podstawowy'!$F$24,IF(D1091="zastępca kierownika",'Podział podstawowy'!$F$25,IF(D1091="główny ekspert",'Podział podstawowy'!$F$26,IF(OR(D1091="starszy ekspert",D1091="główny specjalista"),'Podział podstawowy'!$F$27,IF(OR(D1091="ekspert",D1091="specjalista"),'Podział podstawowy'!$F$28,'Podział podstawowy'!$F$29)))))))</f>
        <v>1306.0109446916717</v>
      </c>
      <c r="G1091" s="105" t="str">
        <f t="shared" si="32"/>
        <v>S3</v>
      </c>
      <c r="H1091" s="106">
        <f t="shared" si="33"/>
        <v>1.5</v>
      </c>
      <c r="I1091" s="104">
        <f>IFERROR(VLOOKUP(Tabela2[[#This Row],[Nazwisko i imię pracownika]],Tabela3[],9,FALSE),0)</f>
        <v>0</v>
      </c>
      <c r="J109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92" spans="1:10">
      <c r="A1092" s="104" t="s">
        <v>1105</v>
      </c>
      <c r="B1092" s="104">
        <v>103</v>
      </c>
      <c r="C1092" s="104" t="s">
        <v>1663</v>
      </c>
      <c r="D1092" s="104" t="s">
        <v>47</v>
      </c>
      <c r="E1092" s="104">
        <v>1</v>
      </c>
      <c r="F1092" s="113">
        <f>IF(D1092="dyrektor ",'Podział podstawowy'!$F$19,IF(OR(D1092="zastępca dyrektora ",D1092="główny księgowy"),'Podział podstawowy'!$F$20,IF(D1092="kierownik",'Podział podstawowy'!$F$24,IF(D1092="zastępca kierownika",'Podział podstawowy'!$F$25,IF(D1092="główny ekspert",'Podział podstawowy'!$F$26,IF(OR(D1092="starszy ekspert",D1092="główny specjalista"),'Podział podstawowy'!$F$27,IF(OR(D1092="ekspert",D1092="specjalista"),'Podział podstawowy'!$F$28,'Podział podstawowy'!$F$29)))))))</f>
        <v>1306.0109446916717</v>
      </c>
      <c r="G1092" s="105" t="str">
        <f t="shared" si="32"/>
        <v>S3</v>
      </c>
      <c r="H1092" s="106">
        <f t="shared" si="33"/>
        <v>1.5</v>
      </c>
      <c r="I1092" s="104">
        <f>IFERROR(VLOOKUP(Tabela2[[#This Row],[Nazwisko i imię pracownika]],Tabela3[],9,FALSE),0)</f>
        <v>0</v>
      </c>
      <c r="J109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93" spans="1:10">
      <c r="A1093" s="104" t="s">
        <v>744</v>
      </c>
      <c r="B1093" s="104">
        <v>103</v>
      </c>
      <c r="C1093" s="104" t="s">
        <v>1663</v>
      </c>
      <c r="D1093" s="104" t="s">
        <v>1669</v>
      </c>
      <c r="E1093" s="104">
        <v>1</v>
      </c>
      <c r="F1093" s="113">
        <f>IF(D1093="dyrektor ",'Podział podstawowy'!$F$19,IF(OR(D1093="zastępca dyrektora ",D1093="główny księgowy"),'Podział podstawowy'!$F$20,IF(D1093="kierownik",'Podział podstawowy'!$F$24,IF(D1093="zastępca kierownika",'Podział podstawowy'!$F$25,IF(D1093="główny ekspert",'Podział podstawowy'!$F$26,IF(OR(D1093="starszy ekspert",D1093="główny specjalista"),'Podział podstawowy'!$F$27,IF(OR(D1093="ekspert",D1093="specjalista"),'Podział podstawowy'!$F$28,'Podział podstawowy'!$F$29)))))))</f>
        <v>870.67396312778124</v>
      </c>
      <c r="G1093" s="105" t="str">
        <f t="shared" si="32"/>
        <v>S1</v>
      </c>
      <c r="H1093" s="106">
        <f t="shared" si="33"/>
        <v>1</v>
      </c>
      <c r="I1093" s="104">
        <f>IFERROR(VLOOKUP(Tabela2[[#This Row],[Nazwisko i imię pracownika]],Tabela3[],9,FALSE),0)</f>
        <v>0</v>
      </c>
      <c r="J109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94" spans="1:10">
      <c r="A1094" s="104" t="s">
        <v>1106</v>
      </c>
      <c r="B1094" s="104">
        <v>103</v>
      </c>
      <c r="C1094" s="104" t="s">
        <v>1663</v>
      </c>
      <c r="D1094" s="104" t="s">
        <v>1669</v>
      </c>
      <c r="E1094" s="104">
        <v>1</v>
      </c>
      <c r="F1094" s="113">
        <f>IF(D1094="dyrektor ",'Podział podstawowy'!$F$19,IF(OR(D1094="zastępca dyrektora ",D1094="główny księgowy"),'Podział podstawowy'!$F$20,IF(D1094="kierownik",'Podział podstawowy'!$F$24,IF(D1094="zastępca kierownika",'Podział podstawowy'!$F$25,IF(D1094="główny ekspert",'Podział podstawowy'!$F$26,IF(OR(D1094="starszy ekspert",D1094="główny specjalista"),'Podział podstawowy'!$F$27,IF(OR(D1094="ekspert",D1094="specjalista"),'Podział podstawowy'!$F$28,'Podział podstawowy'!$F$29)))))))</f>
        <v>870.67396312778124</v>
      </c>
      <c r="G1094" s="105" t="str">
        <f t="shared" si="32"/>
        <v>S1</v>
      </c>
      <c r="H1094" s="106">
        <f t="shared" si="33"/>
        <v>1</v>
      </c>
      <c r="I1094" s="104">
        <f>IFERROR(VLOOKUP(Tabela2[[#This Row],[Nazwisko i imię pracownika]],Tabela3[],9,FALSE),0)</f>
        <v>0</v>
      </c>
      <c r="J109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95" spans="1:10">
      <c r="A1095" s="104" t="s">
        <v>241</v>
      </c>
      <c r="B1095" s="104">
        <v>103</v>
      </c>
      <c r="C1095" s="104" t="s">
        <v>1663</v>
      </c>
      <c r="D1095" s="104" t="s">
        <v>8</v>
      </c>
      <c r="E1095" s="104">
        <v>1</v>
      </c>
      <c r="F1095" s="113">
        <f>IF(D1095="dyrektor ",'Podział podstawowy'!$F$19,IF(OR(D1095="zastępca dyrektora ",D1095="główny księgowy"),'Podział podstawowy'!$F$20,IF(D1095="kierownik",'Podział podstawowy'!$F$24,IF(D1095="zastępca kierownika",'Podział podstawowy'!$F$25,IF(D1095="główny ekspert",'Podział podstawowy'!$F$26,IF(OR(D1095="starszy ekspert",D1095="główny specjalista"),'Podział podstawowy'!$F$27,IF(OR(D1095="ekspert",D1095="specjalista"),'Podział podstawowy'!$F$28,'Podział podstawowy'!$F$29)))))))</f>
        <v>1088.3424539097266</v>
      </c>
      <c r="G1095" s="105" t="str">
        <f t="shared" ref="G1095:G1158" si="34">IF(D1095="dyrektor ","S8",IF(OR(D1095="zastępca dyrektora ",D1095="główny księgowy"),"S7",IF(D1095="kierownik","S6",IF(D1095="zastępca kierownika","S5",IF(D1095="główny ekspert","S4",IF(OR(D1095="starszy ekspert",D1095="główny specjalista"),"S3",IF(OR(D1095="ekspert",D1095="specjalista"),"S2","S1")))))))</f>
        <v>S2</v>
      </c>
      <c r="H1095" s="106">
        <f t="shared" ref="H1095:H1158" si="35">IF(G1095="S1",1,IF(G1095="S2",1.25,IF(G1095="S3",1.5,IF(G1095="S4",1.75,IF(G1095="S5",2,IF(G1095="S6",2.5,IF(G1095="S7",3,IF(G1095="S8",3.5))))))))</f>
        <v>1.25</v>
      </c>
      <c r="I1095" s="104">
        <f>IFERROR(VLOOKUP(Tabela2[[#This Row],[Nazwisko i imię pracownika]],Tabela3[],9,FALSE),0)</f>
        <v>0</v>
      </c>
      <c r="J109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96" spans="1:10">
      <c r="A1096" s="104" t="s">
        <v>1107</v>
      </c>
      <c r="B1096" s="104">
        <v>103</v>
      </c>
      <c r="C1096" s="104" t="s">
        <v>1663</v>
      </c>
      <c r="D1096" s="104" t="s">
        <v>1669</v>
      </c>
      <c r="E1096" s="104">
        <v>1</v>
      </c>
      <c r="F1096" s="113">
        <f>IF(D1096="dyrektor ",'Podział podstawowy'!$F$19,IF(OR(D1096="zastępca dyrektora ",D1096="główny księgowy"),'Podział podstawowy'!$F$20,IF(D1096="kierownik",'Podział podstawowy'!$F$24,IF(D1096="zastępca kierownika",'Podział podstawowy'!$F$25,IF(D1096="główny ekspert",'Podział podstawowy'!$F$26,IF(OR(D1096="starszy ekspert",D1096="główny specjalista"),'Podział podstawowy'!$F$27,IF(OR(D1096="ekspert",D1096="specjalista"),'Podział podstawowy'!$F$28,'Podział podstawowy'!$F$29)))))))</f>
        <v>870.67396312778124</v>
      </c>
      <c r="G1096" s="105" t="str">
        <f t="shared" si="34"/>
        <v>S1</v>
      </c>
      <c r="H1096" s="106">
        <f t="shared" si="35"/>
        <v>1</v>
      </c>
      <c r="I1096" s="104">
        <f>IFERROR(VLOOKUP(Tabela2[[#This Row],[Nazwisko i imię pracownika]],Tabela3[],9,FALSE),0)</f>
        <v>0</v>
      </c>
      <c r="J109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97" spans="1:10">
      <c r="A1097" s="104" t="s">
        <v>1108</v>
      </c>
      <c r="B1097" s="104">
        <v>103</v>
      </c>
      <c r="C1097" s="104" t="s">
        <v>1663</v>
      </c>
      <c r="D1097" s="104" t="s">
        <v>1669</v>
      </c>
      <c r="E1097" s="104">
        <v>1</v>
      </c>
      <c r="F1097" s="113">
        <f>IF(D1097="dyrektor ",'Podział podstawowy'!$F$19,IF(OR(D1097="zastępca dyrektora ",D1097="główny księgowy"),'Podział podstawowy'!$F$20,IF(D1097="kierownik",'Podział podstawowy'!$F$24,IF(D1097="zastępca kierownika",'Podział podstawowy'!$F$25,IF(D1097="główny ekspert",'Podział podstawowy'!$F$26,IF(OR(D1097="starszy ekspert",D1097="główny specjalista"),'Podział podstawowy'!$F$27,IF(OR(D1097="ekspert",D1097="specjalista"),'Podział podstawowy'!$F$28,'Podział podstawowy'!$F$29)))))))</f>
        <v>870.67396312778124</v>
      </c>
      <c r="G1097" s="105" t="str">
        <f t="shared" si="34"/>
        <v>S1</v>
      </c>
      <c r="H1097" s="106">
        <f t="shared" si="35"/>
        <v>1</v>
      </c>
      <c r="I1097" s="104">
        <f>IFERROR(VLOOKUP(Tabela2[[#This Row],[Nazwisko i imię pracownika]],Tabela3[],9,FALSE),0)</f>
        <v>0</v>
      </c>
      <c r="J109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98" spans="1:10">
      <c r="A1098" s="104" t="s">
        <v>1109</v>
      </c>
      <c r="B1098" s="104">
        <v>103</v>
      </c>
      <c r="C1098" s="104" t="s">
        <v>1663</v>
      </c>
      <c r="D1098" s="104" t="s">
        <v>1669</v>
      </c>
      <c r="E1098" s="104">
        <v>1</v>
      </c>
      <c r="F1098" s="113">
        <f>IF(D1098="dyrektor ",'Podział podstawowy'!$F$19,IF(OR(D1098="zastępca dyrektora ",D1098="główny księgowy"),'Podział podstawowy'!$F$20,IF(D1098="kierownik",'Podział podstawowy'!$F$24,IF(D1098="zastępca kierownika",'Podział podstawowy'!$F$25,IF(D1098="główny ekspert",'Podział podstawowy'!$F$26,IF(OR(D1098="starszy ekspert",D1098="główny specjalista"),'Podział podstawowy'!$F$27,IF(OR(D1098="ekspert",D1098="specjalista"),'Podział podstawowy'!$F$28,'Podział podstawowy'!$F$29)))))))</f>
        <v>870.67396312778124</v>
      </c>
      <c r="G1098" s="105" t="str">
        <f t="shared" si="34"/>
        <v>S1</v>
      </c>
      <c r="H1098" s="106">
        <f t="shared" si="35"/>
        <v>1</v>
      </c>
      <c r="I1098" s="104">
        <f>IFERROR(VLOOKUP(Tabela2[[#This Row],[Nazwisko i imię pracownika]],Tabela3[],9,FALSE),0)</f>
        <v>0</v>
      </c>
      <c r="J109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099" spans="1:10">
      <c r="A1099" s="104" t="s">
        <v>1110</v>
      </c>
      <c r="B1099" s="104">
        <v>103</v>
      </c>
      <c r="C1099" s="104" t="s">
        <v>1663</v>
      </c>
      <c r="D1099" s="104" t="s">
        <v>1669</v>
      </c>
      <c r="E1099" s="104">
        <v>1</v>
      </c>
      <c r="F1099" s="113">
        <f>IF(D1099="dyrektor ",'Podział podstawowy'!$F$19,IF(OR(D1099="zastępca dyrektora ",D1099="główny księgowy"),'Podział podstawowy'!$F$20,IF(D1099="kierownik",'Podział podstawowy'!$F$24,IF(D1099="zastępca kierownika",'Podział podstawowy'!$F$25,IF(D1099="główny ekspert",'Podział podstawowy'!$F$26,IF(OR(D1099="starszy ekspert",D1099="główny specjalista"),'Podział podstawowy'!$F$27,IF(OR(D1099="ekspert",D1099="specjalista"),'Podział podstawowy'!$F$28,'Podział podstawowy'!$F$29)))))))</f>
        <v>870.67396312778124</v>
      </c>
      <c r="G1099" s="105" t="str">
        <f t="shared" si="34"/>
        <v>S1</v>
      </c>
      <c r="H1099" s="106">
        <f t="shared" si="35"/>
        <v>1</v>
      </c>
      <c r="I1099" s="104">
        <f>IFERROR(VLOOKUP(Tabela2[[#This Row],[Nazwisko i imię pracownika]],Tabela3[],9,FALSE),0)</f>
        <v>0</v>
      </c>
      <c r="J109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00" spans="1:10">
      <c r="A1100" s="104" t="s">
        <v>1063</v>
      </c>
      <c r="B1100" s="104">
        <v>103</v>
      </c>
      <c r="C1100" s="104" t="s">
        <v>1663</v>
      </c>
      <c r="D1100" s="104" t="s">
        <v>1669</v>
      </c>
      <c r="E1100" s="104">
        <v>1</v>
      </c>
      <c r="F1100" s="113">
        <f>IF(D1100="dyrektor ",'Podział podstawowy'!$F$19,IF(OR(D1100="zastępca dyrektora ",D1100="główny księgowy"),'Podział podstawowy'!$F$20,IF(D1100="kierownik",'Podział podstawowy'!$F$24,IF(D1100="zastępca kierownika",'Podział podstawowy'!$F$25,IF(D1100="główny ekspert",'Podział podstawowy'!$F$26,IF(OR(D1100="starszy ekspert",D1100="główny specjalista"),'Podział podstawowy'!$F$27,IF(OR(D1100="ekspert",D1100="specjalista"),'Podział podstawowy'!$F$28,'Podział podstawowy'!$F$29)))))))</f>
        <v>870.67396312778124</v>
      </c>
      <c r="G1100" s="105" t="str">
        <f t="shared" si="34"/>
        <v>S1</v>
      </c>
      <c r="H1100" s="106">
        <f t="shared" si="35"/>
        <v>1</v>
      </c>
      <c r="I1100" s="104">
        <f>IFERROR(VLOOKUP(Tabela2[[#This Row],[Nazwisko i imię pracownika]],Tabela3[],9,FALSE),0)</f>
        <v>0</v>
      </c>
      <c r="J110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01" spans="1:10">
      <c r="A1101" s="104" t="s">
        <v>1111</v>
      </c>
      <c r="B1101" s="104">
        <v>103</v>
      </c>
      <c r="C1101" s="104" t="s">
        <v>1663</v>
      </c>
      <c r="D1101" s="104" t="s">
        <v>1669</v>
      </c>
      <c r="E1101" s="104">
        <v>1</v>
      </c>
      <c r="F1101" s="113">
        <f>IF(D1101="dyrektor ",'Podział podstawowy'!$F$19,IF(OR(D1101="zastępca dyrektora ",D1101="główny księgowy"),'Podział podstawowy'!$F$20,IF(D1101="kierownik",'Podział podstawowy'!$F$24,IF(D1101="zastępca kierownika",'Podział podstawowy'!$F$25,IF(D1101="główny ekspert",'Podział podstawowy'!$F$26,IF(OR(D1101="starszy ekspert",D1101="główny specjalista"),'Podział podstawowy'!$F$27,IF(OR(D1101="ekspert",D1101="specjalista"),'Podział podstawowy'!$F$28,'Podział podstawowy'!$F$29)))))))</f>
        <v>870.67396312778124</v>
      </c>
      <c r="G1101" s="105" t="str">
        <f t="shared" si="34"/>
        <v>S1</v>
      </c>
      <c r="H1101" s="106">
        <f t="shared" si="35"/>
        <v>1</v>
      </c>
      <c r="I1101" s="104">
        <f>IFERROR(VLOOKUP(Tabela2[[#This Row],[Nazwisko i imię pracownika]],Tabela3[],9,FALSE),0)</f>
        <v>0</v>
      </c>
      <c r="J110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02" spans="1:10">
      <c r="A1102" s="104" t="s">
        <v>1112</v>
      </c>
      <c r="B1102" s="104">
        <v>103</v>
      </c>
      <c r="C1102" s="104" t="s">
        <v>1663</v>
      </c>
      <c r="D1102" s="104" t="s">
        <v>47</v>
      </c>
      <c r="E1102" s="104">
        <v>1</v>
      </c>
      <c r="F1102" s="113">
        <f>IF(D1102="dyrektor ",'Podział podstawowy'!$F$19,IF(OR(D1102="zastępca dyrektora ",D1102="główny księgowy"),'Podział podstawowy'!$F$20,IF(D1102="kierownik",'Podział podstawowy'!$F$24,IF(D1102="zastępca kierownika",'Podział podstawowy'!$F$25,IF(D1102="główny ekspert",'Podział podstawowy'!$F$26,IF(OR(D1102="starszy ekspert",D1102="główny specjalista"),'Podział podstawowy'!$F$27,IF(OR(D1102="ekspert",D1102="specjalista"),'Podział podstawowy'!$F$28,'Podział podstawowy'!$F$29)))))))</f>
        <v>1306.0109446916717</v>
      </c>
      <c r="G1102" s="105" t="str">
        <f t="shared" si="34"/>
        <v>S3</v>
      </c>
      <c r="H1102" s="106">
        <f t="shared" si="35"/>
        <v>1.5</v>
      </c>
      <c r="I1102" s="104">
        <f>IFERROR(VLOOKUP(Tabela2[[#This Row],[Nazwisko i imię pracownika]],Tabela3[],9,FALSE),0)</f>
        <v>0</v>
      </c>
      <c r="J110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03" spans="1:10">
      <c r="A1103" s="104" t="s">
        <v>1113</v>
      </c>
      <c r="B1103" s="104">
        <v>103</v>
      </c>
      <c r="C1103" s="104" t="s">
        <v>1663</v>
      </c>
      <c r="D1103" s="104" t="s">
        <v>46</v>
      </c>
      <c r="E1103" s="104">
        <v>1</v>
      </c>
      <c r="F1103" s="113">
        <f>IF(D1103="dyrektor ",'Podział podstawowy'!$F$19,IF(OR(D1103="zastępca dyrektora ",D1103="główny księgowy"),'Podział podstawowy'!$F$20,IF(D1103="kierownik",'Podział podstawowy'!$F$24,IF(D1103="zastępca kierownika",'Podział podstawowy'!$F$25,IF(D1103="główny ekspert",'Podział podstawowy'!$F$26,IF(OR(D1103="starszy ekspert",D1103="główny specjalista"),'Podział podstawowy'!$F$27,IF(OR(D1103="ekspert",D1103="specjalista"),'Podział podstawowy'!$F$28,'Podział podstawowy'!$F$29)))))))</f>
        <v>2176.6849078194532</v>
      </c>
      <c r="G1103" s="105" t="str">
        <f t="shared" si="34"/>
        <v>S6</v>
      </c>
      <c r="H1103" s="106">
        <f t="shared" si="35"/>
        <v>2.5</v>
      </c>
      <c r="I1103" s="104">
        <f>IFERROR(VLOOKUP(Tabela2[[#This Row],[Nazwisko i imię pracownika]],Tabela3[],9,FALSE),0)</f>
        <v>0</v>
      </c>
      <c r="J110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04" spans="1:10">
      <c r="A1104" s="104" t="s">
        <v>114</v>
      </c>
      <c r="B1104" s="104">
        <v>103</v>
      </c>
      <c r="C1104" s="104" t="s">
        <v>1663</v>
      </c>
      <c r="D1104" s="104" t="s">
        <v>1669</v>
      </c>
      <c r="E1104" s="104">
        <v>1</v>
      </c>
      <c r="F1104" s="113">
        <f>IF(D1104="dyrektor ",'Podział podstawowy'!$F$19,IF(OR(D1104="zastępca dyrektora ",D1104="główny księgowy"),'Podział podstawowy'!$F$20,IF(D1104="kierownik",'Podział podstawowy'!$F$24,IF(D1104="zastępca kierownika",'Podział podstawowy'!$F$25,IF(D1104="główny ekspert",'Podział podstawowy'!$F$26,IF(OR(D1104="starszy ekspert",D1104="główny specjalista"),'Podział podstawowy'!$F$27,IF(OR(D1104="ekspert",D1104="specjalista"),'Podział podstawowy'!$F$28,'Podział podstawowy'!$F$29)))))))</f>
        <v>870.67396312778124</v>
      </c>
      <c r="G1104" s="105" t="str">
        <f t="shared" si="34"/>
        <v>S1</v>
      </c>
      <c r="H1104" s="106">
        <f t="shared" si="35"/>
        <v>1</v>
      </c>
      <c r="I1104" s="104">
        <f>IFERROR(VLOOKUP(Tabela2[[#This Row],[Nazwisko i imię pracownika]],Tabela3[],9,FALSE),0)</f>
        <v>0</v>
      </c>
      <c r="J110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05" spans="1:10">
      <c r="A1105" s="104" t="s">
        <v>1114</v>
      </c>
      <c r="B1105" s="104">
        <v>103</v>
      </c>
      <c r="C1105" s="104" t="s">
        <v>1663</v>
      </c>
      <c r="D1105" s="104" t="s">
        <v>46</v>
      </c>
      <c r="E1105" s="104">
        <v>1</v>
      </c>
      <c r="F1105" s="113">
        <f>IF(D1105="dyrektor ",'Podział podstawowy'!$F$19,IF(OR(D1105="zastępca dyrektora ",D1105="główny księgowy"),'Podział podstawowy'!$F$20,IF(D1105="kierownik",'Podział podstawowy'!$F$24,IF(D1105="zastępca kierownika",'Podział podstawowy'!$F$25,IF(D1105="główny ekspert",'Podział podstawowy'!$F$26,IF(OR(D1105="starszy ekspert",D1105="główny specjalista"),'Podział podstawowy'!$F$27,IF(OR(D1105="ekspert",D1105="specjalista"),'Podział podstawowy'!$F$28,'Podział podstawowy'!$F$29)))))))</f>
        <v>2176.6849078194532</v>
      </c>
      <c r="G1105" s="105" t="str">
        <f t="shared" si="34"/>
        <v>S6</v>
      </c>
      <c r="H1105" s="106">
        <f t="shared" si="35"/>
        <v>2.5</v>
      </c>
      <c r="I1105" s="104">
        <f>IFERROR(VLOOKUP(Tabela2[[#This Row],[Nazwisko i imię pracownika]],Tabela3[],9,FALSE),0)</f>
        <v>0</v>
      </c>
      <c r="J110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06" spans="1:10">
      <c r="A1106" s="104" t="s">
        <v>1115</v>
      </c>
      <c r="B1106" s="104">
        <v>103</v>
      </c>
      <c r="C1106" s="104" t="s">
        <v>1663</v>
      </c>
      <c r="D1106" s="104" t="s">
        <v>1669</v>
      </c>
      <c r="E1106" s="104">
        <v>1</v>
      </c>
      <c r="F1106" s="113">
        <f>IF(D1106="dyrektor ",'Podział podstawowy'!$F$19,IF(OR(D1106="zastępca dyrektora ",D1106="główny księgowy"),'Podział podstawowy'!$F$20,IF(D1106="kierownik",'Podział podstawowy'!$F$24,IF(D1106="zastępca kierownika",'Podział podstawowy'!$F$25,IF(D1106="główny ekspert",'Podział podstawowy'!$F$26,IF(OR(D1106="starszy ekspert",D1106="główny specjalista"),'Podział podstawowy'!$F$27,IF(OR(D1106="ekspert",D1106="specjalista"),'Podział podstawowy'!$F$28,'Podział podstawowy'!$F$29)))))))</f>
        <v>870.67396312778124</v>
      </c>
      <c r="G1106" s="105" t="str">
        <f t="shared" si="34"/>
        <v>S1</v>
      </c>
      <c r="H1106" s="106">
        <f t="shared" si="35"/>
        <v>1</v>
      </c>
      <c r="I1106" s="104">
        <f>IFERROR(VLOOKUP(Tabela2[[#This Row],[Nazwisko i imię pracownika]],Tabela3[],9,FALSE),0)</f>
        <v>0</v>
      </c>
      <c r="J110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07" spans="1:10">
      <c r="A1107" s="104" t="s">
        <v>1116</v>
      </c>
      <c r="B1107" s="104">
        <v>103</v>
      </c>
      <c r="C1107" s="104" t="s">
        <v>1663</v>
      </c>
      <c r="D1107" s="104" t="s">
        <v>46</v>
      </c>
      <c r="E1107" s="104">
        <v>1</v>
      </c>
      <c r="F1107" s="113">
        <f>IF(D1107="dyrektor ",'Podział podstawowy'!$F$19,IF(OR(D1107="zastępca dyrektora ",D1107="główny księgowy"),'Podział podstawowy'!$F$20,IF(D1107="kierownik",'Podział podstawowy'!$F$24,IF(D1107="zastępca kierownika",'Podział podstawowy'!$F$25,IF(D1107="główny ekspert",'Podział podstawowy'!$F$26,IF(OR(D1107="starszy ekspert",D1107="główny specjalista"),'Podział podstawowy'!$F$27,IF(OR(D1107="ekspert",D1107="specjalista"),'Podział podstawowy'!$F$28,'Podział podstawowy'!$F$29)))))))</f>
        <v>2176.6849078194532</v>
      </c>
      <c r="G1107" s="105" t="str">
        <f t="shared" si="34"/>
        <v>S6</v>
      </c>
      <c r="H1107" s="106">
        <f t="shared" si="35"/>
        <v>2.5</v>
      </c>
      <c r="I1107" s="104">
        <f>IFERROR(VLOOKUP(Tabela2[[#This Row],[Nazwisko i imię pracownika]],Tabela3[],9,FALSE),0)</f>
        <v>0</v>
      </c>
      <c r="J110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08" spans="1:10">
      <c r="A1108" s="104" t="s">
        <v>1117</v>
      </c>
      <c r="B1108" s="104">
        <v>103</v>
      </c>
      <c r="C1108" s="104" t="s">
        <v>1665</v>
      </c>
      <c r="D1108" s="104" t="s">
        <v>1669</v>
      </c>
      <c r="E1108" s="104">
        <v>1</v>
      </c>
      <c r="F1108" s="113">
        <f>IF(D1108="dyrektor ",'Podział podstawowy'!$F$19,IF(OR(D1108="zastępca dyrektora ",D1108="główny księgowy"),'Podział podstawowy'!$F$20,IF(D1108="kierownik",'Podział podstawowy'!$F$24,IF(D1108="zastępca kierownika",'Podział podstawowy'!$F$25,IF(D1108="główny ekspert",'Podział podstawowy'!$F$26,IF(OR(D1108="starszy ekspert",D1108="główny specjalista"),'Podział podstawowy'!$F$27,IF(OR(D1108="ekspert",D1108="specjalista"),'Podział podstawowy'!$F$28,'Podział podstawowy'!$F$29)))))))</f>
        <v>870.67396312778124</v>
      </c>
      <c r="G1108" s="105" t="str">
        <f t="shared" si="34"/>
        <v>S1</v>
      </c>
      <c r="H1108" s="106">
        <f t="shared" si="35"/>
        <v>1</v>
      </c>
      <c r="I1108" s="104">
        <f>IFERROR(VLOOKUP(Tabela2[[#This Row],[Nazwisko i imię pracownika]],Tabela3[],9,FALSE),0)</f>
        <v>0</v>
      </c>
      <c r="J110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09" spans="1:10">
      <c r="A1109" s="104" t="s">
        <v>1118</v>
      </c>
      <c r="B1109" s="104">
        <v>103</v>
      </c>
      <c r="C1109" s="104" t="s">
        <v>1665</v>
      </c>
      <c r="D1109" s="104" t="s">
        <v>52</v>
      </c>
      <c r="E1109" s="104">
        <v>1</v>
      </c>
      <c r="F1109" s="113">
        <f>IF(D1109="dyrektor ",'Podział podstawowy'!$F$19,IF(OR(D1109="zastępca dyrektora ",D1109="główny księgowy"),'Podział podstawowy'!$F$20,IF(D1109="kierownik",'Podział podstawowy'!$F$24,IF(D1109="zastępca kierownika",'Podział podstawowy'!$F$25,IF(D1109="główny ekspert",'Podział podstawowy'!$F$26,IF(OR(D1109="starszy ekspert",D1109="główny specjalista"),'Podział podstawowy'!$F$27,IF(OR(D1109="ekspert",D1109="specjalista"),'Podział podstawowy'!$F$28,'Podział podstawowy'!$F$29)))))))</f>
        <v>1741.3479262555625</v>
      </c>
      <c r="G1109" s="105" t="str">
        <f t="shared" si="34"/>
        <v>S5</v>
      </c>
      <c r="H1109" s="106">
        <f t="shared" si="35"/>
        <v>2</v>
      </c>
      <c r="I1109" s="104">
        <f>IFERROR(VLOOKUP(Tabela2[[#This Row],[Nazwisko i imię pracownika]],Tabela3[],9,FALSE),0)</f>
        <v>0</v>
      </c>
      <c r="J110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10" spans="1:10">
      <c r="A1110" s="104" t="s">
        <v>1119</v>
      </c>
      <c r="B1110" s="104">
        <v>103</v>
      </c>
      <c r="C1110" s="104" t="s">
        <v>1665</v>
      </c>
      <c r="D1110" s="104" t="s">
        <v>1669</v>
      </c>
      <c r="E1110" s="104">
        <v>1</v>
      </c>
      <c r="F1110" s="113">
        <f>IF(D1110="dyrektor ",'Podział podstawowy'!$F$19,IF(OR(D1110="zastępca dyrektora ",D1110="główny księgowy"),'Podział podstawowy'!$F$20,IF(D1110="kierownik",'Podział podstawowy'!$F$24,IF(D1110="zastępca kierownika",'Podział podstawowy'!$F$25,IF(D1110="główny ekspert",'Podział podstawowy'!$F$26,IF(OR(D1110="starszy ekspert",D1110="główny specjalista"),'Podział podstawowy'!$F$27,IF(OR(D1110="ekspert",D1110="specjalista"),'Podział podstawowy'!$F$28,'Podział podstawowy'!$F$29)))))))</f>
        <v>870.67396312778124</v>
      </c>
      <c r="G1110" s="105" t="str">
        <f t="shared" si="34"/>
        <v>S1</v>
      </c>
      <c r="H1110" s="106">
        <f t="shared" si="35"/>
        <v>1</v>
      </c>
      <c r="I1110" s="104">
        <f>IFERROR(VLOOKUP(Tabela2[[#This Row],[Nazwisko i imię pracownika]],Tabela3[],9,FALSE),0)</f>
        <v>0</v>
      </c>
      <c r="J111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11" spans="1:10">
      <c r="A1111" s="104" t="s">
        <v>1120</v>
      </c>
      <c r="B1111" s="104">
        <v>103</v>
      </c>
      <c r="C1111" s="104" t="s">
        <v>1665</v>
      </c>
      <c r="D1111" s="104" t="s">
        <v>1669</v>
      </c>
      <c r="E1111" s="104">
        <v>1</v>
      </c>
      <c r="F1111" s="113">
        <f>IF(D1111="dyrektor ",'Podział podstawowy'!$F$19,IF(OR(D1111="zastępca dyrektora ",D1111="główny księgowy"),'Podział podstawowy'!$F$20,IF(D1111="kierownik",'Podział podstawowy'!$F$24,IF(D1111="zastępca kierownika",'Podział podstawowy'!$F$25,IF(D1111="główny ekspert",'Podział podstawowy'!$F$26,IF(OR(D1111="starszy ekspert",D1111="główny specjalista"),'Podział podstawowy'!$F$27,IF(OR(D1111="ekspert",D1111="specjalista"),'Podział podstawowy'!$F$28,'Podział podstawowy'!$F$29)))))))</f>
        <v>870.67396312778124</v>
      </c>
      <c r="G1111" s="105" t="str">
        <f t="shared" si="34"/>
        <v>S1</v>
      </c>
      <c r="H1111" s="106">
        <f t="shared" si="35"/>
        <v>1</v>
      </c>
      <c r="I1111" s="104">
        <f>IFERROR(VLOOKUP(Tabela2[[#This Row],[Nazwisko i imię pracownika]],Tabela3[],9,FALSE),0)</f>
        <v>0</v>
      </c>
      <c r="J111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12" spans="1:10">
      <c r="A1112" s="104" t="s">
        <v>1121</v>
      </c>
      <c r="B1112" s="104">
        <v>103</v>
      </c>
      <c r="C1112" s="104" t="s">
        <v>1665</v>
      </c>
      <c r="D1112" s="104" t="s">
        <v>47</v>
      </c>
      <c r="E1112" s="104">
        <v>1</v>
      </c>
      <c r="F1112" s="113">
        <f>IF(D1112="dyrektor ",'Podział podstawowy'!$F$19,IF(OR(D1112="zastępca dyrektora ",D1112="główny księgowy"),'Podział podstawowy'!$F$20,IF(D1112="kierownik",'Podział podstawowy'!$F$24,IF(D1112="zastępca kierownika",'Podział podstawowy'!$F$25,IF(D1112="główny ekspert",'Podział podstawowy'!$F$26,IF(OR(D1112="starszy ekspert",D1112="główny specjalista"),'Podział podstawowy'!$F$27,IF(OR(D1112="ekspert",D1112="specjalista"),'Podział podstawowy'!$F$28,'Podział podstawowy'!$F$29)))))))</f>
        <v>1306.0109446916717</v>
      </c>
      <c r="G1112" s="105" t="str">
        <f t="shared" si="34"/>
        <v>S3</v>
      </c>
      <c r="H1112" s="106">
        <f t="shared" si="35"/>
        <v>1.5</v>
      </c>
      <c r="I1112" s="104">
        <f>IFERROR(VLOOKUP(Tabela2[[#This Row],[Nazwisko i imię pracownika]],Tabela3[],9,FALSE),0)</f>
        <v>0</v>
      </c>
      <c r="J111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13" spans="1:10">
      <c r="A1113" s="104" t="s">
        <v>1122</v>
      </c>
      <c r="B1113" s="104">
        <v>103</v>
      </c>
      <c r="C1113" s="104" t="s">
        <v>1665</v>
      </c>
      <c r="D1113" s="104" t="s">
        <v>1669</v>
      </c>
      <c r="E1113" s="104">
        <v>1</v>
      </c>
      <c r="F1113" s="113">
        <f>IF(D1113="dyrektor ",'Podział podstawowy'!$F$19,IF(OR(D1113="zastępca dyrektora ",D1113="główny księgowy"),'Podział podstawowy'!$F$20,IF(D1113="kierownik",'Podział podstawowy'!$F$24,IF(D1113="zastępca kierownika",'Podział podstawowy'!$F$25,IF(D1113="główny ekspert",'Podział podstawowy'!$F$26,IF(OR(D1113="starszy ekspert",D1113="główny specjalista"),'Podział podstawowy'!$F$27,IF(OR(D1113="ekspert",D1113="specjalista"),'Podział podstawowy'!$F$28,'Podział podstawowy'!$F$29)))))))</f>
        <v>870.67396312778124</v>
      </c>
      <c r="G1113" s="105" t="str">
        <f t="shared" si="34"/>
        <v>S1</v>
      </c>
      <c r="H1113" s="106">
        <f t="shared" si="35"/>
        <v>1</v>
      </c>
      <c r="I1113" s="104">
        <f>IFERROR(VLOOKUP(Tabela2[[#This Row],[Nazwisko i imię pracownika]],Tabela3[],9,FALSE),0)</f>
        <v>0</v>
      </c>
      <c r="J111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14" spans="1:10">
      <c r="A1114" s="104" t="s">
        <v>1123</v>
      </c>
      <c r="B1114" s="104">
        <v>103</v>
      </c>
      <c r="C1114" s="104" t="s">
        <v>1665</v>
      </c>
      <c r="D1114" s="104" t="s">
        <v>10</v>
      </c>
      <c r="E1114" s="104">
        <v>1</v>
      </c>
      <c r="F1114" s="113">
        <f>IF(D1114="dyrektor ",'Podział podstawowy'!$F$19,IF(OR(D1114="zastępca dyrektora ",D1114="główny księgowy"),'Podział podstawowy'!$F$20,IF(D1114="kierownik",'Podział podstawowy'!$F$24,IF(D1114="zastępca kierownika",'Podział podstawowy'!$F$25,IF(D1114="główny ekspert",'Podział podstawowy'!$F$26,IF(OR(D1114="starszy ekspert",D1114="główny specjalista"),'Podział podstawowy'!$F$27,IF(OR(D1114="ekspert",D1114="specjalista"),'Podział podstawowy'!$F$28,'Podział podstawowy'!$F$29)))))))</f>
        <v>1088.3424539097266</v>
      </c>
      <c r="G1114" s="105" t="str">
        <f t="shared" si="34"/>
        <v>S2</v>
      </c>
      <c r="H1114" s="106">
        <f t="shared" si="35"/>
        <v>1.25</v>
      </c>
      <c r="I1114" s="104">
        <f>IFERROR(VLOOKUP(Tabela2[[#This Row],[Nazwisko i imię pracownika]],Tabela3[],9,FALSE),0)</f>
        <v>0</v>
      </c>
      <c r="J111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15" spans="1:10">
      <c r="A1115" s="104" t="s">
        <v>1124</v>
      </c>
      <c r="B1115" s="104">
        <v>103</v>
      </c>
      <c r="C1115" s="104" t="s">
        <v>1665</v>
      </c>
      <c r="D1115" s="104" t="s">
        <v>47</v>
      </c>
      <c r="E1115" s="104">
        <v>1</v>
      </c>
      <c r="F1115" s="113">
        <f>IF(D1115="dyrektor ",'Podział podstawowy'!$F$19,IF(OR(D1115="zastępca dyrektora ",D1115="główny księgowy"),'Podział podstawowy'!$F$20,IF(D1115="kierownik",'Podział podstawowy'!$F$24,IF(D1115="zastępca kierownika",'Podział podstawowy'!$F$25,IF(D1115="główny ekspert",'Podział podstawowy'!$F$26,IF(OR(D1115="starszy ekspert",D1115="główny specjalista"),'Podział podstawowy'!$F$27,IF(OR(D1115="ekspert",D1115="specjalista"),'Podział podstawowy'!$F$28,'Podział podstawowy'!$F$29)))))))</f>
        <v>1306.0109446916717</v>
      </c>
      <c r="G1115" s="105" t="str">
        <f t="shared" si="34"/>
        <v>S3</v>
      </c>
      <c r="H1115" s="106">
        <f t="shared" si="35"/>
        <v>1.5</v>
      </c>
      <c r="I1115" s="104">
        <f>IFERROR(VLOOKUP(Tabela2[[#This Row],[Nazwisko i imię pracownika]],Tabela3[],9,FALSE),0)</f>
        <v>0</v>
      </c>
      <c r="J111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16" spans="1:10">
      <c r="A1116" s="104" t="s">
        <v>1125</v>
      </c>
      <c r="B1116" s="104">
        <v>103</v>
      </c>
      <c r="C1116" s="104" t="s">
        <v>1665</v>
      </c>
      <c r="D1116" s="104" t="s">
        <v>1669</v>
      </c>
      <c r="E1116" s="104">
        <v>1</v>
      </c>
      <c r="F1116" s="113">
        <f>IF(D1116="dyrektor ",'Podział podstawowy'!$F$19,IF(OR(D1116="zastępca dyrektora ",D1116="główny księgowy"),'Podział podstawowy'!$F$20,IF(D1116="kierownik",'Podział podstawowy'!$F$24,IF(D1116="zastępca kierownika",'Podział podstawowy'!$F$25,IF(D1116="główny ekspert",'Podział podstawowy'!$F$26,IF(OR(D1116="starszy ekspert",D1116="główny specjalista"),'Podział podstawowy'!$F$27,IF(OR(D1116="ekspert",D1116="specjalista"),'Podział podstawowy'!$F$28,'Podział podstawowy'!$F$29)))))))</f>
        <v>870.67396312778124</v>
      </c>
      <c r="G1116" s="105" t="str">
        <f t="shared" si="34"/>
        <v>S1</v>
      </c>
      <c r="H1116" s="106">
        <f t="shared" si="35"/>
        <v>1</v>
      </c>
      <c r="I1116" s="104">
        <f>IFERROR(VLOOKUP(Tabela2[[#This Row],[Nazwisko i imię pracownika]],Tabela3[],9,FALSE),0)</f>
        <v>0</v>
      </c>
      <c r="J111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17" spans="1:10">
      <c r="A1117" s="104" t="s">
        <v>1126</v>
      </c>
      <c r="B1117" s="104">
        <v>103</v>
      </c>
      <c r="C1117" s="104" t="s">
        <v>1665</v>
      </c>
      <c r="D1117" s="104" t="s">
        <v>1669</v>
      </c>
      <c r="E1117" s="104">
        <v>1</v>
      </c>
      <c r="F1117" s="113">
        <f>IF(D1117="dyrektor ",'Podział podstawowy'!$F$19,IF(OR(D1117="zastępca dyrektora ",D1117="główny księgowy"),'Podział podstawowy'!$F$20,IF(D1117="kierownik",'Podział podstawowy'!$F$24,IF(D1117="zastępca kierownika",'Podział podstawowy'!$F$25,IF(D1117="główny ekspert",'Podział podstawowy'!$F$26,IF(OR(D1117="starszy ekspert",D1117="główny specjalista"),'Podział podstawowy'!$F$27,IF(OR(D1117="ekspert",D1117="specjalista"),'Podział podstawowy'!$F$28,'Podział podstawowy'!$F$29)))))))</f>
        <v>870.67396312778124</v>
      </c>
      <c r="G1117" s="105" t="str">
        <f t="shared" si="34"/>
        <v>S1</v>
      </c>
      <c r="H1117" s="106">
        <f t="shared" si="35"/>
        <v>1</v>
      </c>
      <c r="I1117" s="104">
        <f>IFERROR(VLOOKUP(Tabela2[[#This Row],[Nazwisko i imię pracownika]],Tabela3[],9,FALSE),0)</f>
        <v>0</v>
      </c>
      <c r="J111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18" spans="1:10">
      <c r="A1118" s="104" t="s">
        <v>855</v>
      </c>
      <c r="B1118" s="104">
        <v>103</v>
      </c>
      <c r="C1118" s="104" t="s">
        <v>1665</v>
      </c>
      <c r="D1118" s="104" t="s">
        <v>1669</v>
      </c>
      <c r="E1118" s="104">
        <v>1</v>
      </c>
      <c r="F1118" s="113">
        <f>IF(D1118="dyrektor ",'Podział podstawowy'!$F$19,IF(OR(D1118="zastępca dyrektora ",D1118="główny księgowy"),'Podział podstawowy'!$F$20,IF(D1118="kierownik",'Podział podstawowy'!$F$24,IF(D1118="zastępca kierownika",'Podział podstawowy'!$F$25,IF(D1118="główny ekspert",'Podział podstawowy'!$F$26,IF(OR(D1118="starszy ekspert",D1118="główny specjalista"),'Podział podstawowy'!$F$27,IF(OR(D1118="ekspert",D1118="specjalista"),'Podział podstawowy'!$F$28,'Podział podstawowy'!$F$29)))))))</f>
        <v>870.67396312778124</v>
      </c>
      <c r="G1118" s="105" t="str">
        <f t="shared" si="34"/>
        <v>S1</v>
      </c>
      <c r="H1118" s="106">
        <f t="shared" si="35"/>
        <v>1</v>
      </c>
      <c r="I1118" s="104">
        <f>IFERROR(VLOOKUP(Tabela2[[#This Row],[Nazwisko i imię pracownika]],Tabela3[],9,FALSE),0)</f>
        <v>0</v>
      </c>
      <c r="J111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19" spans="1:10">
      <c r="A1119" s="104" t="s">
        <v>1127</v>
      </c>
      <c r="B1119" s="104">
        <v>103</v>
      </c>
      <c r="C1119" s="104" t="s">
        <v>1665</v>
      </c>
      <c r="D1119" s="104" t="s">
        <v>1669</v>
      </c>
      <c r="E1119" s="104">
        <v>1</v>
      </c>
      <c r="F1119" s="113">
        <f>IF(D1119="dyrektor ",'Podział podstawowy'!$F$19,IF(OR(D1119="zastępca dyrektora ",D1119="główny księgowy"),'Podział podstawowy'!$F$20,IF(D1119="kierownik",'Podział podstawowy'!$F$24,IF(D1119="zastępca kierownika",'Podział podstawowy'!$F$25,IF(D1119="główny ekspert",'Podział podstawowy'!$F$26,IF(OR(D1119="starszy ekspert",D1119="główny specjalista"),'Podział podstawowy'!$F$27,IF(OR(D1119="ekspert",D1119="specjalista"),'Podział podstawowy'!$F$28,'Podział podstawowy'!$F$29)))))))</f>
        <v>870.67396312778124</v>
      </c>
      <c r="G1119" s="105" t="str">
        <f t="shared" si="34"/>
        <v>S1</v>
      </c>
      <c r="H1119" s="106">
        <f t="shared" si="35"/>
        <v>1</v>
      </c>
      <c r="I1119" s="104">
        <f>IFERROR(VLOOKUP(Tabela2[[#This Row],[Nazwisko i imię pracownika]],Tabela3[],9,FALSE),0)</f>
        <v>0</v>
      </c>
      <c r="J111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20" spans="1:10">
      <c r="A1120" s="104" t="s">
        <v>1128</v>
      </c>
      <c r="B1120" s="104">
        <v>103</v>
      </c>
      <c r="C1120" s="104" t="s">
        <v>1665</v>
      </c>
      <c r="D1120" s="104" t="s">
        <v>55</v>
      </c>
      <c r="E1120" s="104">
        <v>1</v>
      </c>
      <c r="F1120" s="113">
        <f>IF(D1120="dyrektor ",'Podział podstawowy'!$F$19,IF(OR(D1120="zastępca dyrektora ",D1120="główny księgowy"),'Podział podstawowy'!$F$20,IF(D1120="kierownik",'Podział podstawowy'!$F$24,IF(D1120="zastępca kierownika",'Podział podstawowy'!$F$25,IF(D1120="główny ekspert",'Podział podstawowy'!$F$26,IF(OR(D1120="starszy ekspert",D1120="główny specjalista"),'Podział podstawowy'!$F$27,IF(OR(D1120="ekspert",D1120="specjalista"),'Podział podstawowy'!$F$28,'Podział podstawowy'!$F$29)))))))</f>
        <v>1523.6794354736171</v>
      </c>
      <c r="G1120" s="105" t="str">
        <f t="shared" si="34"/>
        <v>S4</v>
      </c>
      <c r="H1120" s="106">
        <f t="shared" si="35"/>
        <v>1.75</v>
      </c>
      <c r="I1120" s="104">
        <f>IFERROR(VLOOKUP(Tabela2[[#This Row],[Nazwisko i imię pracownika]],Tabela3[],9,FALSE),0)</f>
        <v>0</v>
      </c>
      <c r="J112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21" spans="1:10">
      <c r="A1121" s="104" t="s">
        <v>1129</v>
      </c>
      <c r="B1121" s="104">
        <v>103</v>
      </c>
      <c r="C1121" s="104" t="s">
        <v>1665</v>
      </c>
      <c r="D1121" s="104" t="s">
        <v>1669</v>
      </c>
      <c r="E1121" s="104">
        <v>1</v>
      </c>
      <c r="F1121" s="113">
        <f>IF(D1121="dyrektor ",'Podział podstawowy'!$F$19,IF(OR(D1121="zastępca dyrektora ",D1121="główny księgowy"),'Podział podstawowy'!$F$20,IF(D1121="kierownik",'Podział podstawowy'!$F$24,IF(D1121="zastępca kierownika",'Podział podstawowy'!$F$25,IF(D1121="główny ekspert",'Podział podstawowy'!$F$26,IF(OR(D1121="starszy ekspert",D1121="główny specjalista"),'Podział podstawowy'!$F$27,IF(OR(D1121="ekspert",D1121="specjalista"),'Podział podstawowy'!$F$28,'Podział podstawowy'!$F$29)))))))</f>
        <v>870.67396312778124</v>
      </c>
      <c r="G1121" s="105" t="str">
        <f t="shared" si="34"/>
        <v>S1</v>
      </c>
      <c r="H1121" s="106">
        <f t="shared" si="35"/>
        <v>1</v>
      </c>
      <c r="I1121" s="104">
        <f>IFERROR(VLOOKUP(Tabela2[[#This Row],[Nazwisko i imię pracownika]],Tabela3[],9,FALSE),0)</f>
        <v>0</v>
      </c>
      <c r="J112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22" spans="1:10">
      <c r="A1122" s="104" t="s">
        <v>1130</v>
      </c>
      <c r="B1122" s="104">
        <v>104</v>
      </c>
      <c r="C1122" s="104" t="s">
        <v>1665</v>
      </c>
      <c r="D1122" s="104" t="s">
        <v>1669</v>
      </c>
      <c r="E1122" s="104">
        <v>1</v>
      </c>
      <c r="F1122" s="113">
        <f>IF(D1122="dyrektor ",'Podział podstawowy'!$F$19,IF(OR(D1122="zastępca dyrektora ",D1122="główny księgowy"),'Podział podstawowy'!$F$20,IF(D1122="kierownik",'Podział podstawowy'!$F$24,IF(D1122="zastępca kierownika",'Podział podstawowy'!$F$25,IF(D1122="główny ekspert",'Podział podstawowy'!$F$26,IF(OR(D1122="starszy ekspert",D1122="główny specjalista"),'Podział podstawowy'!$F$27,IF(OR(D1122="ekspert",D1122="specjalista"),'Podział podstawowy'!$F$28,'Podział podstawowy'!$F$29)))))))</f>
        <v>870.67396312778124</v>
      </c>
      <c r="G1122" s="105" t="str">
        <f t="shared" si="34"/>
        <v>S1</v>
      </c>
      <c r="H1122" s="106">
        <f t="shared" si="35"/>
        <v>1</v>
      </c>
      <c r="I1122" s="104">
        <f>IFERROR(VLOOKUP(Tabela2[[#This Row],[Nazwisko i imię pracownika]],Tabela3[],9,FALSE),0)</f>
        <v>0</v>
      </c>
      <c r="J112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23" spans="1:10">
      <c r="A1123" s="104" t="s">
        <v>1131</v>
      </c>
      <c r="B1123" s="104">
        <v>104</v>
      </c>
      <c r="C1123" s="104" t="s">
        <v>1665</v>
      </c>
      <c r="D1123" s="104" t="s">
        <v>1669</v>
      </c>
      <c r="E1123" s="104">
        <v>1</v>
      </c>
      <c r="F1123" s="113">
        <f>IF(D1123="dyrektor ",'Podział podstawowy'!$F$19,IF(OR(D1123="zastępca dyrektora ",D1123="główny księgowy"),'Podział podstawowy'!$F$20,IF(D1123="kierownik",'Podział podstawowy'!$F$24,IF(D1123="zastępca kierownika",'Podział podstawowy'!$F$25,IF(D1123="główny ekspert",'Podział podstawowy'!$F$26,IF(OR(D1123="starszy ekspert",D1123="główny specjalista"),'Podział podstawowy'!$F$27,IF(OR(D1123="ekspert",D1123="specjalista"),'Podział podstawowy'!$F$28,'Podział podstawowy'!$F$29)))))))</f>
        <v>870.67396312778124</v>
      </c>
      <c r="G1123" s="105" t="str">
        <f t="shared" si="34"/>
        <v>S1</v>
      </c>
      <c r="H1123" s="106">
        <f t="shared" si="35"/>
        <v>1</v>
      </c>
      <c r="I1123" s="104">
        <f>IFERROR(VLOOKUP(Tabela2[[#This Row],[Nazwisko i imię pracownika]],Tabela3[],9,FALSE),0)</f>
        <v>0</v>
      </c>
      <c r="J112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24" spans="1:10">
      <c r="A1124" s="104" t="s">
        <v>1132</v>
      </c>
      <c r="B1124" s="104">
        <v>104</v>
      </c>
      <c r="C1124" s="104" t="s">
        <v>1665</v>
      </c>
      <c r="D1124" s="104" t="s">
        <v>1669</v>
      </c>
      <c r="E1124" s="104">
        <v>1</v>
      </c>
      <c r="F1124" s="113">
        <f>IF(D1124="dyrektor ",'Podział podstawowy'!$F$19,IF(OR(D1124="zastępca dyrektora ",D1124="główny księgowy"),'Podział podstawowy'!$F$20,IF(D1124="kierownik",'Podział podstawowy'!$F$24,IF(D1124="zastępca kierownika",'Podział podstawowy'!$F$25,IF(D1124="główny ekspert",'Podział podstawowy'!$F$26,IF(OR(D1124="starszy ekspert",D1124="główny specjalista"),'Podział podstawowy'!$F$27,IF(OR(D1124="ekspert",D1124="specjalista"),'Podział podstawowy'!$F$28,'Podział podstawowy'!$F$29)))))))</f>
        <v>870.67396312778124</v>
      </c>
      <c r="G1124" s="105" t="str">
        <f t="shared" si="34"/>
        <v>S1</v>
      </c>
      <c r="H1124" s="106">
        <f t="shared" si="35"/>
        <v>1</v>
      </c>
      <c r="I1124" s="104">
        <f>IFERROR(VLOOKUP(Tabela2[[#This Row],[Nazwisko i imię pracownika]],Tabela3[],9,FALSE),0)</f>
        <v>0</v>
      </c>
      <c r="J112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25" spans="1:10">
      <c r="A1125" s="104" t="s">
        <v>1133</v>
      </c>
      <c r="B1125" s="104">
        <v>104</v>
      </c>
      <c r="C1125" s="104" t="s">
        <v>1665</v>
      </c>
      <c r="D1125" s="104" t="s">
        <v>1669</v>
      </c>
      <c r="E1125" s="104">
        <v>1</v>
      </c>
      <c r="F1125" s="113">
        <f>IF(D1125="dyrektor ",'Podział podstawowy'!$F$19,IF(OR(D1125="zastępca dyrektora ",D1125="główny księgowy"),'Podział podstawowy'!$F$20,IF(D1125="kierownik",'Podział podstawowy'!$F$24,IF(D1125="zastępca kierownika",'Podział podstawowy'!$F$25,IF(D1125="główny ekspert",'Podział podstawowy'!$F$26,IF(OR(D1125="starszy ekspert",D1125="główny specjalista"),'Podział podstawowy'!$F$27,IF(OR(D1125="ekspert",D1125="specjalista"),'Podział podstawowy'!$F$28,'Podział podstawowy'!$F$29)))))))</f>
        <v>870.67396312778124</v>
      </c>
      <c r="G1125" s="105" t="str">
        <f t="shared" si="34"/>
        <v>S1</v>
      </c>
      <c r="H1125" s="106">
        <f t="shared" si="35"/>
        <v>1</v>
      </c>
      <c r="I1125" s="104">
        <f>IFERROR(VLOOKUP(Tabela2[[#This Row],[Nazwisko i imię pracownika]],Tabela3[],9,FALSE),0)</f>
        <v>0</v>
      </c>
      <c r="J112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26" spans="1:10">
      <c r="A1126" s="104" t="s">
        <v>1134</v>
      </c>
      <c r="B1126" s="104">
        <v>104</v>
      </c>
      <c r="C1126" s="104" t="s">
        <v>1665</v>
      </c>
      <c r="D1126" s="104" t="s">
        <v>1669</v>
      </c>
      <c r="E1126" s="104">
        <v>1</v>
      </c>
      <c r="F1126" s="113">
        <f>IF(D1126="dyrektor ",'Podział podstawowy'!$F$19,IF(OR(D1126="zastępca dyrektora ",D1126="główny księgowy"),'Podział podstawowy'!$F$20,IF(D1126="kierownik",'Podział podstawowy'!$F$24,IF(D1126="zastępca kierownika",'Podział podstawowy'!$F$25,IF(D1126="główny ekspert",'Podział podstawowy'!$F$26,IF(OR(D1126="starszy ekspert",D1126="główny specjalista"),'Podział podstawowy'!$F$27,IF(OR(D1126="ekspert",D1126="specjalista"),'Podział podstawowy'!$F$28,'Podział podstawowy'!$F$29)))))))</f>
        <v>870.67396312778124</v>
      </c>
      <c r="G1126" s="105" t="str">
        <f t="shared" si="34"/>
        <v>S1</v>
      </c>
      <c r="H1126" s="106">
        <f t="shared" si="35"/>
        <v>1</v>
      </c>
      <c r="I1126" s="104">
        <f>IFERROR(VLOOKUP(Tabela2[[#This Row],[Nazwisko i imię pracownika]],Tabela3[],9,FALSE),0)</f>
        <v>0</v>
      </c>
      <c r="J112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27" spans="1:10">
      <c r="A1127" s="104" t="s">
        <v>1135</v>
      </c>
      <c r="B1127" s="104">
        <v>104</v>
      </c>
      <c r="C1127" s="104" t="s">
        <v>1665</v>
      </c>
      <c r="D1127" s="104" t="s">
        <v>1669</v>
      </c>
      <c r="E1127" s="104">
        <v>1</v>
      </c>
      <c r="F1127" s="113">
        <f>IF(D1127="dyrektor ",'Podział podstawowy'!$F$19,IF(OR(D1127="zastępca dyrektora ",D1127="główny księgowy"),'Podział podstawowy'!$F$20,IF(D1127="kierownik",'Podział podstawowy'!$F$24,IF(D1127="zastępca kierownika",'Podział podstawowy'!$F$25,IF(D1127="główny ekspert",'Podział podstawowy'!$F$26,IF(OR(D1127="starszy ekspert",D1127="główny specjalista"),'Podział podstawowy'!$F$27,IF(OR(D1127="ekspert",D1127="specjalista"),'Podział podstawowy'!$F$28,'Podział podstawowy'!$F$29)))))))</f>
        <v>870.67396312778124</v>
      </c>
      <c r="G1127" s="105" t="str">
        <f t="shared" si="34"/>
        <v>S1</v>
      </c>
      <c r="H1127" s="106">
        <f t="shared" si="35"/>
        <v>1</v>
      </c>
      <c r="I1127" s="104">
        <f>IFERROR(VLOOKUP(Tabela2[[#This Row],[Nazwisko i imię pracownika]],Tabela3[],9,FALSE),0)</f>
        <v>0</v>
      </c>
      <c r="J112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28" spans="1:10">
      <c r="A1128" s="104" t="s">
        <v>1136</v>
      </c>
      <c r="B1128" s="104">
        <v>104</v>
      </c>
      <c r="C1128" s="104" t="s">
        <v>1665</v>
      </c>
      <c r="D1128" s="104" t="s">
        <v>55</v>
      </c>
      <c r="E1128" s="104">
        <v>1</v>
      </c>
      <c r="F1128" s="113">
        <f>IF(D1128="dyrektor ",'Podział podstawowy'!$F$19,IF(OR(D1128="zastępca dyrektora ",D1128="główny księgowy"),'Podział podstawowy'!$F$20,IF(D1128="kierownik",'Podział podstawowy'!$F$24,IF(D1128="zastępca kierownika",'Podział podstawowy'!$F$25,IF(D1128="główny ekspert",'Podział podstawowy'!$F$26,IF(OR(D1128="starszy ekspert",D1128="główny specjalista"),'Podział podstawowy'!$F$27,IF(OR(D1128="ekspert",D1128="specjalista"),'Podział podstawowy'!$F$28,'Podział podstawowy'!$F$29)))))))</f>
        <v>1523.6794354736171</v>
      </c>
      <c r="G1128" s="105" t="str">
        <f t="shared" si="34"/>
        <v>S4</v>
      </c>
      <c r="H1128" s="106">
        <f t="shared" si="35"/>
        <v>1.75</v>
      </c>
      <c r="I1128" s="104">
        <f>IFERROR(VLOOKUP(Tabela2[[#This Row],[Nazwisko i imię pracownika]],Tabela3[],9,FALSE),0)</f>
        <v>0</v>
      </c>
      <c r="J112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29" spans="1:10">
      <c r="A1129" s="104" t="s">
        <v>1137</v>
      </c>
      <c r="B1129" s="104">
        <v>104</v>
      </c>
      <c r="C1129" s="104" t="s">
        <v>1665</v>
      </c>
      <c r="D1129" s="104" t="s">
        <v>1669</v>
      </c>
      <c r="E1129" s="104">
        <v>1</v>
      </c>
      <c r="F1129" s="113">
        <f>IF(D1129="dyrektor ",'Podział podstawowy'!$F$19,IF(OR(D1129="zastępca dyrektora ",D1129="główny księgowy"),'Podział podstawowy'!$F$20,IF(D1129="kierownik",'Podział podstawowy'!$F$24,IF(D1129="zastępca kierownika",'Podział podstawowy'!$F$25,IF(D1129="główny ekspert",'Podział podstawowy'!$F$26,IF(OR(D1129="starszy ekspert",D1129="główny specjalista"),'Podział podstawowy'!$F$27,IF(OR(D1129="ekspert",D1129="specjalista"),'Podział podstawowy'!$F$28,'Podział podstawowy'!$F$29)))))))</f>
        <v>870.67396312778124</v>
      </c>
      <c r="G1129" s="105" t="str">
        <f t="shared" si="34"/>
        <v>S1</v>
      </c>
      <c r="H1129" s="106">
        <f t="shared" si="35"/>
        <v>1</v>
      </c>
      <c r="I1129" s="104">
        <f>IFERROR(VLOOKUP(Tabela2[[#This Row],[Nazwisko i imię pracownika]],Tabela3[],9,FALSE),0)</f>
        <v>0</v>
      </c>
      <c r="J112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30" spans="1:10">
      <c r="A1130" s="104" t="s">
        <v>1138</v>
      </c>
      <c r="B1130" s="104">
        <v>104</v>
      </c>
      <c r="C1130" s="104" t="s">
        <v>1665</v>
      </c>
      <c r="D1130" s="104" t="s">
        <v>1669</v>
      </c>
      <c r="E1130" s="104">
        <v>1</v>
      </c>
      <c r="F1130" s="113">
        <f>IF(D1130="dyrektor ",'Podział podstawowy'!$F$19,IF(OR(D1130="zastępca dyrektora ",D1130="główny księgowy"),'Podział podstawowy'!$F$20,IF(D1130="kierownik",'Podział podstawowy'!$F$24,IF(D1130="zastępca kierownika",'Podział podstawowy'!$F$25,IF(D1130="główny ekspert",'Podział podstawowy'!$F$26,IF(OR(D1130="starszy ekspert",D1130="główny specjalista"),'Podział podstawowy'!$F$27,IF(OR(D1130="ekspert",D1130="specjalista"),'Podział podstawowy'!$F$28,'Podział podstawowy'!$F$29)))))))</f>
        <v>870.67396312778124</v>
      </c>
      <c r="G1130" s="105" t="str">
        <f t="shared" si="34"/>
        <v>S1</v>
      </c>
      <c r="H1130" s="106">
        <f t="shared" si="35"/>
        <v>1</v>
      </c>
      <c r="I1130" s="104">
        <f>IFERROR(VLOOKUP(Tabela2[[#This Row],[Nazwisko i imię pracownika]],Tabela3[],9,FALSE),0)</f>
        <v>0</v>
      </c>
      <c r="J113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31" spans="1:10">
      <c r="A1131" s="104" t="s">
        <v>984</v>
      </c>
      <c r="B1131" s="104">
        <v>104</v>
      </c>
      <c r="C1131" s="104" t="s">
        <v>1665</v>
      </c>
      <c r="D1131" s="104" t="s">
        <v>10</v>
      </c>
      <c r="E1131" s="104">
        <v>1</v>
      </c>
      <c r="F1131" s="113">
        <f>IF(D1131="dyrektor ",'Podział podstawowy'!$F$19,IF(OR(D1131="zastępca dyrektora ",D1131="główny księgowy"),'Podział podstawowy'!$F$20,IF(D1131="kierownik",'Podział podstawowy'!$F$24,IF(D1131="zastępca kierownika",'Podział podstawowy'!$F$25,IF(D1131="główny ekspert",'Podział podstawowy'!$F$26,IF(OR(D1131="starszy ekspert",D1131="główny specjalista"),'Podział podstawowy'!$F$27,IF(OR(D1131="ekspert",D1131="specjalista"),'Podział podstawowy'!$F$28,'Podział podstawowy'!$F$29)))))))</f>
        <v>1088.3424539097266</v>
      </c>
      <c r="G1131" s="105" t="str">
        <f t="shared" si="34"/>
        <v>S2</v>
      </c>
      <c r="H1131" s="106">
        <f t="shared" si="35"/>
        <v>1.25</v>
      </c>
      <c r="I1131" s="104">
        <f>IFERROR(VLOOKUP(Tabela2[[#This Row],[Nazwisko i imię pracownika]],Tabela3[],9,FALSE),0)</f>
        <v>0</v>
      </c>
      <c r="J113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32" spans="1:10">
      <c r="A1132" s="104" t="s">
        <v>1139</v>
      </c>
      <c r="B1132" s="104">
        <v>104</v>
      </c>
      <c r="C1132" s="104" t="s">
        <v>1667</v>
      </c>
      <c r="D1132" s="104" t="s">
        <v>1669</v>
      </c>
      <c r="E1132" s="104">
        <v>1</v>
      </c>
      <c r="F1132" s="113">
        <f>IF(D1132="dyrektor ",'Podział podstawowy'!$F$19,IF(OR(D1132="zastępca dyrektora ",D1132="główny księgowy"),'Podział podstawowy'!$F$20,IF(D1132="kierownik",'Podział podstawowy'!$F$24,IF(D1132="zastępca kierownika",'Podział podstawowy'!$F$25,IF(D1132="główny ekspert",'Podział podstawowy'!$F$26,IF(OR(D1132="starszy ekspert",D1132="główny specjalista"),'Podział podstawowy'!$F$27,IF(OR(D1132="ekspert",D1132="specjalista"),'Podział podstawowy'!$F$28,'Podział podstawowy'!$F$29)))))))</f>
        <v>870.67396312778124</v>
      </c>
      <c r="G1132" s="105" t="str">
        <f t="shared" si="34"/>
        <v>S1</v>
      </c>
      <c r="H1132" s="106">
        <f t="shared" si="35"/>
        <v>1</v>
      </c>
      <c r="I1132" s="104">
        <f>IFERROR(VLOOKUP(Tabela2[[#This Row],[Nazwisko i imię pracownika]],Tabela3[],9,FALSE),0)</f>
        <v>0</v>
      </c>
      <c r="J113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33" spans="1:10">
      <c r="A1133" s="104" t="s">
        <v>1140</v>
      </c>
      <c r="B1133" s="104">
        <v>104</v>
      </c>
      <c r="C1133" s="104" t="s">
        <v>1667</v>
      </c>
      <c r="D1133" s="104" t="s">
        <v>1669</v>
      </c>
      <c r="E1133" s="104">
        <v>1</v>
      </c>
      <c r="F1133" s="113">
        <f>IF(D1133="dyrektor ",'Podział podstawowy'!$F$19,IF(OR(D1133="zastępca dyrektora ",D1133="główny księgowy"),'Podział podstawowy'!$F$20,IF(D1133="kierownik",'Podział podstawowy'!$F$24,IF(D1133="zastępca kierownika",'Podział podstawowy'!$F$25,IF(D1133="główny ekspert",'Podział podstawowy'!$F$26,IF(OR(D1133="starszy ekspert",D1133="główny specjalista"),'Podział podstawowy'!$F$27,IF(OR(D1133="ekspert",D1133="specjalista"),'Podział podstawowy'!$F$28,'Podział podstawowy'!$F$29)))))))</f>
        <v>870.67396312778124</v>
      </c>
      <c r="G1133" s="105" t="str">
        <f t="shared" si="34"/>
        <v>S1</v>
      </c>
      <c r="H1133" s="106">
        <f t="shared" si="35"/>
        <v>1</v>
      </c>
      <c r="I1133" s="104">
        <f>IFERROR(VLOOKUP(Tabela2[[#This Row],[Nazwisko i imię pracownika]],Tabela3[],9,FALSE),0)</f>
        <v>0</v>
      </c>
      <c r="J113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34" spans="1:10">
      <c r="A1134" s="104" t="s">
        <v>1141</v>
      </c>
      <c r="B1134" s="104">
        <v>104</v>
      </c>
      <c r="C1134" s="104" t="s">
        <v>1667</v>
      </c>
      <c r="D1134" s="104" t="s">
        <v>47</v>
      </c>
      <c r="E1134" s="104">
        <v>1</v>
      </c>
      <c r="F1134" s="113">
        <f>IF(D1134="dyrektor ",'Podział podstawowy'!$F$19,IF(OR(D1134="zastępca dyrektora ",D1134="główny księgowy"),'Podział podstawowy'!$F$20,IF(D1134="kierownik",'Podział podstawowy'!$F$24,IF(D1134="zastępca kierownika",'Podział podstawowy'!$F$25,IF(D1134="główny ekspert",'Podział podstawowy'!$F$26,IF(OR(D1134="starszy ekspert",D1134="główny specjalista"),'Podział podstawowy'!$F$27,IF(OR(D1134="ekspert",D1134="specjalista"),'Podział podstawowy'!$F$28,'Podział podstawowy'!$F$29)))))))</f>
        <v>1306.0109446916717</v>
      </c>
      <c r="G1134" s="105" t="str">
        <f t="shared" si="34"/>
        <v>S3</v>
      </c>
      <c r="H1134" s="106">
        <f t="shared" si="35"/>
        <v>1.5</v>
      </c>
      <c r="I1134" s="104">
        <f>IFERROR(VLOOKUP(Tabela2[[#This Row],[Nazwisko i imię pracownika]],Tabela3[],9,FALSE),0)</f>
        <v>0</v>
      </c>
      <c r="J113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35" spans="1:10">
      <c r="A1135" s="104" t="s">
        <v>1026</v>
      </c>
      <c r="B1135" s="104">
        <v>104</v>
      </c>
      <c r="C1135" s="104" t="s">
        <v>1667</v>
      </c>
      <c r="D1135" s="104" t="s">
        <v>46</v>
      </c>
      <c r="E1135" s="104">
        <v>1</v>
      </c>
      <c r="F1135" s="113">
        <f>IF(D1135="dyrektor ",'Podział podstawowy'!$F$19,IF(OR(D1135="zastępca dyrektora ",D1135="główny księgowy"),'Podział podstawowy'!$F$20,IF(D1135="kierownik",'Podział podstawowy'!$F$24,IF(D1135="zastępca kierownika",'Podział podstawowy'!$F$25,IF(D1135="główny ekspert",'Podział podstawowy'!$F$26,IF(OR(D1135="starszy ekspert",D1135="główny specjalista"),'Podział podstawowy'!$F$27,IF(OR(D1135="ekspert",D1135="specjalista"),'Podział podstawowy'!$F$28,'Podział podstawowy'!$F$29)))))))</f>
        <v>2176.6849078194532</v>
      </c>
      <c r="G1135" s="105" t="str">
        <f t="shared" si="34"/>
        <v>S6</v>
      </c>
      <c r="H1135" s="106">
        <f t="shared" si="35"/>
        <v>2.5</v>
      </c>
      <c r="I1135" s="104">
        <f>IFERROR(VLOOKUP(Tabela2[[#This Row],[Nazwisko i imię pracownika]],Tabela3[],9,FALSE),0)</f>
        <v>0</v>
      </c>
      <c r="J113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36" spans="1:10">
      <c r="A1136" s="104" t="s">
        <v>1142</v>
      </c>
      <c r="B1136" s="104">
        <v>104</v>
      </c>
      <c r="C1136" s="104" t="s">
        <v>1667</v>
      </c>
      <c r="D1136" s="104" t="s">
        <v>1669</v>
      </c>
      <c r="E1136" s="104">
        <v>1</v>
      </c>
      <c r="F1136" s="113">
        <f>IF(D1136="dyrektor ",'Podział podstawowy'!$F$19,IF(OR(D1136="zastępca dyrektora ",D1136="główny księgowy"),'Podział podstawowy'!$F$20,IF(D1136="kierownik",'Podział podstawowy'!$F$24,IF(D1136="zastępca kierownika",'Podział podstawowy'!$F$25,IF(D1136="główny ekspert",'Podział podstawowy'!$F$26,IF(OR(D1136="starszy ekspert",D1136="główny specjalista"),'Podział podstawowy'!$F$27,IF(OR(D1136="ekspert",D1136="specjalista"),'Podział podstawowy'!$F$28,'Podział podstawowy'!$F$29)))))))</f>
        <v>870.67396312778124</v>
      </c>
      <c r="G1136" s="105" t="str">
        <f t="shared" si="34"/>
        <v>S1</v>
      </c>
      <c r="H1136" s="106">
        <f t="shared" si="35"/>
        <v>1</v>
      </c>
      <c r="I1136" s="104">
        <f>IFERROR(VLOOKUP(Tabela2[[#This Row],[Nazwisko i imię pracownika]],Tabela3[],9,FALSE),0)</f>
        <v>0</v>
      </c>
      <c r="J113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37" spans="1:10">
      <c r="A1137" s="104" t="s">
        <v>1143</v>
      </c>
      <c r="B1137" s="104">
        <v>104</v>
      </c>
      <c r="C1137" s="104" t="s">
        <v>1667</v>
      </c>
      <c r="D1137" s="104" t="s">
        <v>47</v>
      </c>
      <c r="E1137" s="104">
        <v>1</v>
      </c>
      <c r="F1137" s="113">
        <f>IF(D1137="dyrektor ",'Podział podstawowy'!$F$19,IF(OR(D1137="zastępca dyrektora ",D1137="główny księgowy"),'Podział podstawowy'!$F$20,IF(D1137="kierownik",'Podział podstawowy'!$F$24,IF(D1137="zastępca kierownika",'Podział podstawowy'!$F$25,IF(D1137="główny ekspert",'Podział podstawowy'!$F$26,IF(OR(D1137="starszy ekspert",D1137="główny specjalista"),'Podział podstawowy'!$F$27,IF(OR(D1137="ekspert",D1137="specjalista"),'Podział podstawowy'!$F$28,'Podział podstawowy'!$F$29)))))))</f>
        <v>1306.0109446916717</v>
      </c>
      <c r="G1137" s="105" t="str">
        <f t="shared" si="34"/>
        <v>S3</v>
      </c>
      <c r="H1137" s="106">
        <f t="shared" si="35"/>
        <v>1.5</v>
      </c>
      <c r="I1137" s="104">
        <f>IFERROR(VLOOKUP(Tabela2[[#This Row],[Nazwisko i imię pracownika]],Tabela3[],9,FALSE),0)</f>
        <v>0</v>
      </c>
      <c r="J113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38" spans="1:10">
      <c r="A1138" s="104" t="s">
        <v>1144</v>
      </c>
      <c r="B1138" s="104">
        <v>104</v>
      </c>
      <c r="C1138" s="104" t="s">
        <v>1667</v>
      </c>
      <c r="D1138" s="104" t="s">
        <v>55</v>
      </c>
      <c r="E1138" s="104">
        <v>1</v>
      </c>
      <c r="F1138" s="113">
        <f>IF(D1138="dyrektor ",'Podział podstawowy'!$F$19,IF(OR(D1138="zastępca dyrektora ",D1138="główny księgowy"),'Podział podstawowy'!$F$20,IF(D1138="kierownik",'Podział podstawowy'!$F$24,IF(D1138="zastępca kierownika",'Podział podstawowy'!$F$25,IF(D1138="główny ekspert",'Podział podstawowy'!$F$26,IF(OR(D1138="starszy ekspert",D1138="główny specjalista"),'Podział podstawowy'!$F$27,IF(OR(D1138="ekspert",D1138="specjalista"),'Podział podstawowy'!$F$28,'Podział podstawowy'!$F$29)))))))</f>
        <v>1523.6794354736171</v>
      </c>
      <c r="G1138" s="105" t="str">
        <f t="shared" si="34"/>
        <v>S4</v>
      </c>
      <c r="H1138" s="106">
        <f t="shared" si="35"/>
        <v>1.75</v>
      </c>
      <c r="I1138" s="104">
        <f>IFERROR(VLOOKUP(Tabela2[[#This Row],[Nazwisko i imię pracownika]],Tabela3[],9,FALSE),0)</f>
        <v>0</v>
      </c>
      <c r="J113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39" spans="1:10">
      <c r="A1139" s="104" t="s">
        <v>1145</v>
      </c>
      <c r="B1139" s="104">
        <v>104</v>
      </c>
      <c r="C1139" s="104" t="s">
        <v>1665</v>
      </c>
      <c r="D1139" s="104" t="s">
        <v>55</v>
      </c>
      <c r="E1139" s="104">
        <v>1</v>
      </c>
      <c r="F1139" s="113">
        <f>IF(D1139="dyrektor ",'Podział podstawowy'!$F$19,IF(OR(D1139="zastępca dyrektora ",D1139="główny księgowy"),'Podział podstawowy'!$F$20,IF(D1139="kierownik",'Podział podstawowy'!$F$24,IF(D1139="zastępca kierownika",'Podział podstawowy'!$F$25,IF(D1139="główny ekspert",'Podział podstawowy'!$F$26,IF(OR(D1139="starszy ekspert",D1139="główny specjalista"),'Podział podstawowy'!$F$27,IF(OR(D1139="ekspert",D1139="specjalista"),'Podział podstawowy'!$F$28,'Podział podstawowy'!$F$29)))))))</f>
        <v>1523.6794354736171</v>
      </c>
      <c r="G1139" s="105" t="str">
        <f t="shared" si="34"/>
        <v>S4</v>
      </c>
      <c r="H1139" s="106">
        <f t="shared" si="35"/>
        <v>1.75</v>
      </c>
      <c r="I1139" s="104">
        <f>IFERROR(VLOOKUP(Tabela2[[#This Row],[Nazwisko i imię pracownika]],Tabela3[],9,FALSE),0)</f>
        <v>0</v>
      </c>
      <c r="J113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40" spans="1:10">
      <c r="A1140" s="104" t="s">
        <v>1146</v>
      </c>
      <c r="B1140" s="104">
        <v>104</v>
      </c>
      <c r="C1140" s="104" t="s">
        <v>1665</v>
      </c>
      <c r="D1140" s="104" t="s">
        <v>47</v>
      </c>
      <c r="E1140" s="104">
        <v>1</v>
      </c>
      <c r="F1140" s="113">
        <f>IF(D1140="dyrektor ",'Podział podstawowy'!$F$19,IF(OR(D1140="zastępca dyrektora ",D1140="główny księgowy"),'Podział podstawowy'!$F$20,IF(D1140="kierownik",'Podział podstawowy'!$F$24,IF(D1140="zastępca kierownika",'Podział podstawowy'!$F$25,IF(D1140="główny ekspert",'Podział podstawowy'!$F$26,IF(OR(D1140="starszy ekspert",D1140="główny specjalista"),'Podział podstawowy'!$F$27,IF(OR(D1140="ekspert",D1140="specjalista"),'Podział podstawowy'!$F$28,'Podział podstawowy'!$F$29)))))))</f>
        <v>1306.0109446916717</v>
      </c>
      <c r="G1140" s="105" t="str">
        <f t="shared" si="34"/>
        <v>S3</v>
      </c>
      <c r="H1140" s="106">
        <f t="shared" si="35"/>
        <v>1.5</v>
      </c>
      <c r="I1140" s="104">
        <f>IFERROR(VLOOKUP(Tabela2[[#This Row],[Nazwisko i imię pracownika]],Tabela3[],9,FALSE),0)</f>
        <v>0</v>
      </c>
      <c r="J114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41" spans="1:10">
      <c r="A1141" s="104" t="s">
        <v>1147</v>
      </c>
      <c r="B1141" s="104">
        <v>104</v>
      </c>
      <c r="C1141" s="104" t="s">
        <v>1665</v>
      </c>
      <c r="D1141" s="104" t="s">
        <v>10</v>
      </c>
      <c r="E1141" s="104">
        <v>1</v>
      </c>
      <c r="F1141" s="113">
        <f>IF(D1141="dyrektor ",'Podział podstawowy'!$F$19,IF(OR(D1141="zastępca dyrektora ",D1141="główny księgowy"),'Podział podstawowy'!$F$20,IF(D1141="kierownik",'Podział podstawowy'!$F$24,IF(D1141="zastępca kierownika",'Podział podstawowy'!$F$25,IF(D1141="główny ekspert",'Podział podstawowy'!$F$26,IF(OR(D1141="starszy ekspert",D1141="główny specjalista"),'Podział podstawowy'!$F$27,IF(OR(D1141="ekspert",D1141="specjalista"),'Podział podstawowy'!$F$28,'Podział podstawowy'!$F$29)))))))</f>
        <v>1088.3424539097266</v>
      </c>
      <c r="G1141" s="105" t="str">
        <f t="shared" si="34"/>
        <v>S2</v>
      </c>
      <c r="H1141" s="106">
        <f t="shared" si="35"/>
        <v>1.25</v>
      </c>
      <c r="I1141" s="104">
        <f>IFERROR(VLOOKUP(Tabela2[[#This Row],[Nazwisko i imię pracownika]],Tabela3[],9,FALSE),0)</f>
        <v>0</v>
      </c>
      <c r="J114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42" spans="1:10">
      <c r="A1142" s="104" t="s">
        <v>1148</v>
      </c>
      <c r="B1142" s="104">
        <v>104</v>
      </c>
      <c r="C1142" s="104" t="s">
        <v>1665</v>
      </c>
      <c r="D1142" s="104" t="s">
        <v>10</v>
      </c>
      <c r="E1142" s="104">
        <v>1</v>
      </c>
      <c r="F1142" s="113">
        <f>IF(D1142="dyrektor ",'Podział podstawowy'!$F$19,IF(OR(D1142="zastępca dyrektora ",D1142="główny księgowy"),'Podział podstawowy'!$F$20,IF(D1142="kierownik",'Podział podstawowy'!$F$24,IF(D1142="zastępca kierownika",'Podział podstawowy'!$F$25,IF(D1142="główny ekspert",'Podział podstawowy'!$F$26,IF(OR(D1142="starszy ekspert",D1142="główny specjalista"),'Podział podstawowy'!$F$27,IF(OR(D1142="ekspert",D1142="specjalista"),'Podział podstawowy'!$F$28,'Podział podstawowy'!$F$29)))))))</f>
        <v>1088.3424539097266</v>
      </c>
      <c r="G1142" s="105" t="str">
        <f t="shared" si="34"/>
        <v>S2</v>
      </c>
      <c r="H1142" s="106">
        <f t="shared" si="35"/>
        <v>1.25</v>
      </c>
      <c r="I1142" s="104">
        <f>IFERROR(VLOOKUP(Tabela2[[#This Row],[Nazwisko i imię pracownika]],Tabela3[],9,FALSE),0)</f>
        <v>0</v>
      </c>
      <c r="J114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43" spans="1:10">
      <c r="A1143" s="104" t="s">
        <v>1149</v>
      </c>
      <c r="B1143" s="104">
        <v>104</v>
      </c>
      <c r="C1143" s="104" t="s">
        <v>1665</v>
      </c>
      <c r="D1143" s="104" t="s">
        <v>1669</v>
      </c>
      <c r="E1143" s="104">
        <v>1</v>
      </c>
      <c r="F1143" s="113">
        <f>IF(D1143="dyrektor ",'Podział podstawowy'!$F$19,IF(OR(D1143="zastępca dyrektora ",D1143="główny księgowy"),'Podział podstawowy'!$F$20,IF(D1143="kierownik",'Podział podstawowy'!$F$24,IF(D1143="zastępca kierownika",'Podział podstawowy'!$F$25,IF(D1143="główny ekspert",'Podział podstawowy'!$F$26,IF(OR(D1143="starszy ekspert",D1143="główny specjalista"),'Podział podstawowy'!$F$27,IF(OR(D1143="ekspert",D1143="specjalista"),'Podział podstawowy'!$F$28,'Podział podstawowy'!$F$29)))))))</f>
        <v>870.67396312778124</v>
      </c>
      <c r="G1143" s="105" t="str">
        <f t="shared" si="34"/>
        <v>S1</v>
      </c>
      <c r="H1143" s="106">
        <f t="shared" si="35"/>
        <v>1</v>
      </c>
      <c r="I1143" s="104">
        <f>IFERROR(VLOOKUP(Tabela2[[#This Row],[Nazwisko i imię pracownika]],Tabela3[],9,FALSE),0)</f>
        <v>0</v>
      </c>
      <c r="J114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44" spans="1:10">
      <c r="A1144" s="104" t="s">
        <v>1150</v>
      </c>
      <c r="B1144" s="104">
        <v>104</v>
      </c>
      <c r="C1144" s="104" t="s">
        <v>1664</v>
      </c>
      <c r="D1144" s="104" t="s">
        <v>1669</v>
      </c>
      <c r="E1144" s="104">
        <v>1</v>
      </c>
      <c r="F1144" s="113">
        <f>IF(D1144="dyrektor ",'Podział podstawowy'!$F$19,IF(OR(D1144="zastępca dyrektora ",D1144="główny księgowy"),'Podział podstawowy'!$F$20,IF(D1144="kierownik",'Podział podstawowy'!$F$24,IF(D1144="zastępca kierownika",'Podział podstawowy'!$F$25,IF(D1144="główny ekspert",'Podział podstawowy'!$F$26,IF(OR(D1144="starszy ekspert",D1144="główny specjalista"),'Podział podstawowy'!$F$27,IF(OR(D1144="ekspert",D1144="specjalista"),'Podział podstawowy'!$F$28,'Podział podstawowy'!$F$29)))))))</f>
        <v>870.67396312778124</v>
      </c>
      <c r="G1144" s="105" t="str">
        <f t="shared" si="34"/>
        <v>S1</v>
      </c>
      <c r="H1144" s="106">
        <f t="shared" si="35"/>
        <v>1</v>
      </c>
      <c r="I1144" s="104">
        <f>IFERROR(VLOOKUP(Tabela2[[#This Row],[Nazwisko i imię pracownika]],Tabela3[],9,FALSE),0)</f>
        <v>0</v>
      </c>
      <c r="J114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45" spans="1:10">
      <c r="A1145" s="104" t="s">
        <v>1151</v>
      </c>
      <c r="B1145" s="104">
        <v>104</v>
      </c>
      <c r="C1145" s="104" t="s">
        <v>1664</v>
      </c>
      <c r="D1145" s="104" t="s">
        <v>46</v>
      </c>
      <c r="E1145" s="104">
        <v>1</v>
      </c>
      <c r="F1145" s="113">
        <f>IF(D1145="dyrektor ",'Podział podstawowy'!$F$19,IF(OR(D1145="zastępca dyrektora ",D1145="główny księgowy"),'Podział podstawowy'!$F$20,IF(D1145="kierownik",'Podział podstawowy'!$F$24,IF(D1145="zastępca kierownika",'Podział podstawowy'!$F$25,IF(D1145="główny ekspert",'Podział podstawowy'!$F$26,IF(OR(D1145="starszy ekspert",D1145="główny specjalista"),'Podział podstawowy'!$F$27,IF(OR(D1145="ekspert",D1145="specjalista"),'Podział podstawowy'!$F$28,'Podział podstawowy'!$F$29)))))))</f>
        <v>2176.6849078194532</v>
      </c>
      <c r="G1145" s="105" t="str">
        <f t="shared" si="34"/>
        <v>S6</v>
      </c>
      <c r="H1145" s="106">
        <f t="shared" si="35"/>
        <v>2.5</v>
      </c>
      <c r="I1145" s="104">
        <f>IFERROR(VLOOKUP(Tabela2[[#This Row],[Nazwisko i imię pracownika]],Tabela3[],9,FALSE),0)</f>
        <v>0</v>
      </c>
      <c r="J114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46" spans="1:10">
      <c r="A1146" s="104" t="s">
        <v>1152</v>
      </c>
      <c r="B1146" s="104">
        <v>104</v>
      </c>
      <c r="C1146" s="104" t="s">
        <v>1664</v>
      </c>
      <c r="D1146" s="104" t="s">
        <v>47</v>
      </c>
      <c r="E1146" s="104">
        <v>1</v>
      </c>
      <c r="F1146" s="113">
        <f>IF(D1146="dyrektor ",'Podział podstawowy'!$F$19,IF(OR(D1146="zastępca dyrektora ",D1146="główny księgowy"),'Podział podstawowy'!$F$20,IF(D1146="kierownik",'Podział podstawowy'!$F$24,IF(D1146="zastępca kierownika",'Podział podstawowy'!$F$25,IF(D1146="główny ekspert",'Podział podstawowy'!$F$26,IF(OR(D1146="starszy ekspert",D1146="główny specjalista"),'Podział podstawowy'!$F$27,IF(OR(D1146="ekspert",D1146="specjalista"),'Podział podstawowy'!$F$28,'Podział podstawowy'!$F$29)))))))</f>
        <v>1306.0109446916717</v>
      </c>
      <c r="G1146" s="105" t="str">
        <f t="shared" si="34"/>
        <v>S3</v>
      </c>
      <c r="H1146" s="106">
        <f t="shared" si="35"/>
        <v>1.5</v>
      </c>
      <c r="I1146" s="104">
        <f>IFERROR(VLOOKUP(Tabela2[[#This Row],[Nazwisko i imię pracownika]],Tabela3[],9,FALSE),0)</f>
        <v>0</v>
      </c>
      <c r="J114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47" spans="1:10">
      <c r="A1147" s="104" t="s">
        <v>1153</v>
      </c>
      <c r="B1147" s="104">
        <v>104</v>
      </c>
      <c r="C1147" s="104" t="s">
        <v>1664</v>
      </c>
      <c r="D1147" s="104" t="s">
        <v>55</v>
      </c>
      <c r="E1147" s="104">
        <v>1</v>
      </c>
      <c r="F1147" s="113">
        <f>IF(D1147="dyrektor ",'Podział podstawowy'!$F$19,IF(OR(D1147="zastępca dyrektora ",D1147="główny księgowy"),'Podział podstawowy'!$F$20,IF(D1147="kierownik",'Podział podstawowy'!$F$24,IF(D1147="zastępca kierownika",'Podział podstawowy'!$F$25,IF(D1147="główny ekspert",'Podział podstawowy'!$F$26,IF(OR(D1147="starszy ekspert",D1147="główny specjalista"),'Podział podstawowy'!$F$27,IF(OR(D1147="ekspert",D1147="specjalista"),'Podział podstawowy'!$F$28,'Podział podstawowy'!$F$29)))))))</f>
        <v>1523.6794354736171</v>
      </c>
      <c r="G1147" s="105" t="str">
        <f t="shared" si="34"/>
        <v>S4</v>
      </c>
      <c r="H1147" s="106">
        <f t="shared" si="35"/>
        <v>1.75</v>
      </c>
      <c r="I1147" s="104">
        <f>IFERROR(VLOOKUP(Tabela2[[#This Row],[Nazwisko i imię pracownika]],Tabela3[],9,FALSE),0)</f>
        <v>0</v>
      </c>
      <c r="J114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48" spans="1:10">
      <c r="A1148" s="104" t="s">
        <v>1154</v>
      </c>
      <c r="B1148" s="104">
        <v>104</v>
      </c>
      <c r="C1148" s="104" t="s">
        <v>1664</v>
      </c>
      <c r="D1148" s="104" t="s">
        <v>1669</v>
      </c>
      <c r="E1148" s="104">
        <v>1</v>
      </c>
      <c r="F1148" s="113">
        <f>IF(D1148="dyrektor ",'Podział podstawowy'!$F$19,IF(OR(D1148="zastępca dyrektora ",D1148="główny księgowy"),'Podział podstawowy'!$F$20,IF(D1148="kierownik",'Podział podstawowy'!$F$24,IF(D1148="zastępca kierownika",'Podział podstawowy'!$F$25,IF(D1148="główny ekspert",'Podział podstawowy'!$F$26,IF(OR(D1148="starszy ekspert",D1148="główny specjalista"),'Podział podstawowy'!$F$27,IF(OR(D1148="ekspert",D1148="specjalista"),'Podział podstawowy'!$F$28,'Podział podstawowy'!$F$29)))))))</f>
        <v>870.67396312778124</v>
      </c>
      <c r="G1148" s="105" t="str">
        <f t="shared" si="34"/>
        <v>S1</v>
      </c>
      <c r="H1148" s="106">
        <f t="shared" si="35"/>
        <v>1</v>
      </c>
      <c r="I1148" s="104">
        <f>IFERROR(VLOOKUP(Tabela2[[#This Row],[Nazwisko i imię pracownika]],Tabela3[],9,FALSE),0)</f>
        <v>0</v>
      </c>
      <c r="J114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49" spans="1:10">
      <c r="A1149" s="104" t="s">
        <v>1155</v>
      </c>
      <c r="B1149" s="104">
        <v>104</v>
      </c>
      <c r="C1149" s="104" t="s">
        <v>1664</v>
      </c>
      <c r="D1149" s="104" t="s">
        <v>47</v>
      </c>
      <c r="E1149" s="104">
        <v>1</v>
      </c>
      <c r="F1149" s="113">
        <f>IF(D1149="dyrektor ",'Podział podstawowy'!$F$19,IF(OR(D1149="zastępca dyrektora ",D1149="główny księgowy"),'Podział podstawowy'!$F$20,IF(D1149="kierownik",'Podział podstawowy'!$F$24,IF(D1149="zastępca kierownika",'Podział podstawowy'!$F$25,IF(D1149="główny ekspert",'Podział podstawowy'!$F$26,IF(OR(D1149="starszy ekspert",D1149="główny specjalista"),'Podział podstawowy'!$F$27,IF(OR(D1149="ekspert",D1149="specjalista"),'Podział podstawowy'!$F$28,'Podział podstawowy'!$F$29)))))))</f>
        <v>1306.0109446916717</v>
      </c>
      <c r="G1149" s="105" t="str">
        <f t="shared" si="34"/>
        <v>S3</v>
      </c>
      <c r="H1149" s="106">
        <f t="shared" si="35"/>
        <v>1.5</v>
      </c>
      <c r="I1149" s="104">
        <f>IFERROR(VLOOKUP(Tabela2[[#This Row],[Nazwisko i imię pracownika]],Tabela3[],9,FALSE),0)</f>
        <v>0</v>
      </c>
      <c r="J114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50" spans="1:10">
      <c r="A1150" s="104" t="s">
        <v>1156</v>
      </c>
      <c r="B1150" s="104">
        <v>104</v>
      </c>
      <c r="C1150" s="104" t="s">
        <v>1664</v>
      </c>
      <c r="D1150" s="104" t="s">
        <v>1669</v>
      </c>
      <c r="E1150" s="104">
        <v>1</v>
      </c>
      <c r="F1150" s="113">
        <f>IF(D1150="dyrektor ",'Podział podstawowy'!$F$19,IF(OR(D1150="zastępca dyrektora ",D1150="główny księgowy"),'Podział podstawowy'!$F$20,IF(D1150="kierownik",'Podział podstawowy'!$F$24,IF(D1150="zastępca kierownika",'Podział podstawowy'!$F$25,IF(D1150="główny ekspert",'Podział podstawowy'!$F$26,IF(OR(D1150="starszy ekspert",D1150="główny specjalista"),'Podział podstawowy'!$F$27,IF(OR(D1150="ekspert",D1150="specjalista"),'Podział podstawowy'!$F$28,'Podział podstawowy'!$F$29)))))))</f>
        <v>870.67396312778124</v>
      </c>
      <c r="G1150" s="105" t="str">
        <f t="shared" si="34"/>
        <v>S1</v>
      </c>
      <c r="H1150" s="106">
        <f t="shared" si="35"/>
        <v>1</v>
      </c>
      <c r="I1150" s="104">
        <f>IFERROR(VLOOKUP(Tabela2[[#This Row],[Nazwisko i imię pracownika]],Tabela3[],9,FALSE),0)</f>
        <v>0</v>
      </c>
      <c r="J115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51" spans="1:10">
      <c r="A1151" s="104" t="s">
        <v>1157</v>
      </c>
      <c r="B1151" s="104">
        <v>104</v>
      </c>
      <c r="C1151" s="104" t="s">
        <v>1664</v>
      </c>
      <c r="D1151" s="104" t="s">
        <v>1669</v>
      </c>
      <c r="E1151" s="104">
        <v>1</v>
      </c>
      <c r="F1151" s="113">
        <f>IF(D1151="dyrektor ",'Podział podstawowy'!$F$19,IF(OR(D1151="zastępca dyrektora ",D1151="główny księgowy"),'Podział podstawowy'!$F$20,IF(D1151="kierownik",'Podział podstawowy'!$F$24,IF(D1151="zastępca kierownika",'Podział podstawowy'!$F$25,IF(D1151="główny ekspert",'Podział podstawowy'!$F$26,IF(OR(D1151="starszy ekspert",D1151="główny specjalista"),'Podział podstawowy'!$F$27,IF(OR(D1151="ekspert",D1151="specjalista"),'Podział podstawowy'!$F$28,'Podział podstawowy'!$F$29)))))))</f>
        <v>870.67396312778124</v>
      </c>
      <c r="G1151" s="105" t="str">
        <f t="shared" si="34"/>
        <v>S1</v>
      </c>
      <c r="H1151" s="106">
        <f t="shared" si="35"/>
        <v>1</v>
      </c>
      <c r="I1151" s="104">
        <f>IFERROR(VLOOKUP(Tabela2[[#This Row],[Nazwisko i imię pracownika]],Tabela3[],9,FALSE),0)</f>
        <v>0</v>
      </c>
      <c r="J115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52" spans="1:10">
      <c r="A1152" s="104" t="s">
        <v>1158</v>
      </c>
      <c r="B1152" s="104">
        <v>104</v>
      </c>
      <c r="C1152" s="104" t="s">
        <v>1664</v>
      </c>
      <c r="D1152" s="104" t="s">
        <v>47</v>
      </c>
      <c r="E1152" s="104">
        <v>1</v>
      </c>
      <c r="F1152" s="113">
        <f>IF(D1152="dyrektor ",'Podział podstawowy'!$F$19,IF(OR(D1152="zastępca dyrektora ",D1152="główny księgowy"),'Podział podstawowy'!$F$20,IF(D1152="kierownik",'Podział podstawowy'!$F$24,IF(D1152="zastępca kierownika",'Podział podstawowy'!$F$25,IF(D1152="główny ekspert",'Podział podstawowy'!$F$26,IF(OR(D1152="starszy ekspert",D1152="główny specjalista"),'Podział podstawowy'!$F$27,IF(OR(D1152="ekspert",D1152="specjalista"),'Podział podstawowy'!$F$28,'Podział podstawowy'!$F$29)))))))</f>
        <v>1306.0109446916717</v>
      </c>
      <c r="G1152" s="105" t="str">
        <f t="shared" si="34"/>
        <v>S3</v>
      </c>
      <c r="H1152" s="106">
        <f t="shared" si="35"/>
        <v>1.5</v>
      </c>
      <c r="I1152" s="104">
        <f>IFERROR(VLOOKUP(Tabela2[[#This Row],[Nazwisko i imię pracownika]],Tabela3[],9,FALSE),0)</f>
        <v>0</v>
      </c>
      <c r="J115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53" spans="1:10">
      <c r="A1153" s="104" t="s">
        <v>1159</v>
      </c>
      <c r="B1153" s="104">
        <v>104</v>
      </c>
      <c r="C1153" s="104" t="s">
        <v>1664</v>
      </c>
      <c r="D1153" s="104" t="s">
        <v>7</v>
      </c>
      <c r="E1153" s="104">
        <v>1</v>
      </c>
      <c r="F1153" s="113">
        <f>IF(D1153="dyrektor ",'Podział podstawowy'!$F$19,IF(OR(D1153="zastępca dyrektora ",D1153="główny księgowy"),'Podział podstawowy'!$F$20,IF(D1153="kierownik",'Podział podstawowy'!$F$24,IF(D1153="zastępca kierownika",'Podział podstawowy'!$F$25,IF(D1153="główny ekspert",'Podział podstawowy'!$F$26,IF(OR(D1153="starszy ekspert",D1153="główny specjalista"),'Podział podstawowy'!$F$27,IF(OR(D1153="ekspert",D1153="specjalista"),'Podział podstawowy'!$F$28,'Podział podstawowy'!$F$29)))))))</f>
        <v>1306.0109446916717</v>
      </c>
      <c r="G1153" s="105" t="str">
        <f t="shared" si="34"/>
        <v>S3</v>
      </c>
      <c r="H1153" s="106">
        <f t="shared" si="35"/>
        <v>1.5</v>
      </c>
      <c r="I1153" s="104">
        <f>IFERROR(VLOOKUP(Tabela2[[#This Row],[Nazwisko i imię pracownika]],Tabela3[],9,FALSE),0)</f>
        <v>0</v>
      </c>
      <c r="J115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54" spans="1:10">
      <c r="A1154" s="104" t="s">
        <v>1160</v>
      </c>
      <c r="B1154" s="104">
        <v>104</v>
      </c>
      <c r="C1154" s="104" t="s">
        <v>1664</v>
      </c>
      <c r="D1154" s="104" t="s">
        <v>1669</v>
      </c>
      <c r="E1154" s="104">
        <v>1</v>
      </c>
      <c r="F1154" s="113">
        <f>IF(D1154="dyrektor ",'Podział podstawowy'!$F$19,IF(OR(D1154="zastępca dyrektora ",D1154="główny księgowy"),'Podział podstawowy'!$F$20,IF(D1154="kierownik",'Podział podstawowy'!$F$24,IF(D1154="zastępca kierownika",'Podział podstawowy'!$F$25,IF(D1154="główny ekspert",'Podział podstawowy'!$F$26,IF(OR(D1154="starszy ekspert",D1154="główny specjalista"),'Podział podstawowy'!$F$27,IF(OR(D1154="ekspert",D1154="specjalista"),'Podział podstawowy'!$F$28,'Podział podstawowy'!$F$29)))))))</f>
        <v>870.67396312778124</v>
      </c>
      <c r="G1154" s="105" t="str">
        <f t="shared" si="34"/>
        <v>S1</v>
      </c>
      <c r="H1154" s="106">
        <f t="shared" si="35"/>
        <v>1</v>
      </c>
      <c r="I1154" s="104">
        <f>IFERROR(VLOOKUP(Tabela2[[#This Row],[Nazwisko i imię pracownika]],Tabela3[],9,FALSE),0)</f>
        <v>0</v>
      </c>
      <c r="J115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55" spans="1:10">
      <c r="A1155" s="104" t="s">
        <v>1161</v>
      </c>
      <c r="B1155" s="104">
        <v>104</v>
      </c>
      <c r="C1155" s="104" t="s">
        <v>1664</v>
      </c>
      <c r="D1155" s="104" t="s">
        <v>47</v>
      </c>
      <c r="E1155" s="104">
        <v>1</v>
      </c>
      <c r="F1155" s="113">
        <f>IF(D1155="dyrektor ",'Podział podstawowy'!$F$19,IF(OR(D1155="zastępca dyrektora ",D1155="główny księgowy"),'Podział podstawowy'!$F$20,IF(D1155="kierownik",'Podział podstawowy'!$F$24,IF(D1155="zastępca kierownika",'Podział podstawowy'!$F$25,IF(D1155="główny ekspert",'Podział podstawowy'!$F$26,IF(OR(D1155="starszy ekspert",D1155="główny specjalista"),'Podział podstawowy'!$F$27,IF(OR(D1155="ekspert",D1155="specjalista"),'Podział podstawowy'!$F$28,'Podział podstawowy'!$F$29)))))))</f>
        <v>1306.0109446916717</v>
      </c>
      <c r="G1155" s="105" t="str">
        <f t="shared" si="34"/>
        <v>S3</v>
      </c>
      <c r="H1155" s="106">
        <f t="shared" si="35"/>
        <v>1.5</v>
      </c>
      <c r="I1155" s="104">
        <f>IFERROR(VLOOKUP(Tabela2[[#This Row],[Nazwisko i imię pracownika]],Tabela3[],9,FALSE),0)</f>
        <v>0</v>
      </c>
      <c r="J115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56" spans="1:10">
      <c r="A1156" s="104" t="s">
        <v>1162</v>
      </c>
      <c r="B1156" s="104">
        <v>104</v>
      </c>
      <c r="C1156" s="104" t="s">
        <v>1664</v>
      </c>
      <c r="D1156" s="104" t="s">
        <v>1669</v>
      </c>
      <c r="E1156" s="104">
        <v>1</v>
      </c>
      <c r="F1156" s="113">
        <f>IF(D1156="dyrektor ",'Podział podstawowy'!$F$19,IF(OR(D1156="zastępca dyrektora ",D1156="główny księgowy"),'Podział podstawowy'!$F$20,IF(D1156="kierownik",'Podział podstawowy'!$F$24,IF(D1156="zastępca kierownika",'Podział podstawowy'!$F$25,IF(D1156="główny ekspert",'Podział podstawowy'!$F$26,IF(OR(D1156="starszy ekspert",D1156="główny specjalista"),'Podział podstawowy'!$F$27,IF(OR(D1156="ekspert",D1156="specjalista"),'Podział podstawowy'!$F$28,'Podział podstawowy'!$F$29)))))))</f>
        <v>870.67396312778124</v>
      </c>
      <c r="G1156" s="105" t="str">
        <f t="shared" si="34"/>
        <v>S1</v>
      </c>
      <c r="H1156" s="106">
        <f t="shared" si="35"/>
        <v>1</v>
      </c>
      <c r="I1156" s="104">
        <f>IFERROR(VLOOKUP(Tabela2[[#This Row],[Nazwisko i imię pracownika]],Tabela3[],9,FALSE),0)</f>
        <v>0</v>
      </c>
      <c r="J115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57" spans="1:10">
      <c r="A1157" s="104" t="s">
        <v>1163</v>
      </c>
      <c r="B1157" s="104">
        <v>104</v>
      </c>
      <c r="C1157" s="104" t="s">
        <v>1664</v>
      </c>
      <c r="D1157" s="104" t="s">
        <v>47</v>
      </c>
      <c r="E1157" s="104">
        <v>1</v>
      </c>
      <c r="F1157" s="113">
        <f>IF(D1157="dyrektor ",'Podział podstawowy'!$F$19,IF(OR(D1157="zastępca dyrektora ",D1157="główny księgowy"),'Podział podstawowy'!$F$20,IF(D1157="kierownik",'Podział podstawowy'!$F$24,IF(D1157="zastępca kierownika",'Podział podstawowy'!$F$25,IF(D1157="główny ekspert",'Podział podstawowy'!$F$26,IF(OR(D1157="starszy ekspert",D1157="główny specjalista"),'Podział podstawowy'!$F$27,IF(OR(D1157="ekspert",D1157="specjalista"),'Podział podstawowy'!$F$28,'Podział podstawowy'!$F$29)))))))</f>
        <v>1306.0109446916717</v>
      </c>
      <c r="G1157" s="105" t="str">
        <f t="shared" si="34"/>
        <v>S3</v>
      </c>
      <c r="H1157" s="106">
        <f t="shared" si="35"/>
        <v>1.5</v>
      </c>
      <c r="I1157" s="104">
        <f>IFERROR(VLOOKUP(Tabela2[[#This Row],[Nazwisko i imię pracownika]],Tabela3[],9,FALSE),0)</f>
        <v>0</v>
      </c>
      <c r="J115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58" spans="1:10">
      <c r="A1158" s="104" t="s">
        <v>1164</v>
      </c>
      <c r="B1158" s="104">
        <v>104</v>
      </c>
      <c r="C1158" s="104" t="s">
        <v>1664</v>
      </c>
      <c r="D1158" s="104" t="s">
        <v>1669</v>
      </c>
      <c r="E1158" s="104">
        <v>1</v>
      </c>
      <c r="F1158" s="113">
        <f>IF(D1158="dyrektor ",'Podział podstawowy'!$F$19,IF(OR(D1158="zastępca dyrektora ",D1158="główny księgowy"),'Podział podstawowy'!$F$20,IF(D1158="kierownik",'Podział podstawowy'!$F$24,IF(D1158="zastępca kierownika",'Podział podstawowy'!$F$25,IF(D1158="główny ekspert",'Podział podstawowy'!$F$26,IF(OR(D1158="starszy ekspert",D1158="główny specjalista"),'Podział podstawowy'!$F$27,IF(OR(D1158="ekspert",D1158="specjalista"),'Podział podstawowy'!$F$28,'Podział podstawowy'!$F$29)))))))</f>
        <v>870.67396312778124</v>
      </c>
      <c r="G1158" s="105" t="str">
        <f t="shared" si="34"/>
        <v>S1</v>
      </c>
      <c r="H1158" s="106">
        <f t="shared" si="35"/>
        <v>1</v>
      </c>
      <c r="I1158" s="104">
        <f>IFERROR(VLOOKUP(Tabela2[[#This Row],[Nazwisko i imię pracownika]],Tabela3[],9,FALSE),0)</f>
        <v>0</v>
      </c>
      <c r="J115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59" spans="1:10">
      <c r="A1159" s="104" t="s">
        <v>1109</v>
      </c>
      <c r="B1159" s="104">
        <v>104</v>
      </c>
      <c r="C1159" s="104" t="s">
        <v>1664</v>
      </c>
      <c r="D1159" s="104" t="s">
        <v>1669</v>
      </c>
      <c r="E1159" s="104">
        <v>1</v>
      </c>
      <c r="F1159" s="113">
        <f>IF(D1159="dyrektor ",'Podział podstawowy'!$F$19,IF(OR(D1159="zastępca dyrektora ",D1159="główny księgowy"),'Podział podstawowy'!$F$20,IF(D1159="kierownik",'Podział podstawowy'!$F$24,IF(D1159="zastępca kierownika",'Podział podstawowy'!$F$25,IF(D1159="główny ekspert",'Podział podstawowy'!$F$26,IF(OR(D1159="starszy ekspert",D1159="główny specjalista"),'Podział podstawowy'!$F$27,IF(OR(D1159="ekspert",D1159="specjalista"),'Podział podstawowy'!$F$28,'Podział podstawowy'!$F$29)))))))</f>
        <v>870.67396312778124</v>
      </c>
      <c r="G1159" s="105" t="str">
        <f t="shared" ref="G1159:G1222" si="36">IF(D1159="dyrektor ","S8",IF(OR(D1159="zastępca dyrektora ",D1159="główny księgowy"),"S7",IF(D1159="kierownik","S6",IF(D1159="zastępca kierownika","S5",IF(D1159="główny ekspert","S4",IF(OR(D1159="starszy ekspert",D1159="główny specjalista"),"S3",IF(OR(D1159="ekspert",D1159="specjalista"),"S2","S1")))))))</f>
        <v>S1</v>
      </c>
      <c r="H1159" s="106">
        <f t="shared" ref="H1159:H1222" si="37">IF(G1159="S1",1,IF(G1159="S2",1.25,IF(G1159="S3",1.5,IF(G1159="S4",1.75,IF(G1159="S5",2,IF(G1159="S6",2.5,IF(G1159="S7",3,IF(G1159="S8",3.5))))))))</f>
        <v>1</v>
      </c>
      <c r="I1159" s="104">
        <f>IFERROR(VLOOKUP(Tabela2[[#This Row],[Nazwisko i imię pracownika]],Tabela3[],9,FALSE),0)</f>
        <v>0</v>
      </c>
      <c r="J115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60" spans="1:10">
      <c r="A1160" s="104" t="s">
        <v>1165</v>
      </c>
      <c r="B1160" s="104">
        <v>104</v>
      </c>
      <c r="C1160" s="104" t="s">
        <v>1664</v>
      </c>
      <c r="D1160" s="104" t="s">
        <v>1669</v>
      </c>
      <c r="E1160" s="104">
        <v>1</v>
      </c>
      <c r="F1160" s="113">
        <f>IF(D1160="dyrektor ",'Podział podstawowy'!$F$19,IF(OR(D1160="zastępca dyrektora ",D1160="główny księgowy"),'Podział podstawowy'!$F$20,IF(D1160="kierownik",'Podział podstawowy'!$F$24,IF(D1160="zastępca kierownika",'Podział podstawowy'!$F$25,IF(D1160="główny ekspert",'Podział podstawowy'!$F$26,IF(OR(D1160="starszy ekspert",D1160="główny specjalista"),'Podział podstawowy'!$F$27,IF(OR(D1160="ekspert",D1160="specjalista"),'Podział podstawowy'!$F$28,'Podział podstawowy'!$F$29)))))))</f>
        <v>870.67396312778124</v>
      </c>
      <c r="G1160" s="105" t="str">
        <f t="shared" si="36"/>
        <v>S1</v>
      </c>
      <c r="H1160" s="106">
        <f t="shared" si="37"/>
        <v>1</v>
      </c>
      <c r="I1160" s="104">
        <f>IFERROR(VLOOKUP(Tabela2[[#This Row],[Nazwisko i imię pracownika]],Tabela3[],9,FALSE),0)</f>
        <v>0</v>
      </c>
      <c r="J116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61" spans="1:10">
      <c r="A1161" s="104" t="s">
        <v>1166</v>
      </c>
      <c r="B1161" s="104">
        <v>104</v>
      </c>
      <c r="C1161" s="104" t="s">
        <v>1664</v>
      </c>
      <c r="D1161" s="104" t="s">
        <v>1669</v>
      </c>
      <c r="E1161" s="104">
        <v>1</v>
      </c>
      <c r="F1161" s="113">
        <f>IF(D1161="dyrektor ",'Podział podstawowy'!$F$19,IF(OR(D1161="zastępca dyrektora ",D1161="główny księgowy"),'Podział podstawowy'!$F$20,IF(D1161="kierownik",'Podział podstawowy'!$F$24,IF(D1161="zastępca kierownika",'Podział podstawowy'!$F$25,IF(D1161="główny ekspert",'Podział podstawowy'!$F$26,IF(OR(D1161="starszy ekspert",D1161="główny specjalista"),'Podział podstawowy'!$F$27,IF(OR(D1161="ekspert",D1161="specjalista"),'Podział podstawowy'!$F$28,'Podział podstawowy'!$F$29)))))))</f>
        <v>870.67396312778124</v>
      </c>
      <c r="G1161" s="105" t="str">
        <f t="shared" si="36"/>
        <v>S1</v>
      </c>
      <c r="H1161" s="106">
        <f t="shared" si="37"/>
        <v>1</v>
      </c>
      <c r="I1161" s="104">
        <f>IFERROR(VLOOKUP(Tabela2[[#This Row],[Nazwisko i imię pracownika]],Tabela3[],9,FALSE),0)</f>
        <v>0</v>
      </c>
      <c r="J116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62" spans="1:10">
      <c r="A1162" s="104" t="s">
        <v>943</v>
      </c>
      <c r="B1162" s="104">
        <v>104</v>
      </c>
      <c r="C1162" s="104" t="s">
        <v>1664</v>
      </c>
      <c r="D1162" s="104" t="s">
        <v>1669</v>
      </c>
      <c r="E1162" s="104">
        <v>1</v>
      </c>
      <c r="F1162" s="113">
        <f>IF(D1162="dyrektor ",'Podział podstawowy'!$F$19,IF(OR(D1162="zastępca dyrektora ",D1162="główny księgowy"),'Podział podstawowy'!$F$20,IF(D1162="kierownik",'Podział podstawowy'!$F$24,IF(D1162="zastępca kierownika",'Podział podstawowy'!$F$25,IF(D1162="główny ekspert",'Podział podstawowy'!$F$26,IF(OR(D1162="starszy ekspert",D1162="główny specjalista"),'Podział podstawowy'!$F$27,IF(OR(D1162="ekspert",D1162="specjalista"),'Podział podstawowy'!$F$28,'Podział podstawowy'!$F$29)))))))</f>
        <v>870.67396312778124</v>
      </c>
      <c r="G1162" s="105" t="str">
        <f t="shared" si="36"/>
        <v>S1</v>
      </c>
      <c r="H1162" s="106">
        <f t="shared" si="37"/>
        <v>1</v>
      </c>
      <c r="I1162" s="104">
        <f>IFERROR(VLOOKUP(Tabela2[[#This Row],[Nazwisko i imię pracownika]],Tabela3[],9,FALSE),0)</f>
        <v>0</v>
      </c>
      <c r="J116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63" spans="1:10">
      <c r="A1163" s="104" t="s">
        <v>1167</v>
      </c>
      <c r="B1163" s="104">
        <v>104</v>
      </c>
      <c r="C1163" s="104" t="s">
        <v>1666</v>
      </c>
      <c r="D1163" s="104" t="s">
        <v>1669</v>
      </c>
      <c r="E1163" s="104">
        <v>1</v>
      </c>
      <c r="F1163" s="113">
        <f>IF(D1163="dyrektor ",'Podział podstawowy'!$F$19,IF(OR(D1163="zastępca dyrektora ",D1163="główny księgowy"),'Podział podstawowy'!$F$20,IF(D1163="kierownik",'Podział podstawowy'!$F$24,IF(D1163="zastępca kierownika",'Podział podstawowy'!$F$25,IF(D1163="główny ekspert",'Podział podstawowy'!$F$26,IF(OR(D1163="starszy ekspert",D1163="główny specjalista"),'Podział podstawowy'!$F$27,IF(OR(D1163="ekspert",D1163="specjalista"),'Podział podstawowy'!$F$28,'Podział podstawowy'!$F$29)))))))</f>
        <v>870.67396312778124</v>
      </c>
      <c r="G1163" s="105" t="str">
        <f t="shared" si="36"/>
        <v>S1</v>
      </c>
      <c r="H1163" s="106">
        <f t="shared" si="37"/>
        <v>1</v>
      </c>
      <c r="I1163" s="104">
        <f>IFERROR(VLOOKUP(Tabela2[[#This Row],[Nazwisko i imię pracownika]],Tabela3[],9,FALSE),0)</f>
        <v>0</v>
      </c>
      <c r="J116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64" spans="1:10">
      <c r="A1164" s="104" t="s">
        <v>1168</v>
      </c>
      <c r="B1164" s="104">
        <v>104</v>
      </c>
      <c r="C1164" s="104" t="s">
        <v>1666</v>
      </c>
      <c r="D1164" s="104" t="s">
        <v>52</v>
      </c>
      <c r="E1164" s="104">
        <v>1</v>
      </c>
      <c r="F1164" s="113">
        <f>IF(D1164="dyrektor ",'Podział podstawowy'!$F$19,IF(OR(D1164="zastępca dyrektora ",D1164="główny księgowy"),'Podział podstawowy'!$F$20,IF(D1164="kierownik",'Podział podstawowy'!$F$24,IF(D1164="zastępca kierownika",'Podział podstawowy'!$F$25,IF(D1164="główny ekspert",'Podział podstawowy'!$F$26,IF(OR(D1164="starszy ekspert",D1164="główny specjalista"),'Podział podstawowy'!$F$27,IF(OR(D1164="ekspert",D1164="specjalista"),'Podział podstawowy'!$F$28,'Podział podstawowy'!$F$29)))))))</f>
        <v>1741.3479262555625</v>
      </c>
      <c r="G1164" s="105" t="str">
        <f t="shared" si="36"/>
        <v>S5</v>
      </c>
      <c r="H1164" s="106">
        <f t="shared" si="37"/>
        <v>2</v>
      </c>
      <c r="I1164" s="104">
        <f>IFERROR(VLOOKUP(Tabela2[[#This Row],[Nazwisko i imię pracownika]],Tabela3[],9,FALSE),0)</f>
        <v>0</v>
      </c>
      <c r="J116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65" spans="1:10">
      <c r="A1165" s="104" t="s">
        <v>1169</v>
      </c>
      <c r="B1165" s="104">
        <v>104</v>
      </c>
      <c r="C1165" s="104" t="s">
        <v>1666</v>
      </c>
      <c r="D1165" s="104" t="s">
        <v>1669</v>
      </c>
      <c r="E1165" s="104">
        <v>1</v>
      </c>
      <c r="F1165" s="113">
        <f>IF(D1165="dyrektor ",'Podział podstawowy'!$F$19,IF(OR(D1165="zastępca dyrektora ",D1165="główny księgowy"),'Podział podstawowy'!$F$20,IF(D1165="kierownik",'Podział podstawowy'!$F$24,IF(D1165="zastępca kierownika",'Podział podstawowy'!$F$25,IF(D1165="główny ekspert",'Podział podstawowy'!$F$26,IF(OR(D1165="starszy ekspert",D1165="główny specjalista"),'Podział podstawowy'!$F$27,IF(OR(D1165="ekspert",D1165="specjalista"),'Podział podstawowy'!$F$28,'Podział podstawowy'!$F$29)))))))</f>
        <v>870.67396312778124</v>
      </c>
      <c r="G1165" s="105" t="str">
        <f t="shared" si="36"/>
        <v>S1</v>
      </c>
      <c r="H1165" s="106">
        <f t="shared" si="37"/>
        <v>1</v>
      </c>
      <c r="I1165" s="104">
        <f>IFERROR(VLOOKUP(Tabela2[[#This Row],[Nazwisko i imię pracownika]],Tabela3[],9,FALSE),0)</f>
        <v>0</v>
      </c>
      <c r="J116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66" spans="1:10">
      <c r="A1166" s="104" t="s">
        <v>1170</v>
      </c>
      <c r="B1166" s="104">
        <v>104</v>
      </c>
      <c r="C1166" s="104" t="s">
        <v>1666</v>
      </c>
      <c r="D1166" s="104" t="s">
        <v>46</v>
      </c>
      <c r="E1166" s="104">
        <v>1</v>
      </c>
      <c r="F1166" s="113">
        <f>IF(D1166="dyrektor ",'Podział podstawowy'!$F$19,IF(OR(D1166="zastępca dyrektora ",D1166="główny księgowy"),'Podział podstawowy'!$F$20,IF(D1166="kierownik",'Podział podstawowy'!$F$24,IF(D1166="zastępca kierownika",'Podział podstawowy'!$F$25,IF(D1166="główny ekspert",'Podział podstawowy'!$F$26,IF(OR(D1166="starszy ekspert",D1166="główny specjalista"),'Podział podstawowy'!$F$27,IF(OR(D1166="ekspert",D1166="specjalista"),'Podział podstawowy'!$F$28,'Podział podstawowy'!$F$29)))))))</f>
        <v>2176.6849078194532</v>
      </c>
      <c r="G1166" s="105" t="str">
        <f t="shared" si="36"/>
        <v>S6</v>
      </c>
      <c r="H1166" s="106">
        <f t="shared" si="37"/>
        <v>2.5</v>
      </c>
      <c r="I1166" s="104">
        <f>IFERROR(VLOOKUP(Tabela2[[#This Row],[Nazwisko i imię pracownika]],Tabela3[],9,FALSE),0)</f>
        <v>0</v>
      </c>
      <c r="J116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67" spans="1:10">
      <c r="A1167" s="104" t="s">
        <v>1171</v>
      </c>
      <c r="B1167" s="104">
        <v>104</v>
      </c>
      <c r="C1167" s="104" t="s">
        <v>1666</v>
      </c>
      <c r="D1167" s="104" t="s">
        <v>46</v>
      </c>
      <c r="E1167" s="104">
        <v>1</v>
      </c>
      <c r="F1167" s="113">
        <f>IF(D1167="dyrektor ",'Podział podstawowy'!$F$19,IF(OR(D1167="zastępca dyrektora ",D1167="główny księgowy"),'Podział podstawowy'!$F$20,IF(D1167="kierownik",'Podział podstawowy'!$F$24,IF(D1167="zastępca kierownika",'Podział podstawowy'!$F$25,IF(D1167="główny ekspert",'Podział podstawowy'!$F$26,IF(OR(D1167="starszy ekspert",D1167="główny specjalista"),'Podział podstawowy'!$F$27,IF(OR(D1167="ekspert",D1167="specjalista"),'Podział podstawowy'!$F$28,'Podział podstawowy'!$F$29)))))))</f>
        <v>2176.6849078194532</v>
      </c>
      <c r="G1167" s="105" t="str">
        <f t="shared" si="36"/>
        <v>S6</v>
      </c>
      <c r="H1167" s="106">
        <f t="shared" si="37"/>
        <v>2.5</v>
      </c>
      <c r="I1167" s="104">
        <f>IFERROR(VLOOKUP(Tabela2[[#This Row],[Nazwisko i imię pracownika]],Tabela3[],9,FALSE),0)</f>
        <v>0</v>
      </c>
      <c r="J116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68" spans="1:10">
      <c r="A1168" s="104" t="s">
        <v>1172</v>
      </c>
      <c r="B1168" s="104">
        <v>104</v>
      </c>
      <c r="C1168" s="104" t="s">
        <v>1666</v>
      </c>
      <c r="D1168" s="104" t="s">
        <v>1669</v>
      </c>
      <c r="E1168" s="104">
        <v>1</v>
      </c>
      <c r="F1168" s="113">
        <f>IF(D1168="dyrektor ",'Podział podstawowy'!$F$19,IF(OR(D1168="zastępca dyrektora ",D1168="główny księgowy"),'Podział podstawowy'!$F$20,IF(D1168="kierownik",'Podział podstawowy'!$F$24,IF(D1168="zastępca kierownika",'Podział podstawowy'!$F$25,IF(D1168="główny ekspert",'Podział podstawowy'!$F$26,IF(OR(D1168="starszy ekspert",D1168="główny specjalista"),'Podział podstawowy'!$F$27,IF(OR(D1168="ekspert",D1168="specjalista"),'Podział podstawowy'!$F$28,'Podział podstawowy'!$F$29)))))))</f>
        <v>870.67396312778124</v>
      </c>
      <c r="G1168" s="105" t="str">
        <f t="shared" si="36"/>
        <v>S1</v>
      </c>
      <c r="H1168" s="106">
        <f t="shared" si="37"/>
        <v>1</v>
      </c>
      <c r="I1168" s="104">
        <f>IFERROR(VLOOKUP(Tabela2[[#This Row],[Nazwisko i imię pracownika]],Tabela3[],9,FALSE),0)</f>
        <v>0</v>
      </c>
      <c r="J116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69" spans="1:10">
      <c r="A1169" s="104" t="s">
        <v>1173</v>
      </c>
      <c r="B1169" s="104">
        <v>104</v>
      </c>
      <c r="C1169" s="104" t="s">
        <v>1666</v>
      </c>
      <c r="D1169" s="104" t="s">
        <v>1669</v>
      </c>
      <c r="E1169" s="104">
        <v>1</v>
      </c>
      <c r="F1169" s="113">
        <f>IF(D1169="dyrektor ",'Podział podstawowy'!$F$19,IF(OR(D1169="zastępca dyrektora ",D1169="główny księgowy"),'Podział podstawowy'!$F$20,IF(D1169="kierownik",'Podział podstawowy'!$F$24,IF(D1169="zastępca kierownika",'Podział podstawowy'!$F$25,IF(D1169="główny ekspert",'Podział podstawowy'!$F$26,IF(OR(D1169="starszy ekspert",D1169="główny specjalista"),'Podział podstawowy'!$F$27,IF(OR(D1169="ekspert",D1169="specjalista"),'Podział podstawowy'!$F$28,'Podział podstawowy'!$F$29)))))))</f>
        <v>870.67396312778124</v>
      </c>
      <c r="G1169" s="105" t="str">
        <f t="shared" si="36"/>
        <v>S1</v>
      </c>
      <c r="H1169" s="106">
        <f t="shared" si="37"/>
        <v>1</v>
      </c>
      <c r="I1169" s="104">
        <f>IFERROR(VLOOKUP(Tabela2[[#This Row],[Nazwisko i imię pracownika]],Tabela3[],9,FALSE),0)</f>
        <v>0</v>
      </c>
      <c r="J116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70" spans="1:10">
      <c r="A1170" s="104" t="s">
        <v>1174</v>
      </c>
      <c r="B1170" s="104">
        <v>104</v>
      </c>
      <c r="C1170" s="104" t="s">
        <v>1666</v>
      </c>
      <c r="D1170" s="104" t="s">
        <v>8</v>
      </c>
      <c r="E1170" s="104">
        <v>1</v>
      </c>
      <c r="F1170" s="113">
        <f>IF(D1170="dyrektor ",'Podział podstawowy'!$F$19,IF(OR(D1170="zastępca dyrektora ",D1170="główny księgowy"),'Podział podstawowy'!$F$20,IF(D1170="kierownik",'Podział podstawowy'!$F$24,IF(D1170="zastępca kierownika",'Podział podstawowy'!$F$25,IF(D1170="główny ekspert",'Podział podstawowy'!$F$26,IF(OR(D1170="starszy ekspert",D1170="główny specjalista"),'Podział podstawowy'!$F$27,IF(OR(D1170="ekspert",D1170="specjalista"),'Podział podstawowy'!$F$28,'Podział podstawowy'!$F$29)))))))</f>
        <v>1088.3424539097266</v>
      </c>
      <c r="G1170" s="105" t="str">
        <f t="shared" si="36"/>
        <v>S2</v>
      </c>
      <c r="H1170" s="106">
        <f t="shared" si="37"/>
        <v>1.25</v>
      </c>
      <c r="I1170" s="104">
        <f>IFERROR(VLOOKUP(Tabela2[[#This Row],[Nazwisko i imię pracownika]],Tabela3[],9,FALSE),0)</f>
        <v>9</v>
      </c>
      <c r="J117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71" spans="1:10">
      <c r="A1171" s="104" t="s">
        <v>1175</v>
      </c>
      <c r="B1171" s="104">
        <v>104</v>
      </c>
      <c r="C1171" s="104" t="s">
        <v>1666</v>
      </c>
      <c r="D1171" s="104" t="s">
        <v>1669</v>
      </c>
      <c r="E1171" s="104">
        <v>1</v>
      </c>
      <c r="F1171" s="113">
        <f>IF(D1171="dyrektor ",'Podział podstawowy'!$F$19,IF(OR(D1171="zastępca dyrektora ",D1171="główny księgowy"),'Podział podstawowy'!$F$20,IF(D1171="kierownik",'Podział podstawowy'!$F$24,IF(D1171="zastępca kierownika",'Podział podstawowy'!$F$25,IF(D1171="główny ekspert",'Podział podstawowy'!$F$26,IF(OR(D1171="starszy ekspert",D1171="główny specjalista"),'Podział podstawowy'!$F$27,IF(OR(D1171="ekspert",D1171="specjalista"),'Podział podstawowy'!$F$28,'Podział podstawowy'!$F$29)))))))</f>
        <v>870.67396312778124</v>
      </c>
      <c r="G1171" s="105" t="str">
        <f t="shared" si="36"/>
        <v>S1</v>
      </c>
      <c r="H1171" s="106">
        <f t="shared" si="37"/>
        <v>1</v>
      </c>
      <c r="I1171" s="104">
        <f>IFERROR(VLOOKUP(Tabela2[[#This Row],[Nazwisko i imię pracownika]],Tabela3[],9,FALSE),0)</f>
        <v>9</v>
      </c>
      <c r="J117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72" spans="1:10">
      <c r="A1172" s="104" t="s">
        <v>1176</v>
      </c>
      <c r="B1172" s="104">
        <v>104</v>
      </c>
      <c r="C1172" s="104" t="s">
        <v>1666</v>
      </c>
      <c r="D1172" s="104" t="s">
        <v>47</v>
      </c>
      <c r="E1172" s="104">
        <v>1</v>
      </c>
      <c r="F1172" s="113">
        <f>IF(D1172="dyrektor ",'Podział podstawowy'!$F$19,IF(OR(D1172="zastępca dyrektora ",D1172="główny księgowy"),'Podział podstawowy'!$F$20,IF(D1172="kierownik",'Podział podstawowy'!$F$24,IF(D1172="zastępca kierownika",'Podział podstawowy'!$F$25,IF(D1172="główny ekspert",'Podział podstawowy'!$F$26,IF(OR(D1172="starszy ekspert",D1172="główny specjalista"),'Podział podstawowy'!$F$27,IF(OR(D1172="ekspert",D1172="specjalista"),'Podział podstawowy'!$F$28,'Podział podstawowy'!$F$29)))))))</f>
        <v>1306.0109446916717</v>
      </c>
      <c r="G1172" s="105" t="str">
        <f t="shared" si="36"/>
        <v>S3</v>
      </c>
      <c r="H1172" s="106">
        <f t="shared" si="37"/>
        <v>1.5</v>
      </c>
      <c r="I1172" s="104">
        <f>IFERROR(VLOOKUP(Tabela2[[#This Row],[Nazwisko i imię pracownika]],Tabela3[],9,FALSE),0)</f>
        <v>0</v>
      </c>
      <c r="J117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73" spans="1:10">
      <c r="A1173" s="104" t="s">
        <v>1177</v>
      </c>
      <c r="B1173" s="104">
        <v>104</v>
      </c>
      <c r="C1173" s="104" t="s">
        <v>1666</v>
      </c>
      <c r="D1173" s="104" t="s">
        <v>10</v>
      </c>
      <c r="E1173" s="104">
        <v>1</v>
      </c>
      <c r="F1173" s="113">
        <f>IF(D1173="dyrektor ",'Podział podstawowy'!$F$19,IF(OR(D1173="zastępca dyrektora ",D1173="główny księgowy"),'Podział podstawowy'!$F$20,IF(D1173="kierownik",'Podział podstawowy'!$F$24,IF(D1173="zastępca kierownika",'Podział podstawowy'!$F$25,IF(D1173="główny ekspert",'Podział podstawowy'!$F$26,IF(OR(D1173="starszy ekspert",D1173="główny specjalista"),'Podział podstawowy'!$F$27,IF(OR(D1173="ekspert",D1173="specjalista"),'Podział podstawowy'!$F$28,'Podział podstawowy'!$F$29)))))))</f>
        <v>1088.3424539097266</v>
      </c>
      <c r="G1173" s="105" t="str">
        <f t="shared" si="36"/>
        <v>S2</v>
      </c>
      <c r="H1173" s="106">
        <f t="shared" si="37"/>
        <v>1.25</v>
      </c>
      <c r="I1173" s="104">
        <f>IFERROR(VLOOKUP(Tabela2[[#This Row],[Nazwisko i imię pracownika]],Tabela3[],9,FALSE),0)</f>
        <v>0</v>
      </c>
      <c r="J117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74" spans="1:10">
      <c r="A1174" s="104" t="s">
        <v>1178</v>
      </c>
      <c r="B1174" s="104">
        <v>104</v>
      </c>
      <c r="C1174" s="104" t="s">
        <v>1666</v>
      </c>
      <c r="D1174" s="104" t="s">
        <v>1669</v>
      </c>
      <c r="E1174" s="104">
        <v>1</v>
      </c>
      <c r="F1174" s="113">
        <f>IF(D1174="dyrektor ",'Podział podstawowy'!$F$19,IF(OR(D1174="zastępca dyrektora ",D1174="główny księgowy"),'Podział podstawowy'!$F$20,IF(D1174="kierownik",'Podział podstawowy'!$F$24,IF(D1174="zastępca kierownika",'Podział podstawowy'!$F$25,IF(D1174="główny ekspert",'Podział podstawowy'!$F$26,IF(OR(D1174="starszy ekspert",D1174="główny specjalista"),'Podział podstawowy'!$F$27,IF(OR(D1174="ekspert",D1174="specjalista"),'Podział podstawowy'!$F$28,'Podział podstawowy'!$F$29)))))))</f>
        <v>870.67396312778124</v>
      </c>
      <c r="G1174" s="105" t="str">
        <f t="shared" si="36"/>
        <v>S1</v>
      </c>
      <c r="H1174" s="106">
        <f t="shared" si="37"/>
        <v>1</v>
      </c>
      <c r="I1174" s="104">
        <f>IFERROR(VLOOKUP(Tabela2[[#This Row],[Nazwisko i imię pracownika]],Tabela3[],9,FALSE),0)</f>
        <v>7</v>
      </c>
      <c r="J117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75" spans="1:10">
      <c r="A1175" s="104" t="s">
        <v>1179</v>
      </c>
      <c r="B1175" s="104">
        <v>104</v>
      </c>
      <c r="C1175" s="104" t="s">
        <v>1664</v>
      </c>
      <c r="D1175" s="104" t="s">
        <v>1669</v>
      </c>
      <c r="E1175" s="104">
        <v>1</v>
      </c>
      <c r="F1175" s="113">
        <f>IF(D1175="dyrektor ",'Podział podstawowy'!$F$19,IF(OR(D1175="zastępca dyrektora ",D1175="główny księgowy"),'Podział podstawowy'!$F$20,IF(D1175="kierownik",'Podział podstawowy'!$F$24,IF(D1175="zastępca kierownika",'Podział podstawowy'!$F$25,IF(D1175="główny ekspert",'Podział podstawowy'!$F$26,IF(OR(D1175="starszy ekspert",D1175="główny specjalista"),'Podział podstawowy'!$F$27,IF(OR(D1175="ekspert",D1175="specjalista"),'Podział podstawowy'!$F$28,'Podział podstawowy'!$F$29)))))))</f>
        <v>870.67396312778124</v>
      </c>
      <c r="G1175" s="105" t="str">
        <f t="shared" si="36"/>
        <v>S1</v>
      </c>
      <c r="H1175" s="106">
        <f t="shared" si="37"/>
        <v>1</v>
      </c>
      <c r="I1175" s="104">
        <f>IFERROR(VLOOKUP(Tabela2[[#This Row],[Nazwisko i imię pracownika]],Tabela3[],9,FALSE),0)</f>
        <v>0</v>
      </c>
      <c r="J117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76" spans="1:10">
      <c r="A1176" s="104" t="s">
        <v>1180</v>
      </c>
      <c r="B1176" s="104">
        <v>104</v>
      </c>
      <c r="C1176" s="104" t="s">
        <v>1664</v>
      </c>
      <c r="D1176" s="104" t="s">
        <v>1669</v>
      </c>
      <c r="E1176" s="104">
        <v>1</v>
      </c>
      <c r="F1176" s="113">
        <f>IF(D1176="dyrektor ",'Podział podstawowy'!$F$19,IF(OR(D1176="zastępca dyrektora ",D1176="główny księgowy"),'Podział podstawowy'!$F$20,IF(D1176="kierownik",'Podział podstawowy'!$F$24,IF(D1176="zastępca kierownika",'Podział podstawowy'!$F$25,IF(D1176="główny ekspert",'Podział podstawowy'!$F$26,IF(OR(D1176="starszy ekspert",D1176="główny specjalista"),'Podział podstawowy'!$F$27,IF(OR(D1176="ekspert",D1176="specjalista"),'Podział podstawowy'!$F$28,'Podział podstawowy'!$F$29)))))))</f>
        <v>870.67396312778124</v>
      </c>
      <c r="G1176" s="105" t="str">
        <f t="shared" si="36"/>
        <v>S1</v>
      </c>
      <c r="H1176" s="106">
        <f t="shared" si="37"/>
        <v>1</v>
      </c>
      <c r="I1176" s="104">
        <f>IFERROR(VLOOKUP(Tabela2[[#This Row],[Nazwisko i imię pracownika]],Tabela3[],9,FALSE),0)</f>
        <v>0</v>
      </c>
      <c r="J117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77" spans="1:10">
      <c r="A1177" s="104" t="s">
        <v>1181</v>
      </c>
      <c r="B1177" s="104">
        <v>104</v>
      </c>
      <c r="C1177" s="104" t="s">
        <v>1664</v>
      </c>
      <c r="D1177" s="104" t="s">
        <v>1669</v>
      </c>
      <c r="E1177" s="104">
        <v>1</v>
      </c>
      <c r="F1177" s="113">
        <f>IF(D1177="dyrektor ",'Podział podstawowy'!$F$19,IF(OR(D1177="zastępca dyrektora ",D1177="główny księgowy"),'Podział podstawowy'!$F$20,IF(D1177="kierownik",'Podział podstawowy'!$F$24,IF(D1177="zastępca kierownika",'Podział podstawowy'!$F$25,IF(D1177="główny ekspert",'Podział podstawowy'!$F$26,IF(OR(D1177="starszy ekspert",D1177="główny specjalista"),'Podział podstawowy'!$F$27,IF(OR(D1177="ekspert",D1177="specjalista"),'Podział podstawowy'!$F$28,'Podział podstawowy'!$F$29)))))))</f>
        <v>870.67396312778124</v>
      </c>
      <c r="G1177" s="105" t="str">
        <f t="shared" si="36"/>
        <v>S1</v>
      </c>
      <c r="H1177" s="106">
        <f t="shared" si="37"/>
        <v>1</v>
      </c>
      <c r="I1177" s="104">
        <f>IFERROR(VLOOKUP(Tabela2[[#This Row],[Nazwisko i imię pracownika]],Tabela3[],9,FALSE),0)</f>
        <v>0</v>
      </c>
      <c r="J117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78" spans="1:10">
      <c r="A1178" s="104" t="s">
        <v>1182</v>
      </c>
      <c r="B1178" s="104">
        <v>104</v>
      </c>
      <c r="C1178" s="104" t="s">
        <v>1664</v>
      </c>
      <c r="D1178" s="104" t="s">
        <v>1669</v>
      </c>
      <c r="E1178" s="104">
        <v>1</v>
      </c>
      <c r="F1178" s="113">
        <f>IF(D1178="dyrektor ",'Podział podstawowy'!$F$19,IF(OR(D1178="zastępca dyrektora ",D1178="główny księgowy"),'Podział podstawowy'!$F$20,IF(D1178="kierownik",'Podział podstawowy'!$F$24,IF(D1178="zastępca kierownika",'Podział podstawowy'!$F$25,IF(D1178="główny ekspert",'Podział podstawowy'!$F$26,IF(OR(D1178="starszy ekspert",D1178="główny specjalista"),'Podział podstawowy'!$F$27,IF(OR(D1178="ekspert",D1178="specjalista"),'Podział podstawowy'!$F$28,'Podział podstawowy'!$F$29)))))))</f>
        <v>870.67396312778124</v>
      </c>
      <c r="G1178" s="105" t="str">
        <f t="shared" si="36"/>
        <v>S1</v>
      </c>
      <c r="H1178" s="106">
        <f t="shared" si="37"/>
        <v>1</v>
      </c>
      <c r="I1178" s="104">
        <f>IFERROR(VLOOKUP(Tabela2[[#This Row],[Nazwisko i imię pracownika]],Tabela3[],9,FALSE),0)</f>
        <v>0</v>
      </c>
      <c r="J117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79" spans="1:10">
      <c r="A1179" s="104" t="s">
        <v>1183</v>
      </c>
      <c r="B1179" s="104">
        <v>104</v>
      </c>
      <c r="C1179" s="104" t="s">
        <v>1664</v>
      </c>
      <c r="D1179" s="104" t="s">
        <v>10</v>
      </c>
      <c r="E1179" s="104">
        <v>1</v>
      </c>
      <c r="F1179" s="113">
        <f>IF(D1179="dyrektor ",'Podział podstawowy'!$F$19,IF(OR(D1179="zastępca dyrektora ",D1179="główny księgowy"),'Podział podstawowy'!$F$20,IF(D1179="kierownik",'Podział podstawowy'!$F$24,IF(D1179="zastępca kierownika",'Podział podstawowy'!$F$25,IF(D1179="główny ekspert",'Podział podstawowy'!$F$26,IF(OR(D1179="starszy ekspert",D1179="główny specjalista"),'Podział podstawowy'!$F$27,IF(OR(D1179="ekspert",D1179="specjalista"),'Podział podstawowy'!$F$28,'Podział podstawowy'!$F$29)))))))</f>
        <v>1088.3424539097266</v>
      </c>
      <c r="G1179" s="105" t="str">
        <f t="shared" si="36"/>
        <v>S2</v>
      </c>
      <c r="H1179" s="106">
        <f t="shared" si="37"/>
        <v>1.25</v>
      </c>
      <c r="I1179" s="104">
        <f>IFERROR(VLOOKUP(Tabela2[[#This Row],[Nazwisko i imię pracownika]],Tabela3[],9,FALSE),0)</f>
        <v>0</v>
      </c>
      <c r="J117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80" spans="1:10">
      <c r="A1180" s="104" t="s">
        <v>1184</v>
      </c>
      <c r="B1180" s="104">
        <v>104</v>
      </c>
      <c r="C1180" s="104" t="s">
        <v>1664</v>
      </c>
      <c r="D1180" s="104" t="s">
        <v>8</v>
      </c>
      <c r="E1180" s="104">
        <v>1</v>
      </c>
      <c r="F1180" s="113">
        <f>IF(D1180="dyrektor ",'Podział podstawowy'!$F$19,IF(OR(D1180="zastępca dyrektora ",D1180="główny księgowy"),'Podział podstawowy'!$F$20,IF(D1180="kierownik",'Podział podstawowy'!$F$24,IF(D1180="zastępca kierownika",'Podział podstawowy'!$F$25,IF(D1180="główny ekspert",'Podział podstawowy'!$F$26,IF(OR(D1180="starszy ekspert",D1180="główny specjalista"),'Podział podstawowy'!$F$27,IF(OR(D1180="ekspert",D1180="specjalista"),'Podział podstawowy'!$F$28,'Podział podstawowy'!$F$29)))))))</f>
        <v>1088.3424539097266</v>
      </c>
      <c r="G1180" s="105" t="str">
        <f t="shared" si="36"/>
        <v>S2</v>
      </c>
      <c r="H1180" s="106">
        <f t="shared" si="37"/>
        <v>1.25</v>
      </c>
      <c r="I1180" s="104">
        <f>IFERROR(VLOOKUP(Tabela2[[#This Row],[Nazwisko i imię pracownika]],Tabela3[],9,FALSE),0)</f>
        <v>0</v>
      </c>
      <c r="J118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81" spans="1:10">
      <c r="A1181" s="104" t="s">
        <v>1185</v>
      </c>
      <c r="B1181" s="104">
        <v>104</v>
      </c>
      <c r="C1181" s="104" t="s">
        <v>1664</v>
      </c>
      <c r="D1181" s="104" t="s">
        <v>8</v>
      </c>
      <c r="E1181" s="104">
        <v>1</v>
      </c>
      <c r="F1181" s="113">
        <f>IF(D1181="dyrektor ",'Podział podstawowy'!$F$19,IF(OR(D1181="zastępca dyrektora ",D1181="główny księgowy"),'Podział podstawowy'!$F$20,IF(D1181="kierownik",'Podział podstawowy'!$F$24,IF(D1181="zastępca kierownika",'Podział podstawowy'!$F$25,IF(D1181="główny ekspert",'Podział podstawowy'!$F$26,IF(OR(D1181="starszy ekspert",D1181="główny specjalista"),'Podział podstawowy'!$F$27,IF(OR(D1181="ekspert",D1181="specjalista"),'Podział podstawowy'!$F$28,'Podział podstawowy'!$F$29)))))))</f>
        <v>1088.3424539097266</v>
      </c>
      <c r="G1181" s="105" t="str">
        <f t="shared" si="36"/>
        <v>S2</v>
      </c>
      <c r="H1181" s="106">
        <f t="shared" si="37"/>
        <v>1.25</v>
      </c>
      <c r="I1181" s="104">
        <f>IFERROR(VLOOKUP(Tabela2[[#This Row],[Nazwisko i imię pracownika]],Tabela3[],9,FALSE),0)</f>
        <v>0</v>
      </c>
      <c r="J118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82" spans="1:10">
      <c r="A1182" s="104" t="s">
        <v>1186</v>
      </c>
      <c r="B1182" s="104">
        <v>104</v>
      </c>
      <c r="C1182" s="104" t="s">
        <v>1664</v>
      </c>
      <c r="D1182" s="104" t="s">
        <v>1669</v>
      </c>
      <c r="E1182" s="104">
        <v>1</v>
      </c>
      <c r="F1182" s="113">
        <f>IF(D1182="dyrektor ",'Podział podstawowy'!$F$19,IF(OR(D1182="zastępca dyrektora ",D1182="główny księgowy"),'Podział podstawowy'!$F$20,IF(D1182="kierownik",'Podział podstawowy'!$F$24,IF(D1182="zastępca kierownika",'Podział podstawowy'!$F$25,IF(D1182="główny ekspert",'Podział podstawowy'!$F$26,IF(OR(D1182="starszy ekspert",D1182="główny specjalista"),'Podział podstawowy'!$F$27,IF(OR(D1182="ekspert",D1182="specjalista"),'Podział podstawowy'!$F$28,'Podział podstawowy'!$F$29)))))))</f>
        <v>870.67396312778124</v>
      </c>
      <c r="G1182" s="105" t="str">
        <f t="shared" si="36"/>
        <v>S1</v>
      </c>
      <c r="H1182" s="106">
        <f t="shared" si="37"/>
        <v>1</v>
      </c>
      <c r="I1182" s="104">
        <f>IFERROR(VLOOKUP(Tabela2[[#This Row],[Nazwisko i imię pracownika]],Tabela3[],9,FALSE),0)</f>
        <v>0</v>
      </c>
      <c r="J118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83" spans="1:10">
      <c r="A1183" s="104" t="s">
        <v>1187</v>
      </c>
      <c r="B1183" s="104">
        <v>104</v>
      </c>
      <c r="C1183" s="104" t="s">
        <v>1664</v>
      </c>
      <c r="D1183" s="104" t="s">
        <v>1669</v>
      </c>
      <c r="E1183" s="104">
        <v>1</v>
      </c>
      <c r="F1183" s="113">
        <f>IF(D1183="dyrektor ",'Podział podstawowy'!$F$19,IF(OR(D1183="zastępca dyrektora ",D1183="główny księgowy"),'Podział podstawowy'!$F$20,IF(D1183="kierownik",'Podział podstawowy'!$F$24,IF(D1183="zastępca kierownika",'Podział podstawowy'!$F$25,IF(D1183="główny ekspert",'Podział podstawowy'!$F$26,IF(OR(D1183="starszy ekspert",D1183="główny specjalista"),'Podział podstawowy'!$F$27,IF(OR(D1183="ekspert",D1183="specjalista"),'Podział podstawowy'!$F$28,'Podział podstawowy'!$F$29)))))))</f>
        <v>870.67396312778124</v>
      </c>
      <c r="G1183" s="105" t="str">
        <f t="shared" si="36"/>
        <v>S1</v>
      </c>
      <c r="H1183" s="106">
        <f t="shared" si="37"/>
        <v>1</v>
      </c>
      <c r="I1183" s="104">
        <f>IFERROR(VLOOKUP(Tabela2[[#This Row],[Nazwisko i imię pracownika]],Tabela3[],9,FALSE),0)</f>
        <v>0</v>
      </c>
      <c r="J118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84" spans="1:10">
      <c r="A1184" s="104" t="s">
        <v>1188</v>
      </c>
      <c r="B1184" s="104">
        <v>104</v>
      </c>
      <c r="C1184" s="104" t="s">
        <v>1664</v>
      </c>
      <c r="D1184" s="104" t="s">
        <v>1669</v>
      </c>
      <c r="E1184" s="104">
        <v>1</v>
      </c>
      <c r="F1184" s="113">
        <f>IF(D1184="dyrektor ",'Podział podstawowy'!$F$19,IF(OR(D1184="zastępca dyrektora ",D1184="główny księgowy"),'Podział podstawowy'!$F$20,IF(D1184="kierownik",'Podział podstawowy'!$F$24,IF(D1184="zastępca kierownika",'Podział podstawowy'!$F$25,IF(D1184="główny ekspert",'Podział podstawowy'!$F$26,IF(OR(D1184="starszy ekspert",D1184="główny specjalista"),'Podział podstawowy'!$F$27,IF(OR(D1184="ekspert",D1184="specjalista"),'Podział podstawowy'!$F$28,'Podział podstawowy'!$F$29)))))))</f>
        <v>870.67396312778124</v>
      </c>
      <c r="G1184" s="105" t="str">
        <f t="shared" si="36"/>
        <v>S1</v>
      </c>
      <c r="H1184" s="106">
        <f t="shared" si="37"/>
        <v>1</v>
      </c>
      <c r="I1184" s="104">
        <f>IFERROR(VLOOKUP(Tabela2[[#This Row],[Nazwisko i imię pracownika]],Tabela3[],9,FALSE),0)</f>
        <v>0</v>
      </c>
      <c r="J118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85" spans="1:10">
      <c r="A1185" s="104" t="s">
        <v>1189</v>
      </c>
      <c r="B1185" s="104">
        <v>104</v>
      </c>
      <c r="C1185" s="104" t="s">
        <v>1663</v>
      </c>
      <c r="D1185" s="104" t="s">
        <v>1669</v>
      </c>
      <c r="E1185" s="104">
        <v>1</v>
      </c>
      <c r="F1185" s="113">
        <f>IF(D1185="dyrektor ",'Podział podstawowy'!$F$19,IF(OR(D1185="zastępca dyrektora ",D1185="główny księgowy"),'Podział podstawowy'!$F$20,IF(D1185="kierownik",'Podział podstawowy'!$F$24,IF(D1185="zastępca kierownika",'Podział podstawowy'!$F$25,IF(D1185="główny ekspert",'Podział podstawowy'!$F$26,IF(OR(D1185="starszy ekspert",D1185="główny specjalista"),'Podział podstawowy'!$F$27,IF(OR(D1185="ekspert",D1185="specjalista"),'Podział podstawowy'!$F$28,'Podział podstawowy'!$F$29)))))))</f>
        <v>870.67396312778124</v>
      </c>
      <c r="G1185" s="105" t="str">
        <f t="shared" si="36"/>
        <v>S1</v>
      </c>
      <c r="H1185" s="106">
        <f t="shared" si="37"/>
        <v>1</v>
      </c>
      <c r="I1185" s="104">
        <f>IFERROR(VLOOKUP(Tabela2[[#This Row],[Nazwisko i imię pracownika]],Tabela3[],9,FALSE),0)</f>
        <v>0</v>
      </c>
      <c r="J118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86" spans="1:10">
      <c r="A1186" s="104" t="s">
        <v>1190</v>
      </c>
      <c r="B1186" s="104">
        <v>104</v>
      </c>
      <c r="C1186" s="104" t="s">
        <v>1663</v>
      </c>
      <c r="D1186" s="104" t="s">
        <v>8</v>
      </c>
      <c r="E1186" s="104">
        <v>1</v>
      </c>
      <c r="F1186" s="113">
        <f>IF(D1186="dyrektor ",'Podział podstawowy'!$F$19,IF(OR(D1186="zastępca dyrektora ",D1186="główny księgowy"),'Podział podstawowy'!$F$20,IF(D1186="kierownik",'Podział podstawowy'!$F$24,IF(D1186="zastępca kierownika",'Podział podstawowy'!$F$25,IF(D1186="główny ekspert",'Podział podstawowy'!$F$26,IF(OR(D1186="starszy ekspert",D1186="główny specjalista"),'Podział podstawowy'!$F$27,IF(OR(D1186="ekspert",D1186="specjalista"),'Podział podstawowy'!$F$28,'Podział podstawowy'!$F$29)))))))</f>
        <v>1088.3424539097266</v>
      </c>
      <c r="G1186" s="105" t="str">
        <f t="shared" si="36"/>
        <v>S2</v>
      </c>
      <c r="H1186" s="106">
        <f t="shared" si="37"/>
        <v>1.25</v>
      </c>
      <c r="I1186" s="104">
        <f>IFERROR(VLOOKUP(Tabela2[[#This Row],[Nazwisko i imię pracownika]],Tabela3[],9,FALSE),0)</f>
        <v>0</v>
      </c>
      <c r="J118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87" spans="1:10">
      <c r="A1187" s="104" t="s">
        <v>242</v>
      </c>
      <c r="B1187" s="104">
        <v>104</v>
      </c>
      <c r="C1187" s="104" t="s">
        <v>1663</v>
      </c>
      <c r="D1187" s="104" t="s">
        <v>52</v>
      </c>
      <c r="E1187" s="104">
        <v>1</v>
      </c>
      <c r="F1187" s="113">
        <f>IF(D1187="dyrektor ",'Podział podstawowy'!$F$19,IF(OR(D1187="zastępca dyrektora ",D1187="główny księgowy"),'Podział podstawowy'!$F$20,IF(D1187="kierownik",'Podział podstawowy'!$F$24,IF(D1187="zastępca kierownika",'Podział podstawowy'!$F$25,IF(D1187="główny ekspert",'Podział podstawowy'!$F$26,IF(OR(D1187="starszy ekspert",D1187="główny specjalista"),'Podział podstawowy'!$F$27,IF(OR(D1187="ekspert",D1187="specjalista"),'Podział podstawowy'!$F$28,'Podział podstawowy'!$F$29)))))))</f>
        <v>1741.3479262555625</v>
      </c>
      <c r="G1187" s="105" t="str">
        <f t="shared" si="36"/>
        <v>S5</v>
      </c>
      <c r="H1187" s="106">
        <f t="shared" si="37"/>
        <v>2</v>
      </c>
      <c r="I1187" s="104">
        <f>IFERROR(VLOOKUP(Tabela2[[#This Row],[Nazwisko i imię pracownika]],Tabela3[],9,FALSE),0)</f>
        <v>0</v>
      </c>
      <c r="J118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88" spans="1:10">
      <c r="A1188" s="104" t="s">
        <v>1191</v>
      </c>
      <c r="B1188" s="104">
        <v>104</v>
      </c>
      <c r="C1188" s="104" t="s">
        <v>1663</v>
      </c>
      <c r="D1188" s="104" t="s">
        <v>47</v>
      </c>
      <c r="E1188" s="104">
        <v>1</v>
      </c>
      <c r="F1188" s="113">
        <f>IF(D1188="dyrektor ",'Podział podstawowy'!$F$19,IF(OR(D1188="zastępca dyrektora ",D1188="główny księgowy"),'Podział podstawowy'!$F$20,IF(D1188="kierownik",'Podział podstawowy'!$F$24,IF(D1188="zastępca kierownika",'Podział podstawowy'!$F$25,IF(D1188="główny ekspert",'Podział podstawowy'!$F$26,IF(OR(D1188="starszy ekspert",D1188="główny specjalista"),'Podział podstawowy'!$F$27,IF(OR(D1188="ekspert",D1188="specjalista"),'Podział podstawowy'!$F$28,'Podział podstawowy'!$F$29)))))))</f>
        <v>1306.0109446916717</v>
      </c>
      <c r="G1188" s="105" t="str">
        <f t="shared" si="36"/>
        <v>S3</v>
      </c>
      <c r="H1188" s="106">
        <f t="shared" si="37"/>
        <v>1.5</v>
      </c>
      <c r="I1188" s="104">
        <f>IFERROR(VLOOKUP(Tabela2[[#This Row],[Nazwisko i imię pracownika]],Tabela3[],9,FALSE),0)</f>
        <v>0</v>
      </c>
      <c r="J118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89" spans="1:10">
      <c r="A1189" s="104" t="s">
        <v>1192</v>
      </c>
      <c r="B1189" s="104">
        <v>104</v>
      </c>
      <c r="C1189" s="104" t="s">
        <v>1663</v>
      </c>
      <c r="D1189" s="104" t="s">
        <v>1669</v>
      </c>
      <c r="E1189" s="104">
        <v>1</v>
      </c>
      <c r="F1189" s="113">
        <f>IF(D1189="dyrektor ",'Podział podstawowy'!$F$19,IF(OR(D1189="zastępca dyrektora ",D1189="główny księgowy"),'Podział podstawowy'!$F$20,IF(D1189="kierownik",'Podział podstawowy'!$F$24,IF(D1189="zastępca kierownika",'Podział podstawowy'!$F$25,IF(D1189="główny ekspert",'Podział podstawowy'!$F$26,IF(OR(D1189="starszy ekspert",D1189="główny specjalista"),'Podział podstawowy'!$F$27,IF(OR(D1189="ekspert",D1189="specjalista"),'Podział podstawowy'!$F$28,'Podział podstawowy'!$F$29)))))))</f>
        <v>870.67396312778124</v>
      </c>
      <c r="G1189" s="105" t="str">
        <f t="shared" si="36"/>
        <v>S1</v>
      </c>
      <c r="H1189" s="106">
        <f t="shared" si="37"/>
        <v>1</v>
      </c>
      <c r="I1189" s="104">
        <f>IFERROR(VLOOKUP(Tabela2[[#This Row],[Nazwisko i imię pracownika]],Tabela3[],9,FALSE),0)</f>
        <v>0</v>
      </c>
      <c r="J118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90" spans="1:10">
      <c r="A1190" s="104" t="s">
        <v>1193</v>
      </c>
      <c r="B1190" s="104">
        <v>104</v>
      </c>
      <c r="C1190" s="104" t="s">
        <v>1667</v>
      </c>
      <c r="D1190" s="104" t="s">
        <v>1669</v>
      </c>
      <c r="E1190" s="104">
        <v>1</v>
      </c>
      <c r="F1190" s="113">
        <f>IF(D1190="dyrektor ",'Podział podstawowy'!$F$19,IF(OR(D1190="zastępca dyrektora ",D1190="główny księgowy"),'Podział podstawowy'!$F$20,IF(D1190="kierownik",'Podział podstawowy'!$F$24,IF(D1190="zastępca kierownika",'Podział podstawowy'!$F$25,IF(D1190="główny ekspert",'Podział podstawowy'!$F$26,IF(OR(D1190="starszy ekspert",D1190="główny specjalista"),'Podział podstawowy'!$F$27,IF(OR(D1190="ekspert",D1190="specjalista"),'Podział podstawowy'!$F$28,'Podział podstawowy'!$F$29)))))))</f>
        <v>870.67396312778124</v>
      </c>
      <c r="G1190" s="105" t="str">
        <f t="shared" si="36"/>
        <v>S1</v>
      </c>
      <c r="H1190" s="106">
        <f t="shared" si="37"/>
        <v>1</v>
      </c>
      <c r="I1190" s="104">
        <f>IFERROR(VLOOKUP(Tabela2[[#This Row],[Nazwisko i imię pracownika]],Tabela3[],9,FALSE),0)</f>
        <v>3</v>
      </c>
      <c r="J119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91" spans="1:10">
      <c r="A1191" s="104" t="s">
        <v>1194</v>
      </c>
      <c r="B1191" s="104">
        <v>104</v>
      </c>
      <c r="C1191" s="104" t="s">
        <v>1667</v>
      </c>
      <c r="D1191" s="104" t="s">
        <v>1669</v>
      </c>
      <c r="E1191" s="104">
        <v>1</v>
      </c>
      <c r="F1191" s="113">
        <f>IF(D1191="dyrektor ",'Podział podstawowy'!$F$19,IF(OR(D1191="zastępca dyrektora ",D1191="główny księgowy"),'Podział podstawowy'!$F$20,IF(D1191="kierownik",'Podział podstawowy'!$F$24,IF(D1191="zastępca kierownika",'Podział podstawowy'!$F$25,IF(D1191="główny ekspert",'Podział podstawowy'!$F$26,IF(OR(D1191="starszy ekspert",D1191="główny specjalista"),'Podział podstawowy'!$F$27,IF(OR(D1191="ekspert",D1191="specjalista"),'Podział podstawowy'!$F$28,'Podział podstawowy'!$F$29)))))))</f>
        <v>870.67396312778124</v>
      </c>
      <c r="G1191" s="105" t="str">
        <f t="shared" si="36"/>
        <v>S1</v>
      </c>
      <c r="H1191" s="106">
        <f t="shared" si="37"/>
        <v>1</v>
      </c>
      <c r="I1191" s="104">
        <f>IFERROR(VLOOKUP(Tabela2[[#This Row],[Nazwisko i imię pracownika]],Tabela3[],9,FALSE),0)</f>
        <v>0</v>
      </c>
      <c r="J119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92" spans="1:10">
      <c r="A1192" s="104" t="s">
        <v>955</v>
      </c>
      <c r="B1192" s="104">
        <v>104</v>
      </c>
      <c r="C1192" s="104" t="s">
        <v>1667</v>
      </c>
      <c r="D1192" s="104" t="s">
        <v>8</v>
      </c>
      <c r="E1192" s="104">
        <v>1</v>
      </c>
      <c r="F1192" s="113">
        <f>IF(D1192="dyrektor ",'Podział podstawowy'!$F$19,IF(OR(D1192="zastępca dyrektora ",D1192="główny księgowy"),'Podział podstawowy'!$F$20,IF(D1192="kierownik",'Podział podstawowy'!$F$24,IF(D1192="zastępca kierownika",'Podział podstawowy'!$F$25,IF(D1192="główny ekspert",'Podział podstawowy'!$F$26,IF(OR(D1192="starszy ekspert",D1192="główny specjalista"),'Podział podstawowy'!$F$27,IF(OR(D1192="ekspert",D1192="specjalista"),'Podział podstawowy'!$F$28,'Podział podstawowy'!$F$29)))))))</f>
        <v>1088.3424539097266</v>
      </c>
      <c r="G1192" s="105" t="str">
        <f t="shared" si="36"/>
        <v>S2</v>
      </c>
      <c r="H1192" s="106">
        <f t="shared" si="37"/>
        <v>1.25</v>
      </c>
      <c r="I1192" s="104">
        <f>IFERROR(VLOOKUP(Tabela2[[#This Row],[Nazwisko i imię pracownika]],Tabela3[],9,FALSE),0)</f>
        <v>0</v>
      </c>
      <c r="J119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93" spans="1:10">
      <c r="A1193" s="104" t="s">
        <v>1195</v>
      </c>
      <c r="B1193" s="104">
        <v>104</v>
      </c>
      <c r="C1193" s="104" t="s">
        <v>1667</v>
      </c>
      <c r="D1193" s="104" t="s">
        <v>10</v>
      </c>
      <c r="E1193" s="104">
        <v>1</v>
      </c>
      <c r="F1193" s="113">
        <f>IF(D1193="dyrektor ",'Podział podstawowy'!$F$19,IF(OR(D1193="zastępca dyrektora ",D1193="główny księgowy"),'Podział podstawowy'!$F$20,IF(D1193="kierownik",'Podział podstawowy'!$F$24,IF(D1193="zastępca kierownika",'Podział podstawowy'!$F$25,IF(D1193="główny ekspert",'Podział podstawowy'!$F$26,IF(OR(D1193="starszy ekspert",D1193="główny specjalista"),'Podział podstawowy'!$F$27,IF(OR(D1193="ekspert",D1193="specjalista"),'Podział podstawowy'!$F$28,'Podział podstawowy'!$F$29)))))))</f>
        <v>1088.3424539097266</v>
      </c>
      <c r="G1193" s="105" t="str">
        <f t="shared" si="36"/>
        <v>S2</v>
      </c>
      <c r="H1193" s="106">
        <f t="shared" si="37"/>
        <v>1.25</v>
      </c>
      <c r="I1193" s="104">
        <f>IFERROR(VLOOKUP(Tabela2[[#This Row],[Nazwisko i imię pracownika]],Tabela3[],9,FALSE),0)</f>
        <v>0</v>
      </c>
      <c r="J119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94" spans="1:10">
      <c r="A1194" s="104" t="s">
        <v>1196</v>
      </c>
      <c r="B1194" s="104">
        <v>104</v>
      </c>
      <c r="C1194" s="104" t="s">
        <v>1667</v>
      </c>
      <c r="D1194" s="104" t="s">
        <v>1669</v>
      </c>
      <c r="E1194" s="104">
        <v>1</v>
      </c>
      <c r="F1194" s="113">
        <f>IF(D1194="dyrektor ",'Podział podstawowy'!$F$19,IF(OR(D1194="zastępca dyrektora ",D1194="główny księgowy"),'Podział podstawowy'!$F$20,IF(D1194="kierownik",'Podział podstawowy'!$F$24,IF(D1194="zastępca kierownika",'Podział podstawowy'!$F$25,IF(D1194="główny ekspert",'Podział podstawowy'!$F$26,IF(OR(D1194="starszy ekspert",D1194="główny specjalista"),'Podział podstawowy'!$F$27,IF(OR(D1194="ekspert",D1194="specjalista"),'Podział podstawowy'!$F$28,'Podział podstawowy'!$F$29)))))))</f>
        <v>870.67396312778124</v>
      </c>
      <c r="G1194" s="105" t="str">
        <f t="shared" si="36"/>
        <v>S1</v>
      </c>
      <c r="H1194" s="106">
        <f t="shared" si="37"/>
        <v>1</v>
      </c>
      <c r="I1194" s="104">
        <f>IFERROR(VLOOKUP(Tabela2[[#This Row],[Nazwisko i imię pracownika]],Tabela3[],9,FALSE),0)</f>
        <v>0</v>
      </c>
      <c r="J119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95" spans="1:10">
      <c r="A1195" s="104" t="s">
        <v>1197</v>
      </c>
      <c r="B1195" s="104">
        <v>104</v>
      </c>
      <c r="C1195" s="104" t="s">
        <v>1667</v>
      </c>
      <c r="D1195" s="104" t="s">
        <v>8</v>
      </c>
      <c r="E1195" s="104">
        <v>1</v>
      </c>
      <c r="F1195" s="113">
        <f>IF(D1195="dyrektor ",'Podział podstawowy'!$F$19,IF(OR(D1195="zastępca dyrektora ",D1195="główny księgowy"),'Podział podstawowy'!$F$20,IF(D1195="kierownik",'Podział podstawowy'!$F$24,IF(D1195="zastępca kierownika",'Podział podstawowy'!$F$25,IF(D1195="główny ekspert",'Podział podstawowy'!$F$26,IF(OR(D1195="starszy ekspert",D1195="główny specjalista"),'Podział podstawowy'!$F$27,IF(OR(D1195="ekspert",D1195="specjalista"),'Podział podstawowy'!$F$28,'Podział podstawowy'!$F$29)))))))</f>
        <v>1088.3424539097266</v>
      </c>
      <c r="G1195" s="105" t="str">
        <f t="shared" si="36"/>
        <v>S2</v>
      </c>
      <c r="H1195" s="106">
        <f t="shared" si="37"/>
        <v>1.25</v>
      </c>
      <c r="I1195" s="104">
        <f>IFERROR(VLOOKUP(Tabela2[[#This Row],[Nazwisko i imię pracownika]],Tabela3[],9,FALSE),0)</f>
        <v>0</v>
      </c>
      <c r="J119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96" spans="1:10">
      <c r="A1196" s="104" t="s">
        <v>1198</v>
      </c>
      <c r="B1196" s="104">
        <v>104</v>
      </c>
      <c r="C1196" s="104" t="s">
        <v>1667</v>
      </c>
      <c r="D1196" s="104" t="s">
        <v>1669</v>
      </c>
      <c r="E1196" s="104">
        <v>1</v>
      </c>
      <c r="F1196" s="113">
        <f>IF(D1196="dyrektor ",'Podział podstawowy'!$F$19,IF(OR(D1196="zastępca dyrektora ",D1196="główny księgowy"),'Podział podstawowy'!$F$20,IF(D1196="kierownik",'Podział podstawowy'!$F$24,IF(D1196="zastępca kierownika",'Podział podstawowy'!$F$25,IF(D1196="główny ekspert",'Podział podstawowy'!$F$26,IF(OR(D1196="starszy ekspert",D1196="główny specjalista"),'Podział podstawowy'!$F$27,IF(OR(D1196="ekspert",D1196="specjalista"),'Podział podstawowy'!$F$28,'Podział podstawowy'!$F$29)))))))</f>
        <v>870.67396312778124</v>
      </c>
      <c r="G1196" s="105" t="str">
        <f t="shared" si="36"/>
        <v>S1</v>
      </c>
      <c r="H1196" s="106">
        <f t="shared" si="37"/>
        <v>1</v>
      </c>
      <c r="I1196" s="104">
        <f>IFERROR(VLOOKUP(Tabela2[[#This Row],[Nazwisko i imię pracownika]],Tabela3[],9,FALSE),0)</f>
        <v>0</v>
      </c>
      <c r="J119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97" spans="1:10">
      <c r="A1197" s="104" t="s">
        <v>1199</v>
      </c>
      <c r="B1197" s="104">
        <v>104</v>
      </c>
      <c r="C1197" s="104" t="s">
        <v>1667</v>
      </c>
      <c r="D1197" s="104" t="s">
        <v>1669</v>
      </c>
      <c r="E1197" s="104">
        <v>1</v>
      </c>
      <c r="F1197" s="113">
        <f>IF(D1197="dyrektor ",'Podział podstawowy'!$F$19,IF(OR(D1197="zastępca dyrektora ",D1197="główny księgowy"),'Podział podstawowy'!$F$20,IF(D1197="kierownik",'Podział podstawowy'!$F$24,IF(D1197="zastępca kierownika",'Podział podstawowy'!$F$25,IF(D1197="główny ekspert",'Podział podstawowy'!$F$26,IF(OR(D1197="starszy ekspert",D1197="główny specjalista"),'Podział podstawowy'!$F$27,IF(OR(D1197="ekspert",D1197="specjalista"),'Podział podstawowy'!$F$28,'Podział podstawowy'!$F$29)))))))</f>
        <v>870.67396312778124</v>
      </c>
      <c r="G1197" s="105" t="str">
        <f t="shared" si="36"/>
        <v>S1</v>
      </c>
      <c r="H1197" s="106">
        <f t="shared" si="37"/>
        <v>1</v>
      </c>
      <c r="I1197" s="104">
        <f>IFERROR(VLOOKUP(Tabela2[[#This Row],[Nazwisko i imię pracownika]],Tabela3[],9,FALSE),0)</f>
        <v>0</v>
      </c>
      <c r="J119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98" spans="1:10">
      <c r="A1198" s="104" t="s">
        <v>1200</v>
      </c>
      <c r="B1198" s="104">
        <v>104</v>
      </c>
      <c r="C1198" s="104" t="s">
        <v>1667</v>
      </c>
      <c r="D1198" s="104" t="s">
        <v>1669</v>
      </c>
      <c r="E1198" s="104">
        <v>1</v>
      </c>
      <c r="F1198" s="113">
        <f>IF(D1198="dyrektor ",'Podział podstawowy'!$F$19,IF(OR(D1198="zastępca dyrektora ",D1198="główny księgowy"),'Podział podstawowy'!$F$20,IF(D1198="kierownik",'Podział podstawowy'!$F$24,IF(D1198="zastępca kierownika",'Podział podstawowy'!$F$25,IF(D1198="główny ekspert",'Podział podstawowy'!$F$26,IF(OR(D1198="starszy ekspert",D1198="główny specjalista"),'Podział podstawowy'!$F$27,IF(OR(D1198="ekspert",D1198="specjalista"),'Podział podstawowy'!$F$28,'Podział podstawowy'!$F$29)))))))</f>
        <v>870.67396312778124</v>
      </c>
      <c r="G1198" s="105" t="str">
        <f t="shared" si="36"/>
        <v>S1</v>
      </c>
      <c r="H1198" s="106">
        <f t="shared" si="37"/>
        <v>1</v>
      </c>
      <c r="I1198" s="104">
        <f>IFERROR(VLOOKUP(Tabela2[[#This Row],[Nazwisko i imię pracownika]],Tabela3[],9,FALSE),0)</f>
        <v>0</v>
      </c>
      <c r="J119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199" spans="1:10">
      <c r="A1199" s="104" t="s">
        <v>1201</v>
      </c>
      <c r="B1199" s="104">
        <v>104</v>
      </c>
      <c r="C1199" s="104" t="s">
        <v>1667</v>
      </c>
      <c r="D1199" s="104" t="s">
        <v>1669</v>
      </c>
      <c r="E1199" s="104">
        <v>1</v>
      </c>
      <c r="F1199" s="113">
        <f>IF(D1199="dyrektor ",'Podział podstawowy'!$F$19,IF(OR(D1199="zastępca dyrektora ",D1199="główny księgowy"),'Podział podstawowy'!$F$20,IF(D1199="kierownik",'Podział podstawowy'!$F$24,IF(D1199="zastępca kierownika",'Podział podstawowy'!$F$25,IF(D1199="główny ekspert",'Podział podstawowy'!$F$26,IF(OR(D1199="starszy ekspert",D1199="główny specjalista"),'Podział podstawowy'!$F$27,IF(OR(D1199="ekspert",D1199="specjalista"),'Podział podstawowy'!$F$28,'Podział podstawowy'!$F$29)))))))</f>
        <v>870.67396312778124</v>
      </c>
      <c r="G1199" s="105" t="str">
        <f t="shared" si="36"/>
        <v>S1</v>
      </c>
      <c r="H1199" s="106">
        <f t="shared" si="37"/>
        <v>1</v>
      </c>
      <c r="I1199" s="104">
        <f>IFERROR(VLOOKUP(Tabela2[[#This Row],[Nazwisko i imię pracownika]],Tabela3[],9,FALSE),0)</f>
        <v>0</v>
      </c>
      <c r="J119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00" spans="1:10">
      <c r="A1200" s="104" t="s">
        <v>1202</v>
      </c>
      <c r="B1200" s="104">
        <v>104</v>
      </c>
      <c r="C1200" s="104" t="s">
        <v>1667</v>
      </c>
      <c r="D1200" s="104" t="s">
        <v>47</v>
      </c>
      <c r="E1200" s="104">
        <v>1</v>
      </c>
      <c r="F1200" s="113">
        <f>IF(D1200="dyrektor ",'Podział podstawowy'!$F$19,IF(OR(D1200="zastępca dyrektora ",D1200="główny księgowy"),'Podział podstawowy'!$F$20,IF(D1200="kierownik",'Podział podstawowy'!$F$24,IF(D1200="zastępca kierownika",'Podział podstawowy'!$F$25,IF(D1200="główny ekspert",'Podział podstawowy'!$F$26,IF(OR(D1200="starszy ekspert",D1200="główny specjalista"),'Podział podstawowy'!$F$27,IF(OR(D1200="ekspert",D1200="specjalista"),'Podział podstawowy'!$F$28,'Podział podstawowy'!$F$29)))))))</f>
        <v>1306.0109446916717</v>
      </c>
      <c r="G1200" s="105" t="str">
        <f t="shared" si="36"/>
        <v>S3</v>
      </c>
      <c r="H1200" s="106">
        <f t="shared" si="37"/>
        <v>1.5</v>
      </c>
      <c r="I1200" s="104">
        <f>IFERROR(VLOOKUP(Tabela2[[#This Row],[Nazwisko i imię pracownika]],Tabela3[],9,FALSE),0)</f>
        <v>0</v>
      </c>
      <c r="J120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01" spans="1:10">
      <c r="A1201" s="104" t="s">
        <v>1203</v>
      </c>
      <c r="B1201" s="104">
        <v>104</v>
      </c>
      <c r="C1201" s="104" t="s">
        <v>1667</v>
      </c>
      <c r="D1201" s="104" t="s">
        <v>8</v>
      </c>
      <c r="E1201" s="104">
        <v>1</v>
      </c>
      <c r="F1201" s="113">
        <f>IF(D1201="dyrektor ",'Podział podstawowy'!$F$19,IF(OR(D1201="zastępca dyrektora ",D1201="główny księgowy"),'Podział podstawowy'!$F$20,IF(D1201="kierownik",'Podział podstawowy'!$F$24,IF(D1201="zastępca kierownika",'Podział podstawowy'!$F$25,IF(D1201="główny ekspert",'Podział podstawowy'!$F$26,IF(OR(D1201="starszy ekspert",D1201="główny specjalista"),'Podział podstawowy'!$F$27,IF(OR(D1201="ekspert",D1201="specjalista"),'Podział podstawowy'!$F$28,'Podział podstawowy'!$F$29)))))))</f>
        <v>1088.3424539097266</v>
      </c>
      <c r="G1201" s="105" t="str">
        <f t="shared" si="36"/>
        <v>S2</v>
      </c>
      <c r="H1201" s="106">
        <f t="shared" si="37"/>
        <v>1.25</v>
      </c>
      <c r="I1201" s="104">
        <f>IFERROR(VLOOKUP(Tabela2[[#This Row],[Nazwisko i imię pracownika]],Tabela3[],9,FALSE),0)</f>
        <v>0</v>
      </c>
      <c r="J120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02" spans="1:10">
      <c r="A1202" s="104" t="s">
        <v>1204</v>
      </c>
      <c r="B1202" s="104">
        <v>104</v>
      </c>
      <c r="C1202" s="104" t="s">
        <v>1666</v>
      </c>
      <c r="D1202" s="104" t="s">
        <v>1669</v>
      </c>
      <c r="E1202" s="104">
        <v>0.75</v>
      </c>
      <c r="F1202" s="113">
        <f>IF(D1202="dyrektor ",'Podział podstawowy'!$F$19,IF(OR(D1202="zastępca dyrektora ",D1202="główny księgowy"),'Podział podstawowy'!$F$20,IF(D1202="kierownik",'Podział podstawowy'!$F$24,IF(D1202="zastępca kierownika",'Podział podstawowy'!$F$25,IF(D1202="główny ekspert",'Podział podstawowy'!$F$26,IF(OR(D1202="starszy ekspert",D1202="główny specjalista"),'Podział podstawowy'!$F$27,IF(OR(D1202="ekspert",D1202="specjalista"),'Podział podstawowy'!$F$28,'Podział podstawowy'!$F$29)))))))</f>
        <v>870.67396312778124</v>
      </c>
      <c r="G1202" s="105" t="str">
        <f t="shared" si="36"/>
        <v>S1</v>
      </c>
      <c r="H1202" s="106">
        <f t="shared" si="37"/>
        <v>1</v>
      </c>
      <c r="I1202" s="104">
        <f>IFERROR(VLOOKUP(Tabela2[[#This Row],[Nazwisko i imię pracownika]],Tabela3[],9,FALSE),0)</f>
        <v>0</v>
      </c>
      <c r="J120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03" spans="1:10">
      <c r="A1203" s="104" t="s">
        <v>1205</v>
      </c>
      <c r="B1203" s="104">
        <v>104</v>
      </c>
      <c r="C1203" s="104" t="s">
        <v>1666</v>
      </c>
      <c r="D1203" s="104" t="s">
        <v>1669</v>
      </c>
      <c r="E1203" s="104">
        <v>1</v>
      </c>
      <c r="F1203" s="113">
        <f>IF(D1203="dyrektor ",'Podział podstawowy'!$F$19,IF(OR(D1203="zastępca dyrektora ",D1203="główny księgowy"),'Podział podstawowy'!$F$20,IF(D1203="kierownik",'Podział podstawowy'!$F$24,IF(D1203="zastępca kierownika",'Podział podstawowy'!$F$25,IF(D1203="główny ekspert",'Podział podstawowy'!$F$26,IF(OR(D1203="starszy ekspert",D1203="główny specjalista"),'Podział podstawowy'!$F$27,IF(OR(D1203="ekspert",D1203="specjalista"),'Podział podstawowy'!$F$28,'Podział podstawowy'!$F$29)))))))</f>
        <v>870.67396312778124</v>
      </c>
      <c r="G1203" s="105" t="str">
        <f t="shared" si="36"/>
        <v>S1</v>
      </c>
      <c r="H1203" s="106">
        <f t="shared" si="37"/>
        <v>1</v>
      </c>
      <c r="I1203" s="104">
        <f>IFERROR(VLOOKUP(Tabela2[[#This Row],[Nazwisko i imię pracownika]],Tabela3[],9,FALSE),0)</f>
        <v>0</v>
      </c>
      <c r="J120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04" spans="1:10">
      <c r="A1204" s="104" t="s">
        <v>1206</v>
      </c>
      <c r="B1204" s="104">
        <v>104</v>
      </c>
      <c r="C1204" s="104" t="s">
        <v>1666</v>
      </c>
      <c r="D1204" s="104" t="s">
        <v>8</v>
      </c>
      <c r="E1204" s="104">
        <v>1</v>
      </c>
      <c r="F1204" s="113">
        <f>IF(D1204="dyrektor ",'Podział podstawowy'!$F$19,IF(OR(D1204="zastępca dyrektora ",D1204="główny księgowy"),'Podział podstawowy'!$F$20,IF(D1204="kierownik",'Podział podstawowy'!$F$24,IF(D1204="zastępca kierownika",'Podział podstawowy'!$F$25,IF(D1204="główny ekspert",'Podział podstawowy'!$F$26,IF(OR(D1204="starszy ekspert",D1204="główny specjalista"),'Podział podstawowy'!$F$27,IF(OR(D1204="ekspert",D1204="specjalista"),'Podział podstawowy'!$F$28,'Podział podstawowy'!$F$29)))))))</f>
        <v>1088.3424539097266</v>
      </c>
      <c r="G1204" s="105" t="str">
        <f t="shared" si="36"/>
        <v>S2</v>
      </c>
      <c r="H1204" s="106">
        <f t="shared" si="37"/>
        <v>1.25</v>
      </c>
      <c r="I1204" s="104">
        <f>IFERROR(VLOOKUP(Tabela2[[#This Row],[Nazwisko i imię pracownika]],Tabela3[],9,FALSE),0)</f>
        <v>0</v>
      </c>
      <c r="J120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05" spans="1:10">
      <c r="A1205" s="104" t="s">
        <v>1207</v>
      </c>
      <c r="B1205" s="104">
        <v>104</v>
      </c>
      <c r="C1205" s="104" t="s">
        <v>1666</v>
      </c>
      <c r="D1205" s="104" t="s">
        <v>55</v>
      </c>
      <c r="E1205" s="104">
        <v>1</v>
      </c>
      <c r="F1205" s="113">
        <f>IF(D1205="dyrektor ",'Podział podstawowy'!$F$19,IF(OR(D1205="zastępca dyrektora ",D1205="główny księgowy"),'Podział podstawowy'!$F$20,IF(D1205="kierownik",'Podział podstawowy'!$F$24,IF(D1205="zastępca kierownika",'Podział podstawowy'!$F$25,IF(D1205="główny ekspert",'Podział podstawowy'!$F$26,IF(OR(D1205="starszy ekspert",D1205="główny specjalista"),'Podział podstawowy'!$F$27,IF(OR(D1205="ekspert",D1205="specjalista"),'Podział podstawowy'!$F$28,'Podział podstawowy'!$F$29)))))))</f>
        <v>1523.6794354736171</v>
      </c>
      <c r="G1205" s="105" t="str">
        <f t="shared" si="36"/>
        <v>S4</v>
      </c>
      <c r="H1205" s="106">
        <f t="shared" si="37"/>
        <v>1.75</v>
      </c>
      <c r="I1205" s="104">
        <f>IFERROR(VLOOKUP(Tabela2[[#This Row],[Nazwisko i imię pracownika]],Tabela3[],9,FALSE),0)</f>
        <v>0</v>
      </c>
      <c r="J120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06" spans="1:10">
      <c r="A1206" s="104" t="s">
        <v>1208</v>
      </c>
      <c r="B1206" s="104">
        <v>104</v>
      </c>
      <c r="C1206" s="104" t="s">
        <v>1666</v>
      </c>
      <c r="D1206" s="104" t="s">
        <v>1669</v>
      </c>
      <c r="E1206" s="104">
        <v>1</v>
      </c>
      <c r="F1206" s="113">
        <f>IF(D1206="dyrektor ",'Podział podstawowy'!$F$19,IF(OR(D1206="zastępca dyrektora ",D1206="główny księgowy"),'Podział podstawowy'!$F$20,IF(D1206="kierownik",'Podział podstawowy'!$F$24,IF(D1206="zastępca kierownika",'Podział podstawowy'!$F$25,IF(D1206="główny ekspert",'Podział podstawowy'!$F$26,IF(OR(D1206="starszy ekspert",D1206="główny specjalista"),'Podział podstawowy'!$F$27,IF(OR(D1206="ekspert",D1206="specjalista"),'Podział podstawowy'!$F$28,'Podział podstawowy'!$F$29)))))))</f>
        <v>870.67396312778124</v>
      </c>
      <c r="G1206" s="105" t="str">
        <f t="shared" si="36"/>
        <v>S1</v>
      </c>
      <c r="H1206" s="106">
        <f t="shared" si="37"/>
        <v>1</v>
      </c>
      <c r="I1206" s="104">
        <f>IFERROR(VLOOKUP(Tabela2[[#This Row],[Nazwisko i imię pracownika]],Tabela3[],9,FALSE),0)</f>
        <v>0</v>
      </c>
      <c r="J120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07" spans="1:10">
      <c r="A1207" s="104" t="s">
        <v>1209</v>
      </c>
      <c r="B1207" s="104">
        <v>104</v>
      </c>
      <c r="C1207" s="104" t="s">
        <v>1666</v>
      </c>
      <c r="D1207" s="104" t="s">
        <v>1669</v>
      </c>
      <c r="E1207" s="104">
        <v>1</v>
      </c>
      <c r="F1207" s="113">
        <f>IF(D1207="dyrektor ",'Podział podstawowy'!$F$19,IF(OR(D1207="zastępca dyrektora ",D1207="główny księgowy"),'Podział podstawowy'!$F$20,IF(D1207="kierownik",'Podział podstawowy'!$F$24,IF(D1207="zastępca kierownika",'Podział podstawowy'!$F$25,IF(D1207="główny ekspert",'Podział podstawowy'!$F$26,IF(OR(D1207="starszy ekspert",D1207="główny specjalista"),'Podział podstawowy'!$F$27,IF(OR(D1207="ekspert",D1207="specjalista"),'Podział podstawowy'!$F$28,'Podział podstawowy'!$F$29)))))))</f>
        <v>870.67396312778124</v>
      </c>
      <c r="G1207" s="105" t="str">
        <f t="shared" si="36"/>
        <v>S1</v>
      </c>
      <c r="H1207" s="106">
        <f t="shared" si="37"/>
        <v>1</v>
      </c>
      <c r="I1207" s="104">
        <f>IFERROR(VLOOKUP(Tabela2[[#This Row],[Nazwisko i imię pracownika]],Tabela3[],9,FALSE),0)</f>
        <v>0</v>
      </c>
      <c r="J120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08" spans="1:10">
      <c r="A1208" s="104" t="s">
        <v>1210</v>
      </c>
      <c r="B1208" s="104">
        <v>104</v>
      </c>
      <c r="C1208" s="104" t="s">
        <v>1663</v>
      </c>
      <c r="D1208" s="104" t="s">
        <v>1669</v>
      </c>
      <c r="E1208" s="104">
        <v>1</v>
      </c>
      <c r="F1208" s="113">
        <f>IF(D1208="dyrektor ",'Podział podstawowy'!$F$19,IF(OR(D1208="zastępca dyrektora ",D1208="główny księgowy"),'Podział podstawowy'!$F$20,IF(D1208="kierownik",'Podział podstawowy'!$F$24,IF(D1208="zastępca kierownika",'Podział podstawowy'!$F$25,IF(D1208="główny ekspert",'Podział podstawowy'!$F$26,IF(OR(D1208="starszy ekspert",D1208="główny specjalista"),'Podział podstawowy'!$F$27,IF(OR(D1208="ekspert",D1208="specjalista"),'Podział podstawowy'!$F$28,'Podział podstawowy'!$F$29)))))))</f>
        <v>870.67396312778124</v>
      </c>
      <c r="G1208" s="105" t="str">
        <f t="shared" si="36"/>
        <v>S1</v>
      </c>
      <c r="H1208" s="106">
        <f t="shared" si="37"/>
        <v>1</v>
      </c>
      <c r="I1208" s="104">
        <f>IFERROR(VLOOKUP(Tabela2[[#This Row],[Nazwisko i imię pracownika]],Tabela3[],9,FALSE),0)</f>
        <v>0</v>
      </c>
      <c r="J120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09" spans="1:10">
      <c r="A1209" s="104" t="s">
        <v>1211</v>
      </c>
      <c r="B1209" s="104">
        <v>104</v>
      </c>
      <c r="C1209" s="104" t="s">
        <v>1663</v>
      </c>
      <c r="D1209" s="104" t="s">
        <v>55</v>
      </c>
      <c r="E1209" s="104">
        <v>1</v>
      </c>
      <c r="F1209" s="113">
        <f>IF(D1209="dyrektor ",'Podział podstawowy'!$F$19,IF(OR(D1209="zastępca dyrektora ",D1209="główny księgowy"),'Podział podstawowy'!$F$20,IF(D1209="kierownik",'Podział podstawowy'!$F$24,IF(D1209="zastępca kierownika",'Podział podstawowy'!$F$25,IF(D1209="główny ekspert",'Podział podstawowy'!$F$26,IF(OR(D1209="starszy ekspert",D1209="główny specjalista"),'Podział podstawowy'!$F$27,IF(OR(D1209="ekspert",D1209="specjalista"),'Podział podstawowy'!$F$28,'Podział podstawowy'!$F$29)))))))</f>
        <v>1523.6794354736171</v>
      </c>
      <c r="G1209" s="105" t="str">
        <f t="shared" si="36"/>
        <v>S4</v>
      </c>
      <c r="H1209" s="106">
        <f t="shared" si="37"/>
        <v>1.75</v>
      </c>
      <c r="I1209" s="104">
        <f>IFERROR(VLOOKUP(Tabela2[[#This Row],[Nazwisko i imię pracownika]],Tabela3[],9,FALSE),0)</f>
        <v>0</v>
      </c>
      <c r="J120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10" spans="1:10">
      <c r="A1210" s="104" t="s">
        <v>1212</v>
      </c>
      <c r="B1210" s="104">
        <v>104</v>
      </c>
      <c r="C1210" s="104" t="s">
        <v>1663</v>
      </c>
      <c r="D1210" s="104" t="s">
        <v>1669</v>
      </c>
      <c r="E1210" s="104">
        <v>1</v>
      </c>
      <c r="F1210" s="113">
        <f>IF(D1210="dyrektor ",'Podział podstawowy'!$F$19,IF(OR(D1210="zastępca dyrektora ",D1210="główny księgowy"),'Podział podstawowy'!$F$20,IF(D1210="kierownik",'Podział podstawowy'!$F$24,IF(D1210="zastępca kierownika",'Podział podstawowy'!$F$25,IF(D1210="główny ekspert",'Podział podstawowy'!$F$26,IF(OR(D1210="starszy ekspert",D1210="główny specjalista"),'Podział podstawowy'!$F$27,IF(OR(D1210="ekspert",D1210="specjalista"),'Podział podstawowy'!$F$28,'Podział podstawowy'!$F$29)))))))</f>
        <v>870.67396312778124</v>
      </c>
      <c r="G1210" s="105" t="str">
        <f t="shared" si="36"/>
        <v>S1</v>
      </c>
      <c r="H1210" s="106">
        <f t="shared" si="37"/>
        <v>1</v>
      </c>
      <c r="I1210" s="104">
        <f>IFERROR(VLOOKUP(Tabela2[[#This Row],[Nazwisko i imię pracownika]],Tabela3[],9,FALSE),0)</f>
        <v>0</v>
      </c>
      <c r="J121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11" spans="1:10">
      <c r="A1211" s="104" t="s">
        <v>1213</v>
      </c>
      <c r="B1211" s="104">
        <v>104</v>
      </c>
      <c r="C1211" s="104" t="s">
        <v>1663</v>
      </c>
      <c r="D1211" s="104" t="s">
        <v>1669</v>
      </c>
      <c r="E1211" s="104">
        <v>1</v>
      </c>
      <c r="F1211" s="113">
        <f>IF(D1211="dyrektor ",'Podział podstawowy'!$F$19,IF(OR(D1211="zastępca dyrektora ",D1211="główny księgowy"),'Podział podstawowy'!$F$20,IF(D1211="kierownik",'Podział podstawowy'!$F$24,IF(D1211="zastępca kierownika",'Podział podstawowy'!$F$25,IF(D1211="główny ekspert",'Podział podstawowy'!$F$26,IF(OR(D1211="starszy ekspert",D1211="główny specjalista"),'Podział podstawowy'!$F$27,IF(OR(D1211="ekspert",D1211="specjalista"),'Podział podstawowy'!$F$28,'Podział podstawowy'!$F$29)))))))</f>
        <v>870.67396312778124</v>
      </c>
      <c r="G1211" s="105" t="str">
        <f t="shared" si="36"/>
        <v>S1</v>
      </c>
      <c r="H1211" s="106">
        <f t="shared" si="37"/>
        <v>1</v>
      </c>
      <c r="I1211" s="104">
        <f>IFERROR(VLOOKUP(Tabela2[[#This Row],[Nazwisko i imię pracownika]],Tabela3[],9,FALSE),0)</f>
        <v>0</v>
      </c>
      <c r="J121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12" spans="1:10">
      <c r="A1212" s="104" t="s">
        <v>1214</v>
      </c>
      <c r="B1212" s="104">
        <v>104</v>
      </c>
      <c r="C1212" s="104" t="s">
        <v>1663</v>
      </c>
      <c r="D1212" s="104" t="s">
        <v>1669</v>
      </c>
      <c r="E1212" s="104">
        <v>1</v>
      </c>
      <c r="F1212" s="113">
        <f>IF(D1212="dyrektor ",'Podział podstawowy'!$F$19,IF(OR(D1212="zastępca dyrektora ",D1212="główny księgowy"),'Podział podstawowy'!$F$20,IF(D1212="kierownik",'Podział podstawowy'!$F$24,IF(D1212="zastępca kierownika",'Podział podstawowy'!$F$25,IF(D1212="główny ekspert",'Podział podstawowy'!$F$26,IF(OR(D1212="starszy ekspert",D1212="główny specjalista"),'Podział podstawowy'!$F$27,IF(OR(D1212="ekspert",D1212="specjalista"),'Podział podstawowy'!$F$28,'Podział podstawowy'!$F$29)))))))</f>
        <v>870.67396312778124</v>
      </c>
      <c r="G1212" s="105" t="str">
        <f t="shared" si="36"/>
        <v>S1</v>
      </c>
      <c r="H1212" s="106">
        <f t="shared" si="37"/>
        <v>1</v>
      </c>
      <c r="I1212" s="104">
        <f>IFERROR(VLOOKUP(Tabela2[[#This Row],[Nazwisko i imię pracownika]],Tabela3[],9,FALSE),0)</f>
        <v>5</v>
      </c>
      <c r="J121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13" spans="1:10">
      <c r="A1213" s="104" t="s">
        <v>1215</v>
      </c>
      <c r="B1213" s="104">
        <v>104</v>
      </c>
      <c r="C1213" s="104" t="s">
        <v>1663</v>
      </c>
      <c r="D1213" s="104" t="s">
        <v>47</v>
      </c>
      <c r="E1213" s="104">
        <v>1</v>
      </c>
      <c r="F1213" s="113">
        <f>IF(D1213="dyrektor ",'Podział podstawowy'!$F$19,IF(OR(D1213="zastępca dyrektora ",D1213="główny księgowy"),'Podział podstawowy'!$F$20,IF(D1213="kierownik",'Podział podstawowy'!$F$24,IF(D1213="zastępca kierownika",'Podział podstawowy'!$F$25,IF(D1213="główny ekspert",'Podział podstawowy'!$F$26,IF(OR(D1213="starszy ekspert",D1213="główny specjalista"),'Podział podstawowy'!$F$27,IF(OR(D1213="ekspert",D1213="specjalista"),'Podział podstawowy'!$F$28,'Podział podstawowy'!$F$29)))))))</f>
        <v>1306.0109446916717</v>
      </c>
      <c r="G1213" s="105" t="str">
        <f t="shared" si="36"/>
        <v>S3</v>
      </c>
      <c r="H1213" s="106">
        <f t="shared" si="37"/>
        <v>1.5</v>
      </c>
      <c r="I1213" s="104">
        <f>IFERROR(VLOOKUP(Tabela2[[#This Row],[Nazwisko i imię pracownika]],Tabela3[],9,FALSE),0)</f>
        <v>0</v>
      </c>
      <c r="J121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14" spans="1:10">
      <c r="A1214" s="104" t="s">
        <v>188</v>
      </c>
      <c r="B1214" s="104">
        <v>104</v>
      </c>
      <c r="C1214" s="104" t="s">
        <v>1663</v>
      </c>
      <c r="D1214" s="104" t="s">
        <v>1669</v>
      </c>
      <c r="E1214" s="104">
        <v>1</v>
      </c>
      <c r="F1214" s="113">
        <f>IF(D1214="dyrektor ",'Podział podstawowy'!$F$19,IF(OR(D1214="zastępca dyrektora ",D1214="główny księgowy"),'Podział podstawowy'!$F$20,IF(D1214="kierownik",'Podział podstawowy'!$F$24,IF(D1214="zastępca kierownika",'Podział podstawowy'!$F$25,IF(D1214="główny ekspert",'Podział podstawowy'!$F$26,IF(OR(D1214="starszy ekspert",D1214="główny specjalista"),'Podział podstawowy'!$F$27,IF(OR(D1214="ekspert",D1214="specjalista"),'Podział podstawowy'!$F$28,'Podział podstawowy'!$F$29)))))))</f>
        <v>870.67396312778124</v>
      </c>
      <c r="G1214" s="105" t="str">
        <f t="shared" si="36"/>
        <v>S1</v>
      </c>
      <c r="H1214" s="106">
        <f t="shared" si="37"/>
        <v>1</v>
      </c>
      <c r="I1214" s="104">
        <f>IFERROR(VLOOKUP(Tabela2[[#This Row],[Nazwisko i imię pracownika]],Tabela3[],9,FALSE),0)</f>
        <v>0</v>
      </c>
      <c r="J121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15" spans="1:10">
      <c r="A1215" s="104" t="s">
        <v>1216</v>
      </c>
      <c r="B1215" s="104">
        <v>104</v>
      </c>
      <c r="C1215" s="104" t="s">
        <v>1663</v>
      </c>
      <c r="D1215" s="104" t="s">
        <v>1669</v>
      </c>
      <c r="E1215" s="104">
        <v>1</v>
      </c>
      <c r="F1215" s="113">
        <f>IF(D1215="dyrektor ",'Podział podstawowy'!$F$19,IF(OR(D1215="zastępca dyrektora ",D1215="główny księgowy"),'Podział podstawowy'!$F$20,IF(D1215="kierownik",'Podział podstawowy'!$F$24,IF(D1215="zastępca kierownika",'Podział podstawowy'!$F$25,IF(D1215="główny ekspert",'Podział podstawowy'!$F$26,IF(OR(D1215="starszy ekspert",D1215="główny specjalista"),'Podział podstawowy'!$F$27,IF(OR(D1215="ekspert",D1215="specjalista"),'Podział podstawowy'!$F$28,'Podział podstawowy'!$F$29)))))))</f>
        <v>870.67396312778124</v>
      </c>
      <c r="G1215" s="105" t="str">
        <f t="shared" si="36"/>
        <v>S1</v>
      </c>
      <c r="H1215" s="106">
        <f t="shared" si="37"/>
        <v>1</v>
      </c>
      <c r="I1215" s="104">
        <f>IFERROR(VLOOKUP(Tabela2[[#This Row],[Nazwisko i imię pracownika]],Tabela3[],9,FALSE),0)</f>
        <v>0</v>
      </c>
      <c r="J121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16" spans="1:10">
      <c r="A1216" s="104" t="s">
        <v>1217</v>
      </c>
      <c r="B1216" s="104">
        <v>104</v>
      </c>
      <c r="C1216" s="104" t="s">
        <v>1663</v>
      </c>
      <c r="D1216" s="104" t="s">
        <v>8</v>
      </c>
      <c r="E1216" s="104">
        <v>1</v>
      </c>
      <c r="F1216" s="113">
        <f>IF(D1216="dyrektor ",'Podział podstawowy'!$F$19,IF(OR(D1216="zastępca dyrektora ",D1216="główny księgowy"),'Podział podstawowy'!$F$20,IF(D1216="kierownik",'Podział podstawowy'!$F$24,IF(D1216="zastępca kierownika",'Podział podstawowy'!$F$25,IF(D1216="główny ekspert",'Podział podstawowy'!$F$26,IF(OR(D1216="starszy ekspert",D1216="główny specjalista"),'Podział podstawowy'!$F$27,IF(OR(D1216="ekspert",D1216="specjalista"),'Podział podstawowy'!$F$28,'Podział podstawowy'!$F$29)))))))</f>
        <v>1088.3424539097266</v>
      </c>
      <c r="G1216" s="105" t="str">
        <f t="shared" si="36"/>
        <v>S2</v>
      </c>
      <c r="H1216" s="106">
        <f t="shared" si="37"/>
        <v>1.25</v>
      </c>
      <c r="I1216" s="104">
        <f>IFERROR(VLOOKUP(Tabela2[[#This Row],[Nazwisko i imię pracownika]],Tabela3[],9,FALSE),0)</f>
        <v>0</v>
      </c>
      <c r="J121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17" spans="1:10">
      <c r="A1217" s="104" t="s">
        <v>1218</v>
      </c>
      <c r="B1217" s="104">
        <v>104</v>
      </c>
      <c r="C1217" s="104" t="s">
        <v>1663</v>
      </c>
      <c r="D1217" s="104" t="s">
        <v>1669</v>
      </c>
      <c r="E1217" s="104">
        <v>1</v>
      </c>
      <c r="F1217" s="113">
        <f>IF(D1217="dyrektor ",'Podział podstawowy'!$F$19,IF(OR(D1217="zastępca dyrektora ",D1217="główny księgowy"),'Podział podstawowy'!$F$20,IF(D1217="kierownik",'Podział podstawowy'!$F$24,IF(D1217="zastępca kierownika",'Podział podstawowy'!$F$25,IF(D1217="główny ekspert",'Podział podstawowy'!$F$26,IF(OR(D1217="starszy ekspert",D1217="główny specjalista"),'Podział podstawowy'!$F$27,IF(OR(D1217="ekspert",D1217="specjalista"),'Podział podstawowy'!$F$28,'Podział podstawowy'!$F$29)))))))</f>
        <v>870.67396312778124</v>
      </c>
      <c r="G1217" s="105" t="str">
        <f t="shared" si="36"/>
        <v>S1</v>
      </c>
      <c r="H1217" s="106">
        <f t="shared" si="37"/>
        <v>1</v>
      </c>
      <c r="I1217" s="104">
        <f>IFERROR(VLOOKUP(Tabela2[[#This Row],[Nazwisko i imię pracownika]],Tabela3[],9,FALSE),0)</f>
        <v>0</v>
      </c>
      <c r="J121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18" spans="1:10">
      <c r="A1218" s="104" t="s">
        <v>1219</v>
      </c>
      <c r="B1218" s="104">
        <v>104</v>
      </c>
      <c r="C1218" s="104" t="s">
        <v>1663</v>
      </c>
      <c r="D1218" s="104" t="s">
        <v>47</v>
      </c>
      <c r="E1218" s="104">
        <v>1</v>
      </c>
      <c r="F1218" s="113">
        <f>IF(D1218="dyrektor ",'Podział podstawowy'!$F$19,IF(OR(D1218="zastępca dyrektora ",D1218="główny księgowy"),'Podział podstawowy'!$F$20,IF(D1218="kierownik",'Podział podstawowy'!$F$24,IF(D1218="zastępca kierownika",'Podział podstawowy'!$F$25,IF(D1218="główny ekspert",'Podział podstawowy'!$F$26,IF(OR(D1218="starszy ekspert",D1218="główny specjalista"),'Podział podstawowy'!$F$27,IF(OR(D1218="ekspert",D1218="specjalista"),'Podział podstawowy'!$F$28,'Podział podstawowy'!$F$29)))))))</f>
        <v>1306.0109446916717</v>
      </c>
      <c r="G1218" s="105" t="str">
        <f t="shared" si="36"/>
        <v>S3</v>
      </c>
      <c r="H1218" s="106">
        <f t="shared" si="37"/>
        <v>1.5</v>
      </c>
      <c r="I1218" s="104">
        <f>IFERROR(VLOOKUP(Tabela2[[#This Row],[Nazwisko i imię pracownika]],Tabela3[],9,FALSE),0)</f>
        <v>0</v>
      </c>
      <c r="J121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19" spans="1:10">
      <c r="A1219" s="104" t="s">
        <v>1220</v>
      </c>
      <c r="B1219" s="104">
        <v>104</v>
      </c>
      <c r="C1219" s="104" t="s">
        <v>1663</v>
      </c>
      <c r="D1219" s="104" t="s">
        <v>1669</v>
      </c>
      <c r="E1219" s="104">
        <v>1</v>
      </c>
      <c r="F1219" s="113">
        <f>IF(D1219="dyrektor ",'Podział podstawowy'!$F$19,IF(OR(D1219="zastępca dyrektora ",D1219="główny księgowy"),'Podział podstawowy'!$F$20,IF(D1219="kierownik",'Podział podstawowy'!$F$24,IF(D1219="zastępca kierownika",'Podział podstawowy'!$F$25,IF(D1219="główny ekspert",'Podział podstawowy'!$F$26,IF(OR(D1219="starszy ekspert",D1219="główny specjalista"),'Podział podstawowy'!$F$27,IF(OR(D1219="ekspert",D1219="specjalista"),'Podział podstawowy'!$F$28,'Podział podstawowy'!$F$29)))))))</f>
        <v>870.67396312778124</v>
      </c>
      <c r="G1219" s="105" t="str">
        <f t="shared" si="36"/>
        <v>S1</v>
      </c>
      <c r="H1219" s="106">
        <f t="shared" si="37"/>
        <v>1</v>
      </c>
      <c r="I1219" s="104">
        <f>IFERROR(VLOOKUP(Tabela2[[#This Row],[Nazwisko i imię pracownika]],Tabela3[],9,FALSE),0)</f>
        <v>0</v>
      </c>
      <c r="J121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20" spans="1:10">
      <c r="A1220" s="104" t="s">
        <v>1221</v>
      </c>
      <c r="B1220" s="104">
        <v>115</v>
      </c>
      <c r="C1220" s="104" t="s">
        <v>1663</v>
      </c>
      <c r="D1220" s="104" t="s">
        <v>1669</v>
      </c>
      <c r="E1220" s="104">
        <v>1</v>
      </c>
      <c r="F1220" s="113">
        <f>IF(D1220="dyrektor ",'Podział podstawowy'!$F$19,IF(OR(D1220="zastępca dyrektora ",D1220="główny księgowy"),'Podział podstawowy'!$F$20,IF(D1220="kierownik",'Podział podstawowy'!$F$24,IF(D1220="zastępca kierownika",'Podział podstawowy'!$F$25,IF(D1220="główny ekspert",'Podział podstawowy'!$F$26,IF(OR(D1220="starszy ekspert",D1220="główny specjalista"),'Podział podstawowy'!$F$27,IF(OR(D1220="ekspert",D1220="specjalista"),'Podział podstawowy'!$F$28,'Podział podstawowy'!$F$29)))))))</f>
        <v>870.67396312778124</v>
      </c>
      <c r="G1220" s="105" t="str">
        <f t="shared" si="36"/>
        <v>S1</v>
      </c>
      <c r="H1220" s="106">
        <f t="shared" si="37"/>
        <v>1</v>
      </c>
      <c r="I1220" s="104">
        <f>IFERROR(VLOOKUP(Tabela2[[#This Row],[Nazwisko i imię pracownika]],Tabela3[],9,FALSE),0)</f>
        <v>0</v>
      </c>
      <c r="J122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21" spans="1:10">
      <c r="A1221" s="104" t="s">
        <v>1222</v>
      </c>
      <c r="B1221" s="104">
        <v>115</v>
      </c>
      <c r="C1221" s="104" t="s">
        <v>1663</v>
      </c>
      <c r="D1221" s="104" t="s">
        <v>1669</v>
      </c>
      <c r="E1221" s="104">
        <v>1</v>
      </c>
      <c r="F1221" s="113">
        <f>IF(D1221="dyrektor ",'Podział podstawowy'!$F$19,IF(OR(D1221="zastępca dyrektora ",D1221="główny księgowy"),'Podział podstawowy'!$F$20,IF(D1221="kierownik",'Podział podstawowy'!$F$24,IF(D1221="zastępca kierownika",'Podział podstawowy'!$F$25,IF(D1221="główny ekspert",'Podział podstawowy'!$F$26,IF(OR(D1221="starszy ekspert",D1221="główny specjalista"),'Podział podstawowy'!$F$27,IF(OR(D1221="ekspert",D1221="specjalista"),'Podział podstawowy'!$F$28,'Podział podstawowy'!$F$29)))))))</f>
        <v>870.67396312778124</v>
      </c>
      <c r="G1221" s="105" t="str">
        <f t="shared" si="36"/>
        <v>S1</v>
      </c>
      <c r="H1221" s="106">
        <f t="shared" si="37"/>
        <v>1</v>
      </c>
      <c r="I1221" s="104">
        <f>IFERROR(VLOOKUP(Tabela2[[#This Row],[Nazwisko i imię pracownika]],Tabela3[],9,FALSE),0)</f>
        <v>0</v>
      </c>
      <c r="J122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22" spans="1:10">
      <c r="A1222" s="104" t="s">
        <v>1223</v>
      </c>
      <c r="B1222" s="104">
        <v>115</v>
      </c>
      <c r="C1222" s="104" t="s">
        <v>1663</v>
      </c>
      <c r="D1222" s="104" t="s">
        <v>1669</v>
      </c>
      <c r="E1222" s="104">
        <v>1</v>
      </c>
      <c r="F1222" s="113">
        <f>IF(D1222="dyrektor ",'Podział podstawowy'!$F$19,IF(OR(D1222="zastępca dyrektora ",D1222="główny księgowy"),'Podział podstawowy'!$F$20,IF(D1222="kierownik",'Podział podstawowy'!$F$24,IF(D1222="zastępca kierownika",'Podział podstawowy'!$F$25,IF(D1222="główny ekspert",'Podział podstawowy'!$F$26,IF(OR(D1222="starszy ekspert",D1222="główny specjalista"),'Podział podstawowy'!$F$27,IF(OR(D1222="ekspert",D1222="specjalista"),'Podział podstawowy'!$F$28,'Podział podstawowy'!$F$29)))))))</f>
        <v>870.67396312778124</v>
      </c>
      <c r="G1222" s="105" t="str">
        <f t="shared" si="36"/>
        <v>S1</v>
      </c>
      <c r="H1222" s="106">
        <f t="shared" si="37"/>
        <v>1</v>
      </c>
      <c r="I1222" s="104">
        <f>IFERROR(VLOOKUP(Tabela2[[#This Row],[Nazwisko i imię pracownika]],Tabela3[],9,FALSE),0)</f>
        <v>0</v>
      </c>
      <c r="J122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23" spans="1:10">
      <c r="A1223" s="104" t="s">
        <v>131</v>
      </c>
      <c r="B1223" s="104">
        <v>115</v>
      </c>
      <c r="C1223" s="104" t="s">
        <v>1663</v>
      </c>
      <c r="D1223" s="104" t="s">
        <v>46</v>
      </c>
      <c r="E1223" s="104">
        <v>1</v>
      </c>
      <c r="F1223" s="113">
        <f>IF(D1223="dyrektor ",'Podział podstawowy'!$F$19,IF(OR(D1223="zastępca dyrektora ",D1223="główny księgowy"),'Podział podstawowy'!$F$20,IF(D1223="kierownik",'Podział podstawowy'!$F$24,IF(D1223="zastępca kierownika",'Podział podstawowy'!$F$25,IF(D1223="główny ekspert",'Podział podstawowy'!$F$26,IF(OR(D1223="starszy ekspert",D1223="główny specjalista"),'Podział podstawowy'!$F$27,IF(OR(D1223="ekspert",D1223="specjalista"),'Podział podstawowy'!$F$28,'Podział podstawowy'!$F$29)))))))</f>
        <v>2176.6849078194532</v>
      </c>
      <c r="G1223" s="105" t="str">
        <f t="shared" ref="G1223:G1286" si="38">IF(D1223="dyrektor ","S8",IF(OR(D1223="zastępca dyrektora ",D1223="główny księgowy"),"S7",IF(D1223="kierownik","S6",IF(D1223="zastępca kierownika","S5",IF(D1223="główny ekspert","S4",IF(OR(D1223="starszy ekspert",D1223="główny specjalista"),"S3",IF(OR(D1223="ekspert",D1223="specjalista"),"S2","S1")))))))</f>
        <v>S6</v>
      </c>
      <c r="H1223" s="106">
        <f t="shared" ref="H1223:H1286" si="39">IF(G1223="S1",1,IF(G1223="S2",1.25,IF(G1223="S3",1.5,IF(G1223="S4",1.75,IF(G1223="S5",2,IF(G1223="S6",2.5,IF(G1223="S7",3,IF(G1223="S8",3.5))))))))</f>
        <v>2.5</v>
      </c>
      <c r="I1223" s="104">
        <f>IFERROR(VLOOKUP(Tabela2[[#This Row],[Nazwisko i imię pracownika]],Tabela3[],9,FALSE),0)</f>
        <v>0</v>
      </c>
      <c r="J122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24" spans="1:10">
      <c r="A1224" s="104" t="s">
        <v>1224</v>
      </c>
      <c r="B1224" s="104">
        <v>115</v>
      </c>
      <c r="C1224" s="104" t="s">
        <v>1663</v>
      </c>
      <c r="D1224" s="104" t="s">
        <v>1669</v>
      </c>
      <c r="E1224" s="104">
        <v>1</v>
      </c>
      <c r="F1224" s="113">
        <f>IF(D1224="dyrektor ",'Podział podstawowy'!$F$19,IF(OR(D1224="zastępca dyrektora ",D1224="główny księgowy"),'Podział podstawowy'!$F$20,IF(D1224="kierownik",'Podział podstawowy'!$F$24,IF(D1224="zastępca kierownika",'Podział podstawowy'!$F$25,IF(D1224="główny ekspert",'Podział podstawowy'!$F$26,IF(OR(D1224="starszy ekspert",D1224="główny specjalista"),'Podział podstawowy'!$F$27,IF(OR(D1224="ekspert",D1224="specjalista"),'Podział podstawowy'!$F$28,'Podział podstawowy'!$F$29)))))))</f>
        <v>870.67396312778124</v>
      </c>
      <c r="G1224" s="105" t="str">
        <f t="shared" si="38"/>
        <v>S1</v>
      </c>
      <c r="H1224" s="106">
        <f t="shared" si="39"/>
        <v>1</v>
      </c>
      <c r="I1224" s="104">
        <f>IFERROR(VLOOKUP(Tabela2[[#This Row],[Nazwisko i imię pracownika]],Tabela3[],9,FALSE),0)</f>
        <v>0</v>
      </c>
      <c r="J122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25" spans="1:10">
      <c r="A1225" s="104" t="s">
        <v>1225</v>
      </c>
      <c r="B1225" s="104">
        <v>115</v>
      </c>
      <c r="C1225" s="104" t="s">
        <v>1663</v>
      </c>
      <c r="D1225" s="104" t="s">
        <v>1669</v>
      </c>
      <c r="E1225" s="104">
        <v>1</v>
      </c>
      <c r="F1225" s="113">
        <f>IF(D1225="dyrektor ",'Podział podstawowy'!$F$19,IF(OR(D1225="zastępca dyrektora ",D1225="główny księgowy"),'Podział podstawowy'!$F$20,IF(D1225="kierownik",'Podział podstawowy'!$F$24,IF(D1225="zastępca kierownika",'Podział podstawowy'!$F$25,IF(D1225="główny ekspert",'Podział podstawowy'!$F$26,IF(OR(D1225="starszy ekspert",D1225="główny specjalista"),'Podział podstawowy'!$F$27,IF(OR(D1225="ekspert",D1225="specjalista"),'Podział podstawowy'!$F$28,'Podział podstawowy'!$F$29)))))))</f>
        <v>870.67396312778124</v>
      </c>
      <c r="G1225" s="105" t="str">
        <f t="shared" si="38"/>
        <v>S1</v>
      </c>
      <c r="H1225" s="106">
        <f t="shared" si="39"/>
        <v>1</v>
      </c>
      <c r="I1225" s="104">
        <f>IFERROR(VLOOKUP(Tabela2[[#This Row],[Nazwisko i imię pracownika]],Tabela3[],9,FALSE),0)</f>
        <v>0</v>
      </c>
      <c r="J122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26" spans="1:10">
      <c r="A1226" s="104" t="s">
        <v>1226</v>
      </c>
      <c r="B1226" s="104">
        <v>115</v>
      </c>
      <c r="C1226" s="104" t="s">
        <v>1663</v>
      </c>
      <c r="D1226" s="104" t="s">
        <v>1669</v>
      </c>
      <c r="E1226" s="104">
        <v>1</v>
      </c>
      <c r="F1226" s="113">
        <f>IF(D1226="dyrektor ",'Podział podstawowy'!$F$19,IF(OR(D1226="zastępca dyrektora ",D1226="główny księgowy"),'Podział podstawowy'!$F$20,IF(D1226="kierownik",'Podział podstawowy'!$F$24,IF(D1226="zastępca kierownika",'Podział podstawowy'!$F$25,IF(D1226="główny ekspert",'Podział podstawowy'!$F$26,IF(OR(D1226="starszy ekspert",D1226="główny specjalista"),'Podział podstawowy'!$F$27,IF(OR(D1226="ekspert",D1226="specjalista"),'Podział podstawowy'!$F$28,'Podział podstawowy'!$F$29)))))))</f>
        <v>870.67396312778124</v>
      </c>
      <c r="G1226" s="105" t="str">
        <f t="shared" si="38"/>
        <v>S1</v>
      </c>
      <c r="H1226" s="106">
        <f t="shared" si="39"/>
        <v>1</v>
      </c>
      <c r="I1226" s="104">
        <f>IFERROR(VLOOKUP(Tabela2[[#This Row],[Nazwisko i imię pracownika]],Tabela3[],9,FALSE),0)</f>
        <v>0</v>
      </c>
      <c r="J122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27" spans="1:10">
      <c r="A1227" s="104" t="s">
        <v>1227</v>
      </c>
      <c r="B1227" s="104">
        <v>115</v>
      </c>
      <c r="C1227" s="104" t="s">
        <v>1663</v>
      </c>
      <c r="D1227" s="104" t="s">
        <v>1669</v>
      </c>
      <c r="E1227" s="104">
        <v>1</v>
      </c>
      <c r="F1227" s="113">
        <f>IF(D1227="dyrektor ",'Podział podstawowy'!$F$19,IF(OR(D1227="zastępca dyrektora ",D1227="główny księgowy"),'Podział podstawowy'!$F$20,IF(D1227="kierownik",'Podział podstawowy'!$F$24,IF(D1227="zastępca kierownika",'Podział podstawowy'!$F$25,IF(D1227="główny ekspert",'Podział podstawowy'!$F$26,IF(OR(D1227="starszy ekspert",D1227="główny specjalista"),'Podział podstawowy'!$F$27,IF(OR(D1227="ekspert",D1227="specjalista"),'Podział podstawowy'!$F$28,'Podział podstawowy'!$F$29)))))))</f>
        <v>870.67396312778124</v>
      </c>
      <c r="G1227" s="105" t="str">
        <f t="shared" si="38"/>
        <v>S1</v>
      </c>
      <c r="H1227" s="106">
        <f t="shared" si="39"/>
        <v>1</v>
      </c>
      <c r="I1227" s="104">
        <f>IFERROR(VLOOKUP(Tabela2[[#This Row],[Nazwisko i imię pracownika]],Tabela3[],9,FALSE),0)</f>
        <v>0</v>
      </c>
      <c r="J122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28" spans="1:10">
      <c r="A1228" s="104" t="s">
        <v>258</v>
      </c>
      <c r="B1228" s="104">
        <v>115</v>
      </c>
      <c r="C1228" s="104" t="s">
        <v>1665</v>
      </c>
      <c r="D1228" s="104" t="s">
        <v>1669</v>
      </c>
      <c r="E1228" s="104">
        <v>1</v>
      </c>
      <c r="F1228" s="113">
        <f>IF(D1228="dyrektor ",'Podział podstawowy'!$F$19,IF(OR(D1228="zastępca dyrektora ",D1228="główny księgowy"),'Podział podstawowy'!$F$20,IF(D1228="kierownik",'Podział podstawowy'!$F$24,IF(D1228="zastępca kierownika",'Podział podstawowy'!$F$25,IF(D1228="główny ekspert",'Podział podstawowy'!$F$26,IF(OR(D1228="starszy ekspert",D1228="główny specjalista"),'Podział podstawowy'!$F$27,IF(OR(D1228="ekspert",D1228="specjalista"),'Podział podstawowy'!$F$28,'Podział podstawowy'!$F$29)))))))</f>
        <v>870.67396312778124</v>
      </c>
      <c r="G1228" s="105" t="str">
        <f t="shared" si="38"/>
        <v>S1</v>
      </c>
      <c r="H1228" s="106">
        <f t="shared" si="39"/>
        <v>1</v>
      </c>
      <c r="I1228" s="104">
        <f>IFERROR(VLOOKUP(Tabela2[[#This Row],[Nazwisko i imię pracownika]],Tabela3[],9,FALSE),0)</f>
        <v>0</v>
      </c>
      <c r="J122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29" spans="1:10">
      <c r="A1229" s="104" t="s">
        <v>1228</v>
      </c>
      <c r="B1229" s="104">
        <v>115</v>
      </c>
      <c r="C1229" s="104" t="s">
        <v>1665</v>
      </c>
      <c r="D1229" s="104" t="s">
        <v>1669</v>
      </c>
      <c r="E1229" s="104">
        <v>1</v>
      </c>
      <c r="F1229" s="113">
        <f>IF(D1229="dyrektor ",'Podział podstawowy'!$F$19,IF(OR(D1229="zastępca dyrektora ",D1229="główny księgowy"),'Podział podstawowy'!$F$20,IF(D1229="kierownik",'Podział podstawowy'!$F$24,IF(D1229="zastępca kierownika",'Podział podstawowy'!$F$25,IF(D1229="główny ekspert",'Podział podstawowy'!$F$26,IF(OR(D1229="starszy ekspert",D1229="główny specjalista"),'Podział podstawowy'!$F$27,IF(OR(D1229="ekspert",D1229="specjalista"),'Podział podstawowy'!$F$28,'Podział podstawowy'!$F$29)))))))</f>
        <v>870.67396312778124</v>
      </c>
      <c r="G1229" s="105" t="str">
        <f t="shared" si="38"/>
        <v>S1</v>
      </c>
      <c r="H1229" s="106">
        <f t="shared" si="39"/>
        <v>1</v>
      </c>
      <c r="I1229" s="104">
        <f>IFERROR(VLOOKUP(Tabela2[[#This Row],[Nazwisko i imię pracownika]],Tabela3[],9,FALSE),0)</f>
        <v>0</v>
      </c>
      <c r="J122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30" spans="1:10">
      <c r="A1230" s="104" t="s">
        <v>1229</v>
      </c>
      <c r="B1230" s="104">
        <v>115</v>
      </c>
      <c r="C1230" s="104" t="s">
        <v>1665</v>
      </c>
      <c r="D1230" s="104" t="s">
        <v>47</v>
      </c>
      <c r="E1230" s="104">
        <v>1</v>
      </c>
      <c r="F1230" s="113">
        <f>IF(D1230="dyrektor ",'Podział podstawowy'!$F$19,IF(OR(D1230="zastępca dyrektora ",D1230="główny księgowy"),'Podział podstawowy'!$F$20,IF(D1230="kierownik",'Podział podstawowy'!$F$24,IF(D1230="zastępca kierownika",'Podział podstawowy'!$F$25,IF(D1230="główny ekspert",'Podział podstawowy'!$F$26,IF(OR(D1230="starszy ekspert",D1230="główny specjalista"),'Podział podstawowy'!$F$27,IF(OR(D1230="ekspert",D1230="specjalista"),'Podział podstawowy'!$F$28,'Podział podstawowy'!$F$29)))))))</f>
        <v>1306.0109446916717</v>
      </c>
      <c r="G1230" s="105" t="str">
        <f t="shared" si="38"/>
        <v>S3</v>
      </c>
      <c r="H1230" s="106">
        <f t="shared" si="39"/>
        <v>1.5</v>
      </c>
      <c r="I1230" s="104">
        <f>IFERROR(VLOOKUP(Tabela2[[#This Row],[Nazwisko i imię pracownika]],Tabela3[],9,FALSE),0)</f>
        <v>0</v>
      </c>
      <c r="J123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31" spans="1:10">
      <c r="A1231" s="104" t="s">
        <v>1230</v>
      </c>
      <c r="B1231" s="104">
        <v>115</v>
      </c>
      <c r="C1231" s="104" t="s">
        <v>1665</v>
      </c>
      <c r="D1231" s="104" t="s">
        <v>47</v>
      </c>
      <c r="E1231" s="104">
        <v>1</v>
      </c>
      <c r="F1231" s="113">
        <f>IF(D1231="dyrektor ",'Podział podstawowy'!$F$19,IF(OR(D1231="zastępca dyrektora ",D1231="główny księgowy"),'Podział podstawowy'!$F$20,IF(D1231="kierownik",'Podział podstawowy'!$F$24,IF(D1231="zastępca kierownika",'Podział podstawowy'!$F$25,IF(D1231="główny ekspert",'Podział podstawowy'!$F$26,IF(OR(D1231="starszy ekspert",D1231="główny specjalista"),'Podział podstawowy'!$F$27,IF(OR(D1231="ekspert",D1231="specjalista"),'Podział podstawowy'!$F$28,'Podział podstawowy'!$F$29)))))))</f>
        <v>1306.0109446916717</v>
      </c>
      <c r="G1231" s="105" t="str">
        <f t="shared" si="38"/>
        <v>S3</v>
      </c>
      <c r="H1231" s="106">
        <f t="shared" si="39"/>
        <v>1.5</v>
      </c>
      <c r="I1231" s="104">
        <f>IFERROR(VLOOKUP(Tabela2[[#This Row],[Nazwisko i imię pracownika]],Tabela3[],9,FALSE),0)</f>
        <v>0</v>
      </c>
      <c r="J123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32" spans="1:10">
      <c r="A1232" s="104" t="s">
        <v>1231</v>
      </c>
      <c r="B1232" s="104">
        <v>115</v>
      </c>
      <c r="C1232" s="104" t="s">
        <v>1665</v>
      </c>
      <c r="D1232" s="104" t="s">
        <v>8</v>
      </c>
      <c r="E1232" s="104">
        <v>1</v>
      </c>
      <c r="F1232" s="113">
        <f>IF(D1232="dyrektor ",'Podział podstawowy'!$F$19,IF(OR(D1232="zastępca dyrektora ",D1232="główny księgowy"),'Podział podstawowy'!$F$20,IF(D1232="kierownik",'Podział podstawowy'!$F$24,IF(D1232="zastępca kierownika",'Podział podstawowy'!$F$25,IF(D1232="główny ekspert",'Podział podstawowy'!$F$26,IF(OR(D1232="starszy ekspert",D1232="główny specjalista"),'Podział podstawowy'!$F$27,IF(OR(D1232="ekspert",D1232="specjalista"),'Podział podstawowy'!$F$28,'Podział podstawowy'!$F$29)))))))</f>
        <v>1088.3424539097266</v>
      </c>
      <c r="G1232" s="105" t="str">
        <f t="shared" si="38"/>
        <v>S2</v>
      </c>
      <c r="H1232" s="106">
        <f t="shared" si="39"/>
        <v>1.25</v>
      </c>
      <c r="I1232" s="104">
        <f>IFERROR(VLOOKUP(Tabela2[[#This Row],[Nazwisko i imię pracownika]],Tabela3[],9,FALSE),0)</f>
        <v>0</v>
      </c>
      <c r="J123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33" spans="1:10">
      <c r="A1233" s="104" t="s">
        <v>1232</v>
      </c>
      <c r="B1233" s="104">
        <v>115</v>
      </c>
      <c r="C1233" s="104" t="s">
        <v>1665</v>
      </c>
      <c r="D1233" s="104" t="s">
        <v>1669</v>
      </c>
      <c r="E1233" s="104">
        <v>1</v>
      </c>
      <c r="F1233" s="113">
        <f>IF(D1233="dyrektor ",'Podział podstawowy'!$F$19,IF(OR(D1233="zastępca dyrektora ",D1233="główny księgowy"),'Podział podstawowy'!$F$20,IF(D1233="kierownik",'Podział podstawowy'!$F$24,IF(D1233="zastępca kierownika",'Podział podstawowy'!$F$25,IF(D1233="główny ekspert",'Podział podstawowy'!$F$26,IF(OR(D1233="starszy ekspert",D1233="główny specjalista"),'Podział podstawowy'!$F$27,IF(OR(D1233="ekspert",D1233="specjalista"),'Podział podstawowy'!$F$28,'Podział podstawowy'!$F$29)))))))</f>
        <v>870.67396312778124</v>
      </c>
      <c r="G1233" s="105" t="str">
        <f t="shared" si="38"/>
        <v>S1</v>
      </c>
      <c r="H1233" s="106">
        <f t="shared" si="39"/>
        <v>1</v>
      </c>
      <c r="I1233" s="104">
        <f>IFERROR(VLOOKUP(Tabela2[[#This Row],[Nazwisko i imię pracownika]],Tabela3[],9,FALSE),0)</f>
        <v>0</v>
      </c>
      <c r="J123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34" spans="1:10">
      <c r="A1234" s="104" t="s">
        <v>1233</v>
      </c>
      <c r="B1234" s="104">
        <v>115</v>
      </c>
      <c r="C1234" s="104" t="s">
        <v>1666</v>
      </c>
      <c r="D1234" s="104" t="s">
        <v>1669</v>
      </c>
      <c r="E1234" s="104">
        <v>1</v>
      </c>
      <c r="F1234" s="113">
        <f>IF(D1234="dyrektor ",'Podział podstawowy'!$F$19,IF(OR(D1234="zastępca dyrektora ",D1234="główny księgowy"),'Podział podstawowy'!$F$20,IF(D1234="kierownik",'Podział podstawowy'!$F$24,IF(D1234="zastępca kierownika",'Podział podstawowy'!$F$25,IF(D1234="główny ekspert",'Podział podstawowy'!$F$26,IF(OR(D1234="starszy ekspert",D1234="główny specjalista"),'Podział podstawowy'!$F$27,IF(OR(D1234="ekspert",D1234="specjalista"),'Podział podstawowy'!$F$28,'Podział podstawowy'!$F$29)))))))</f>
        <v>870.67396312778124</v>
      </c>
      <c r="G1234" s="105" t="str">
        <f t="shared" si="38"/>
        <v>S1</v>
      </c>
      <c r="H1234" s="106">
        <f t="shared" si="39"/>
        <v>1</v>
      </c>
      <c r="I1234" s="104">
        <f>IFERROR(VLOOKUP(Tabela2[[#This Row],[Nazwisko i imię pracownika]],Tabela3[],9,FALSE),0)</f>
        <v>0</v>
      </c>
      <c r="J123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35" spans="1:10">
      <c r="A1235" s="104" t="s">
        <v>1234</v>
      </c>
      <c r="B1235" s="104">
        <v>115</v>
      </c>
      <c r="C1235" s="104" t="s">
        <v>1666</v>
      </c>
      <c r="D1235" s="104" t="s">
        <v>1669</v>
      </c>
      <c r="E1235" s="104">
        <v>1</v>
      </c>
      <c r="F1235" s="113">
        <f>IF(D1235="dyrektor ",'Podział podstawowy'!$F$19,IF(OR(D1235="zastępca dyrektora ",D1235="główny księgowy"),'Podział podstawowy'!$F$20,IF(D1235="kierownik",'Podział podstawowy'!$F$24,IF(D1235="zastępca kierownika",'Podział podstawowy'!$F$25,IF(D1235="główny ekspert",'Podział podstawowy'!$F$26,IF(OR(D1235="starszy ekspert",D1235="główny specjalista"),'Podział podstawowy'!$F$27,IF(OR(D1235="ekspert",D1235="specjalista"),'Podział podstawowy'!$F$28,'Podział podstawowy'!$F$29)))))))</f>
        <v>870.67396312778124</v>
      </c>
      <c r="G1235" s="105" t="str">
        <f t="shared" si="38"/>
        <v>S1</v>
      </c>
      <c r="H1235" s="106">
        <f t="shared" si="39"/>
        <v>1</v>
      </c>
      <c r="I1235" s="104">
        <f>IFERROR(VLOOKUP(Tabela2[[#This Row],[Nazwisko i imię pracownika]],Tabela3[],9,FALSE),0)</f>
        <v>0</v>
      </c>
      <c r="J123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36" spans="1:10">
      <c r="A1236" s="104" t="s">
        <v>1235</v>
      </c>
      <c r="B1236" s="104">
        <v>115</v>
      </c>
      <c r="C1236" s="104" t="s">
        <v>1666</v>
      </c>
      <c r="D1236" s="104" t="s">
        <v>1669</v>
      </c>
      <c r="E1236" s="104">
        <v>1</v>
      </c>
      <c r="F1236" s="113">
        <f>IF(D1236="dyrektor ",'Podział podstawowy'!$F$19,IF(OR(D1236="zastępca dyrektora ",D1236="główny księgowy"),'Podział podstawowy'!$F$20,IF(D1236="kierownik",'Podział podstawowy'!$F$24,IF(D1236="zastępca kierownika",'Podział podstawowy'!$F$25,IF(D1236="główny ekspert",'Podział podstawowy'!$F$26,IF(OR(D1236="starszy ekspert",D1236="główny specjalista"),'Podział podstawowy'!$F$27,IF(OR(D1236="ekspert",D1236="specjalista"),'Podział podstawowy'!$F$28,'Podział podstawowy'!$F$29)))))))</f>
        <v>870.67396312778124</v>
      </c>
      <c r="G1236" s="105" t="str">
        <f t="shared" si="38"/>
        <v>S1</v>
      </c>
      <c r="H1236" s="106">
        <f t="shared" si="39"/>
        <v>1</v>
      </c>
      <c r="I1236" s="104">
        <f>IFERROR(VLOOKUP(Tabela2[[#This Row],[Nazwisko i imię pracownika]],Tabela3[],9,FALSE),0)</f>
        <v>0</v>
      </c>
      <c r="J123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37" spans="1:10">
      <c r="A1237" s="104" t="s">
        <v>1236</v>
      </c>
      <c r="B1237" s="104">
        <v>115</v>
      </c>
      <c r="C1237" s="104" t="s">
        <v>1666</v>
      </c>
      <c r="D1237" s="104" t="s">
        <v>46</v>
      </c>
      <c r="E1237" s="104">
        <v>1</v>
      </c>
      <c r="F1237" s="113">
        <f>IF(D1237="dyrektor ",'Podział podstawowy'!$F$19,IF(OR(D1237="zastępca dyrektora ",D1237="główny księgowy"),'Podział podstawowy'!$F$20,IF(D1237="kierownik",'Podział podstawowy'!$F$24,IF(D1237="zastępca kierownika",'Podział podstawowy'!$F$25,IF(D1237="główny ekspert",'Podział podstawowy'!$F$26,IF(OR(D1237="starszy ekspert",D1237="główny specjalista"),'Podział podstawowy'!$F$27,IF(OR(D1237="ekspert",D1237="specjalista"),'Podział podstawowy'!$F$28,'Podział podstawowy'!$F$29)))))))</f>
        <v>2176.6849078194532</v>
      </c>
      <c r="G1237" s="105" t="str">
        <f t="shared" si="38"/>
        <v>S6</v>
      </c>
      <c r="H1237" s="106">
        <f t="shared" si="39"/>
        <v>2.5</v>
      </c>
      <c r="I1237" s="104">
        <f>IFERROR(VLOOKUP(Tabela2[[#This Row],[Nazwisko i imię pracownika]],Tabela3[],9,FALSE),0)</f>
        <v>0</v>
      </c>
      <c r="J123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38" spans="1:10">
      <c r="A1238" s="104" t="s">
        <v>1237</v>
      </c>
      <c r="B1238" s="104">
        <v>115</v>
      </c>
      <c r="C1238" s="104" t="s">
        <v>1666</v>
      </c>
      <c r="D1238" s="104" t="s">
        <v>10</v>
      </c>
      <c r="E1238" s="104">
        <v>1</v>
      </c>
      <c r="F1238" s="113">
        <f>IF(D1238="dyrektor ",'Podział podstawowy'!$F$19,IF(OR(D1238="zastępca dyrektora ",D1238="główny księgowy"),'Podział podstawowy'!$F$20,IF(D1238="kierownik",'Podział podstawowy'!$F$24,IF(D1238="zastępca kierownika",'Podział podstawowy'!$F$25,IF(D1238="główny ekspert",'Podział podstawowy'!$F$26,IF(OR(D1238="starszy ekspert",D1238="główny specjalista"),'Podział podstawowy'!$F$27,IF(OR(D1238="ekspert",D1238="specjalista"),'Podział podstawowy'!$F$28,'Podział podstawowy'!$F$29)))))))</f>
        <v>1088.3424539097266</v>
      </c>
      <c r="G1238" s="105" t="str">
        <f t="shared" si="38"/>
        <v>S2</v>
      </c>
      <c r="H1238" s="106">
        <f t="shared" si="39"/>
        <v>1.25</v>
      </c>
      <c r="I1238" s="104">
        <f>IFERROR(VLOOKUP(Tabela2[[#This Row],[Nazwisko i imię pracownika]],Tabela3[],9,FALSE),0)</f>
        <v>0</v>
      </c>
      <c r="J123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39" spans="1:10">
      <c r="A1239" s="104" t="s">
        <v>1238</v>
      </c>
      <c r="B1239" s="104">
        <v>115</v>
      </c>
      <c r="C1239" s="104" t="s">
        <v>1666</v>
      </c>
      <c r="D1239" s="104" t="s">
        <v>1669</v>
      </c>
      <c r="E1239" s="104">
        <v>1</v>
      </c>
      <c r="F1239" s="113">
        <f>IF(D1239="dyrektor ",'Podział podstawowy'!$F$19,IF(OR(D1239="zastępca dyrektora ",D1239="główny księgowy"),'Podział podstawowy'!$F$20,IF(D1239="kierownik",'Podział podstawowy'!$F$24,IF(D1239="zastępca kierownika",'Podział podstawowy'!$F$25,IF(D1239="główny ekspert",'Podział podstawowy'!$F$26,IF(OR(D1239="starszy ekspert",D1239="główny specjalista"),'Podział podstawowy'!$F$27,IF(OR(D1239="ekspert",D1239="specjalista"),'Podział podstawowy'!$F$28,'Podział podstawowy'!$F$29)))))))</f>
        <v>870.67396312778124</v>
      </c>
      <c r="G1239" s="105" t="str">
        <f t="shared" si="38"/>
        <v>S1</v>
      </c>
      <c r="H1239" s="106">
        <f t="shared" si="39"/>
        <v>1</v>
      </c>
      <c r="I1239" s="104">
        <f>IFERROR(VLOOKUP(Tabela2[[#This Row],[Nazwisko i imię pracownika]],Tabela3[],9,FALSE),0)</f>
        <v>0</v>
      </c>
      <c r="J123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40" spans="1:10">
      <c r="A1240" s="104" t="s">
        <v>1239</v>
      </c>
      <c r="B1240" s="104">
        <v>115</v>
      </c>
      <c r="C1240" s="104" t="s">
        <v>1666</v>
      </c>
      <c r="D1240" s="104" t="s">
        <v>8</v>
      </c>
      <c r="E1240" s="104">
        <v>1</v>
      </c>
      <c r="F1240" s="113">
        <f>IF(D1240="dyrektor ",'Podział podstawowy'!$F$19,IF(OR(D1240="zastępca dyrektora ",D1240="główny księgowy"),'Podział podstawowy'!$F$20,IF(D1240="kierownik",'Podział podstawowy'!$F$24,IF(D1240="zastępca kierownika",'Podział podstawowy'!$F$25,IF(D1240="główny ekspert",'Podział podstawowy'!$F$26,IF(OR(D1240="starszy ekspert",D1240="główny specjalista"),'Podział podstawowy'!$F$27,IF(OR(D1240="ekspert",D1240="specjalista"),'Podział podstawowy'!$F$28,'Podział podstawowy'!$F$29)))))))</f>
        <v>1088.3424539097266</v>
      </c>
      <c r="G1240" s="105" t="str">
        <f t="shared" si="38"/>
        <v>S2</v>
      </c>
      <c r="H1240" s="106">
        <f t="shared" si="39"/>
        <v>1.25</v>
      </c>
      <c r="I1240" s="104">
        <f>IFERROR(VLOOKUP(Tabela2[[#This Row],[Nazwisko i imię pracownika]],Tabela3[],9,FALSE),0)</f>
        <v>0</v>
      </c>
      <c r="J124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41" spans="1:10">
      <c r="A1241" s="104" t="s">
        <v>1240</v>
      </c>
      <c r="B1241" s="104">
        <v>115</v>
      </c>
      <c r="C1241" s="104" t="s">
        <v>1666</v>
      </c>
      <c r="D1241" s="104" t="s">
        <v>10</v>
      </c>
      <c r="E1241" s="104">
        <v>1</v>
      </c>
      <c r="F1241" s="113">
        <f>IF(D1241="dyrektor ",'Podział podstawowy'!$F$19,IF(OR(D1241="zastępca dyrektora ",D1241="główny księgowy"),'Podział podstawowy'!$F$20,IF(D1241="kierownik",'Podział podstawowy'!$F$24,IF(D1241="zastępca kierownika",'Podział podstawowy'!$F$25,IF(D1241="główny ekspert",'Podział podstawowy'!$F$26,IF(OR(D1241="starszy ekspert",D1241="główny specjalista"),'Podział podstawowy'!$F$27,IF(OR(D1241="ekspert",D1241="specjalista"),'Podział podstawowy'!$F$28,'Podział podstawowy'!$F$29)))))))</f>
        <v>1088.3424539097266</v>
      </c>
      <c r="G1241" s="105" t="str">
        <f t="shared" si="38"/>
        <v>S2</v>
      </c>
      <c r="H1241" s="106">
        <f t="shared" si="39"/>
        <v>1.25</v>
      </c>
      <c r="I1241" s="104">
        <f>IFERROR(VLOOKUP(Tabela2[[#This Row],[Nazwisko i imię pracownika]],Tabela3[],9,FALSE),0)</f>
        <v>0</v>
      </c>
      <c r="J124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42" spans="1:10">
      <c r="A1242" s="104" t="s">
        <v>1241</v>
      </c>
      <c r="B1242" s="104">
        <v>115</v>
      </c>
      <c r="C1242" s="104" t="s">
        <v>1666</v>
      </c>
      <c r="D1242" s="104" t="s">
        <v>1669</v>
      </c>
      <c r="E1242" s="104">
        <v>1</v>
      </c>
      <c r="F1242" s="113">
        <f>IF(D1242="dyrektor ",'Podział podstawowy'!$F$19,IF(OR(D1242="zastępca dyrektora ",D1242="główny księgowy"),'Podział podstawowy'!$F$20,IF(D1242="kierownik",'Podział podstawowy'!$F$24,IF(D1242="zastępca kierownika",'Podział podstawowy'!$F$25,IF(D1242="główny ekspert",'Podział podstawowy'!$F$26,IF(OR(D1242="starszy ekspert",D1242="główny specjalista"),'Podział podstawowy'!$F$27,IF(OR(D1242="ekspert",D1242="specjalista"),'Podział podstawowy'!$F$28,'Podział podstawowy'!$F$29)))))))</f>
        <v>870.67396312778124</v>
      </c>
      <c r="G1242" s="105" t="str">
        <f t="shared" si="38"/>
        <v>S1</v>
      </c>
      <c r="H1242" s="106">
        <f t="shared" si="39"/>
        <v>1</v>
      </c>
      <c r="I1242" s="104">
        <f>IFERROR(VLOOKUP(Tabela2[[#This Row],[Nazwisko i imię pracownika]],Tabela3[],9,FALSE),0)</f>
        <v>0</v>
      </c>
      <c r="J124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43" spans="1:10">
      <c r="A1243" s="104" t="s">
        <v>1242</v>
      </c>
      <c r="B1243" s="104">
        <v>115</v>
      </c>
      <c r="C1243" s="104" t="s">
        <v>1666</v>
      </c>
      <c r="D1243" s="104" t="s">
        <v>1669</v>
      </c>
      <c r="E1243" s="104">
        <v>1</v>
      </c>
      <c r="F1243" s="113">
        <f>IF(D1243="dyrektor ",'Podział podstawowy'!$F$19,IF(OR(D1243="zastępca dyrektora ",D1243="główny księgowy"),'Podział podstawowy'!$F$20,IF(D1243="kierownik",'Podział podstawowy'!$F$24,IF(D1243="zastępca kierownika",'Podział podstawowy'!$F$25,IF(D1243="główny ekspert",'Podział podstawowy'!$F$26,IF(OR(D1243="starszy ekspert",D1243="główny specjalista"),'Podział podstawowy'!$F$27,IF(OR(D1243="ekspert",D1243="specjalista"),'Podział podstawowy'!$F$28,'Podział podstawowy'!$F$29)))))))</f>
        <v>870.67396312778124</v>
      </c>
      <c r="G1243" s="105" t="str">
        <f t="shared" si="38"/>
        <v>S1</v>
      </c>
      <c r="H1243" s="106">
        <f t="shared" si="39"/>
        <v>1</v>
      </c>
      <c r="I1243" s="104">
        <f>IFERROR(VLOOKUP(Tabela2[[#This Row],[Nazwisko i imię pracownika]],Tabela3[],9,FALSE),0)</f>
        <v>0</v>
      </c>
      <c r="J124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44" spans="1:10">
      <c r="A1244" s="104" t="s">
        <v>1243</v>
      </c>
      <c r="B1244" s="104">
        <v>115</v>
      </c>
      <c r="C1244" s="104" t="s">
        <v>1666</v>
      </c>
      <c r="D1244" s="104" t="s">
        <v>1669</v>
      </c>
      <c r="E1244" s="104">
        <v>1</v>
      </c>
      <c r="F1244" s="113">
        <f>IF(D1244="dyrektor ",'Podział podstawowy'!$F$19,IF(OR(D1244="zastępca dyrektora ",D1244="główny księgowy"),'Podział podstawowy'!$F$20,IF(D1244="kierownik",'Podział podstawowy'!$F$24,IF(D1244="zastępca kierownika",'Podział podstawowy'!$F$25,IF(D1244="główny ekspert",'Podział podstawowy'!$F$26,IF(OR(D1244="starszy ekspert",D1244="główny specjalista"),'Podział podstawowy'!$F$27,IF(OR(D1244="ekspert",D1244="specjalista"),'Podział podstawowy'!$F$28,'Podział podstawowy'!$F$29)))))))</f>
        <v>870.67396312778124</v>
      </c>
      <c r="G1244" s="105" t="str">
        <f t="shared" si="38"/>
        <v>S1</v>
      </c>
      <c r="H1244" s="106">
        <f t="shared" si="39"/>
        <v>1</v>
      </c>
      <c r="I1244" s="104">
        <f>IFERROR(VLOOKUP(Tabela2[[#This Row],[Nazwisko i imię pracownika]],Tabela3[],9,FALSE),0)</f>
        <v>0</v>
      </c>
      <c r="J124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45" spans="1:10">
      <c r="A1245" s="104" t="s">
        <v>1244</v>
      </c>
      <c r="B1245" s="104">
        <v>115</v>
      </c>
      <c r="C1245" s="104" t="s">
        <v>1666</v>
      </c>
      <c r="D1245" s="104" t="s">
        <v>1669</v>
      </c>
      <c r="E1245" s="104">
        <v>1</v>
      </c>
      <c r="F1245" s="113">
        <f>IF(D1245="dyrektor ",'Podział podstawowy'!$F$19,IF(OR(D1245="zastępca dyrektora ",D1245="główny księgowy"),'Podział podstawowy'!$F$20,IF(D1245="kierownik",'Podział podstawowy'!$F$24,IF(D1245="zastępca kierownika",'Podział podstawowy'!$F$25,IF(D1245="główny ekspert",'Podział podstawowy'!$F$26,IF(OR(D1245="starszy ekspert",D1245="główny specjalista"),'Podział podstawowy'!$F$27,IF(OR(D1245="ekspert",D1245="specjalista"),'Podział podstawowy'!$F$28,'Podział podstawowy'!$F$29)))))))</f>
        <v>870.67396312778124</v>
      </c>
      <c r="G1245" s="105" t="str">
        <f t="shared" si="38"/>
        <v>S1</v>
      </c>
      <c r="H1245" s="106">
        <f t="shared" si="39"/>
        <v>1</v>
      </c>
      <c r="I1245" s="104">
        <f>IFERROR(VLOOKUP(Tabela2[[#This Row],[Nazwisko i imię pracownika]],Tabela3[],9,FALSE),0)</f>
        <v>0</v>
      </c>
      <c r="J124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46" spans="1:10">
      <c r="A1246" s="104" t="s">
        <v>1245</v>
      </c>
      <c r="B1246" s="104">
        <v>115</v>
      </c>
      <c r="C1246" s="104" t="s">
        <v>1666</v>
      </c>
      <c r="D1246" s="104" t="s">
        <v>1669</v>
      </c>
      <c r="E1246" s="104">
        <v>1</v>
      </c>
      <c r="F1246" s="113">
        <f>IF(D1246="dyrektor ",'Podział podstawowy'!$F$19,IF(OR(D1246="zastępca dyrektora ",D1246="główny księgowy"),'Podział podstawowy'!$F$20,IF(D1246="kierownik",'Podział podstawowy'!$F$24,IF(D1246="zastępca kierownika",'Podział podstawowy'!$F$25,IF(D1246="główny ekspert",'Podział podstawowy'!$F$26,IF(OR(D1246="starszy ekspert",D1246="główny specjalista"),'Podział podstawowy'!$F$27,IF(OR(D1246="ekspert",D1246="specjalista"),'Podział podstawowy'!$F$28,'Podział podstawowy'!$F$29)))))))</f>
        <v>870.67396312778124</v>
      </c>
      <c r="G1246" s="105" t="str">
        <f t="shared" si="38"/>
        <v>S1</v>
      </c>
      <c r="H1246" s="106">
        <f t="shared" si="39"/>
        <v>1</v>
      </c>
      <c r="I1246" s="104">
        <f>IFERROR(VLOOKUP(Tabela2[[#This Row],[Nazwisko i imię pracownika]],Tabela3[],9,FALSE),0)</f>
        <v>0</v>
      </c>
      <c r="J124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47" spans="1:10">
      <c r="A1247" s="104" t="s">
        <v>1246</v>
      </c>
      <c r="B1247" s="104">
        <v>101</v>
      </c>
      <c r="C1247" s="104" t="s">
        <v>1666</v>
      </c>
      <c r="D1247" s="104" t="s">
        <v>45</v>
      </c>
      <c r="E1247" s="104">
        <v>1</v>
      </c>
      <c r="F1247" s="113">
        <f>IF(D1247="dyrektor ",'Podział podstawowy'!$F$19,IF(OR(D1247="zastępca dyrektora ",D1247="główny księgowy"),'Podział podstawowy'!$F$20,IF(D1247="kierownik",'Podział podstawowy'!$F$24,IF(D1247="zastępca kierownika",'Podział podstawowy'!$F$25,IF(D1247="główny ekspert",'Podział podstawowy'!$F$26,IF(OR(D1247="starszy ekspert",D1247="główny specjalista"),'Podział podstawowy'!$F$27,IF(OR(D1247="ekspert",D1247="specjalista"),'Podział podstawowy'!$F$28,'Podział podstawowy'!$F$29)))))))</f>
        <v>2612.0218893833435</v>
      </c>
      <c r="G1247" s="105" t="str">
        <f t="shared" si="38"/>
        <v>S7</v>
      </c>
      <c r="H1247" s="106">
        <f t="shared" si="39"/>
        <v>3</v>
      </c>
      <c r="I1247" s="104">
        <f>IFERROR(VLOOKUP(Tabela2[[#This Row],[Nazwisko i imię pracownika]],Tabela3[],9,FALSE),0)</f>
        <v>0</v>
      </c>
      <c r="J124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48" spans="1:10">
      <c r="A1248" s="104" t="s">
        <v>1247</v>
      </c>
      <c r="B1248" s="104">
        <v>115</v>
      </c>
      <c r="C1248" s="104" t="s">
        <v>1666</v>
      </c>
      <c r="D1248" s="104" t="s">
        <v>1669</v>
      </c>
      <c r="E1248" s="104">
        <v>1</v>
      </c>
      <c r="F1248" s="113">
        <f>IF(D1248="dyrektor ",'Podział podstawowy'!$F$19,IF(OR(D1248="zastępca dyrektora ",D1248="główny księgowy"),'Podział podstawowy'!$F$20,IF(D1248="kierownik",'Podział podstawowy'!$F$24,IF(D1248="zastępca kierownika",'Podział podstawowy'!$F$25,IF(D1248="główny ekspert",'Podział podstawowy'!$F$26,IF(OR(D1248="starszy ekspert",D1248="główny specjalista"),'Podział podstawowy'!$F$27,IF(OR(D1248="ekspert",D1248="specjalista"),'Podział podstawowy'!$F$28,'Podział podstawowy'!$F$29)))))))</f>
        <v>870.67396312778124</v>
      </c>
      <c r="G1248" s="105" t="str">
        <f t="shared" si="38"/>
        <v>S1</v>
      </c>
      <c r="H1248" s="106">
        <f t="shared" si="39"/>
        <v>1</v>
      </c>
      <c r="I1248" s="104">
        <f>IFERROR(VLOOKUP(Tabela2[[#This Row],[Nazwisko i imię pracownika]],Tabela3[],9,FALSE),0)</f>
        <v>0</v>
      </c>
      <c r="J124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49" spans="1:10">
      <c r="A1249" s="104" t="s">
        <v>1248</v>
      </c>
      <c r="B1249" s="104">
        <v>115</v>
      </c>
      <c r="C1249" s="104" t="s">
        <v>1666</v>
      </c>
      <c r="D1249" s="104" t="s">
        <v>47</v>
      </c>
      <c r="E1249" s="104">
        <v>1</v>
      </c>
      <c r="F1249" s="113">
        <f>IF(D1249="dyrektor ",'Podział podstawowy'!$F$19,IF(OR(D1249="zastępca dyrektora ",D1249="główny księgowy"),'Podział podstawowy'!$F$20,IF(D1249="kierownik",'Podział podstawowy'!$F$24,IF(D1249="zastępca kierownika",'Podział podstawowy'!$F$25,IF(D1249="główny ekspert",'Podział podstawowy'!$F$26,IF(OR(D1249="starszy ekspert",D1249="główny specjalista"),'Podział podstawowy'!$F$27,IF(OR(D1249="ekspert",D1249="specjalista"),'Podział podstawowy'!$F$28,'Podział podstawowy'!$F$29)))))))</f>
        <v>1306.0109446916717</v>
      </c>
      <c r="G1249" s="105" t="str">
        <f t="shared" si="38"/>
        <v>S3</v>
      </c>
      <c r="H1249" s="106">
        <f t="shared" si="39"/>
        <v>1.5</v>
      </c>
      <c r="I1249" s="104">
        <f>IFERROR(VLOOKUP(Tabela2[[#This Row],[Nazwisko i imię pracownika]],Tabela3[],9,FALSE),0)</f>
        <v>0</v>
      </c>
      <c r="J124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50" spans="1:10">
      <c r="A1250" s="104" t="s">
        <v>1249</v>
      </c>
      <c r="B1250" s="104">
        <v>115</v>
      </c>
      <c r="C1250" s="104" t="s">
        <v>1666</v>
      </c>
      <c r="D1250" s="104" t="s">
        <v>1669</v>
      </c>
      <c r="E1250" s="104">
        <v>1</v>
      </c>
      <c r="F1250" s="113">
        <f>IF(D1250="dyrektor ",'Podział podstawowy'!$F$19,IF(OR(D1250="zastępca dyrektora ",D1250="główny księgowy"),'Podział podstawowy'!$F$20,IF(D1250="kierownik",'Podział podstawowy'!$F$24,IF(D1250="zastępca kierownika",'Podział podstawowy'!$F$25,IF(D1250="główny ekspert",'Podział podstawowy'!$F$26,IF(OR(D1250="starszy ekspert",D1250="główny specjalista"),'Podział podstawowy'!$F$27,IF(OR(D1250="ekspert",D1250="specjalista"),'Podział podstawowy'!$F$28,'Podział podstawowy'!$F$29)))))))</f>
        <v>870.67396312778124</v>
      </c>
      <c r="G1250" s="105" t="str">
        <f t="shared" si="38"/>
        <v>S1</v>
      </c>
      <c r="H1250" s="106">
        <f t="shared" si="39"/>
        <v>1</v>
      </c>
      <c r="I1250" s="104">
        <f>IFERROR(VLOOKUP(Tabela2[[#This Row],[Nazwisko i imię pracownika]],Tabela3[],9,FALSE),0)</f>
        <v>0</v>
      </c>
      <c r="J125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51" spans="1:10">
      <c r="A1251" s="104" t="s">
        <v>1250</v>
      </c>
      <c r="B1251" s="104">
        <v>115</v>
      </c>
      <c r="C1251" s="104" t="s">
        <v>1666</v>
      </c>
      <c r="D1251" s="104" t="s">
        <v>10</v>
      </c>
      <c r="E1251" s="104">
        <v>1</v>
      </c>
      <c r="F1251" s="113">
        <f>IF(D1251="dyrektor ",'Podział podstawowy'!$F$19,IF(OR(D1251="zastępca dyrektora ",D1251="główny księgowy"),'Podział podstawowy'!$F$20,IF(D1251="kierownik",'Podział podstawowy'!$F$24,IF(D1251="zastępca kierownika",'Podział podstawowy'!$F$25,IF(D1251="główny ekspert",'Podział podstawowy'!$F$26,IF(OR(D1251="starszy ekspert",D1251="główny specjalista"),'Podział podstawowy'!$F$27,IF(OR(D1251="ekspert",D1251="specjalista"),'Podział podstawowy'!$F$28,'Podział podstawowy'!$F$29)))))))</f>
        <v>1088.3424539097266</v>
      </c>
      <c r="G1251" s="105" t="str">
        <f t="shared" si="38"/>
        <v>S2</v>
      </c>
      <c r="H1251" s="106">
        <f t="shared" si="39"/>
        <v>1.25</v>
      </c>
      <c r="I1251" s="104">
        <f>IFERROR(VLOOKUP(Tabela2[[#This Row],[Nazwisko i imię pracownika]],Tabela3[],9,FALSE),0)</f>
        <v>0</v>
      </c>
      <c r="J125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52" spans="1:10">
      <c r="A1252" s="104" t="s">
        <v>1251</v>
      </c>
      <c r="B1252" s="104">
        <v>115</v>
      </c>
      <c r="C1252" s="104" t="s">
        <v>1666</v>
      </c>
      <c r="D1252" s="104" t="s">
        <v>10</v>
      </c>
      <c r="E1252" s="104">
        <v>1</v>
      </c>
      <c r="F1252" s="113">
        <f>IF(D1252="dyrektor ",'Podział podstawowy'!$F$19,IF(OR(D1252="zastępca dyrektora ",D1252="główny księgowy"),'Podział podstawowy'!$F$20,IF(D1252="kierownik",'Podział podstawowy'!$F$24,IF(D1252="zastępca kierownika",'Podział podstawowy'!$F$25,IF(D1252="główny ekspert",'Podział podstawowy'!$F$26,IF(OR(D1252="starszy ekspert",D1252="główny specjalista"),'Podział podstawowy'!$F$27,IF(OR(D1252="ekspert",D1252="specjalista"),'Podział podstawowy'!$F$28,'Podział podstawowy'!$F$29)))))))</f>
        <v>1088.3424539097266</v>
      </c>
      <c r="G1252" s="105" t="str">
        <f t="shared" si="38"/>
        <v>S2</v>
      </c>
      <c r="H1252" s="106">
        <f t="shared" si="39"/>
        <v>1.25</v>
      </c>
      <c r="I1252" s="104">
        <f>IFERROR(VLOOKUP(Tabela2[[#This Row],[Nazwisko i imię pracownika]],Tabela3[],9,FALSE),0)</f>
        <v>0</v>
      </c>
      <c r="J125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53" spans="1:10">
      <c r="A1253" s="104" t="s">
        <v>1252</v>
      </c>
      <c r="B1253" s="104">
        <v>115</v>
      </c>
      <c r="C1253" s="104" t="s">
        <v>1666</v>
      </c>
      <c r="D1253" s="104" t="s">
        <v>47</v>
      </c>
      <c r="E1253" s="104">
        <v>1</v>
      </c>
      <c r="F1253" s="113">
        <f>IF(D1253="dyrektor ",'Podział podstawowy'!$F$19,IF(OR(D1253="zastępca dyrektora ",D1253="główny księgowy"),'Podział podstawowy'!$F$20,IF(D1253="kierownik",'Podział podstawowy'!$F$24,IF(D1253="zastępca kierownika",'Podział podstawowy'!$F$25,IF(D1253="główny ekspert",'Podział podstawowy'!$F$26,IF(OR(D1253="starszy ekspert",D1253="główny specjalista"),'Podział podstawowy'!$F$27,IF(OR(D1253="ekspert",D1253="specjalista"),'Podział podstawowy'!$F$28,'Podział podstawowy'!$F$29)))))))</f>
        <v>1306.0109446916717</v>
      </c>
      <c r="G1253" s="105" t="str">
        <f t="shared" si="38"/>
        <v>S3</v>
      </c>
      <c r="H1253" s="106">
        <f t="shared" si="39"/>
        <v>1.5</v>
      </c>
      <c r="I1253" s="104">
        <f>IFERROR(VLOOKUP(Tabela2[[#This Row],[Nazwisko i imię pracownika]],Tabela3[],9,FALSE),0)</f>
        <v>0</v>
      </c>
      <c r="J125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54" spans="1:10">
      <c r="A1254" s="104" t="s">
        <v>1253</v>
      </c>
      <c r="B1254" s="104">
        <v>115</v>
      </c>
      <c r="C1254" s="104" t="s">
        <v>1666</v>
      </c>
      <c r="D1254" s="104" t="s">
        <v>1669</v>
      </c>
      <c r="E1254" s="104">
        <v>1</v>
      </c>
      <c r="F1254" s="113">
        <f>IF(D1254="dyrektor ",'Podział podstawowy'!$F$19,IF(OR(D1254="zastępca dyrektora ",D1254="główny księgowy"),'Podział podstawowy'!$F$20,IF(D1254="kierownik",'Podział podstawowy'!$F$24,IF(D1254="zastępca kierownika",'Podział podstawowy'!$F$25,IF(D1254="główny ekspert",'Podział podstawowy'!$F$26,IF(OR(D1254="starszy ekspert",D1254="główny specjalista"),'Podział podstawowy'!$F$27,IF(OR(D1254="ekspert",D1254="specjalista"),'Podział podstawowy'!$F$28,'Podział podstawowy'!$F$29)))))))</f>
        <v>870.67396312778124</v>
      </c>
      <c r="G1254" s="105" t="str">
        <f t="shared" si="38"/>
        <v>S1</v>
      </c>
      <c r="H1254" s="106">
        <f t="shared" si="39"/>
        <v>1</v>
      </c>
      <c r="I1254" s="104">
        <f>IFERROR(VLOOKUP(Tabela2[[#This Row],[Nazwisko i imię pracownika]],Tabela3[],9,FALSE),0)</f>
        <v>0</v>
      </c>
      <c r="J125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55" spans="1:10">
      <c r="A1255" s="104" t="s">
        <v>1254</v>
      </c>
      <c r="B1255" s="104">
        <v>115</v>
      </c>
      <c r="C1255" s="104" t="s">
        <v>1666</v>
      </c>
      <c r="D1255" s="104" t="s">
        <v>8</v>
      </c>
      <c r="E1255" s="104">
        <v>1</v>
      </c>
      <c r="F1255" s="113">
        <f>IF(D1255="dyrektor ",'Podział podstawowy'!$F$19,IF(OR(D1255="zastępca dyrektora ",D1255="główny księgowy"),'Podział podstawowy'!$F$20,IF(D1255="kierownik",'Podział podstawowy'!$F$24,IF(D1255="zastępca kierownika",'Podział podstawowy'!$F$25,IF(D1255="główny ekspert",'Podział podstawowy'!$F$26,IF(OR(D1255="starszy ekspert",D1255="główny specjalista"),'Podział podstawowy'!$F$27,IF(OR(D1255="ekspert",D1255="specjalista"),'Podział podstawowy'!$F$28,'Podział podstawowy'!$F$29)))))))</f>
        <v>1088.3424539097266</v>
      </c>
      <c r="G1255" s="105" t="str">
        <f t="shared" si="38"/>
        <v>S2</v>
      </c>
      <c r="H1255" s="106">
        <f t="shared" si="39"/>
        <v>1.25</v>
      </c>
      <c r="I1255" s="104">
        <f>IFERROR(VLOOKUP(Tabela2[[#This Row],[Nazwisko i imię pracownika]],Tabela3[],9,FALSE),0)</f>
        <v>0</v>
      </c>
      <c r="J125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56" spans="1:10">
      <c r="A1256" s="104" t="s">
        <v>1255</v>
      </c>
      <c r="B1256" s="104">
        <v>115</v>
      </c>
      <c r="C1256" s="104" t="s">
        <v>1666</v>
      </c>
      <c r="D1256" s="104" t="s">
        <v>47</v>
      </c>
      <c r="E1256" s="104">
        <v>1</v>
      </c>
      <c r="F1256" s="113">
        <f>IF(D1256="dyrektor ",'Podział podstawowy'!$F$19,IF(OR(D1256="zastępca dyrektora ",D1256="główny księgowy"),'Podział podstawowy'!$F$20,IF(D1256="kierownik",'Podział podstawowy'!$F$24,IF(D1256="zastępca kierownika",'Podział podstawowy'!$F$25,IF(D1256="główny ekspert",'Podział podstawowy'!$F$26,IF(OR(D1256="starszy ekspert",D1256="główny specjalista"),'Podział podstawowy'!$F$27,IF(OR(D1256="ekspert",D1256="specjalista"),'Podział podstawowy'!$F$28,'Podział podstawowy'!$F$29)))))))</f>
        <v>1306.0109446916717</v>
      </c>
      <c r="G1256" s="105" t="str">
        <f t="shared" si="38"/>
        <v>S3</v>
      </c>
      <c r="H1256" s="106">
        <f t="shared" si="39"/>
        <v>1.5</v>
      </c>
      <c r="I1256" s="104">
        <f>IFERROR(VLOOKUP(Tabela2[[#This Row],[Nazwisko i imię pracownika]],Tabela3[],9,FALSE),0)</f>
        <v>0</v>
      </c>
      <c r="J125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57" spans="1:10">
      <c r="A1257" s="104" t="s">
        <v>1256</v>
      </c>
      <c r="B1257" s="104">
        <v>115</v>
      </c>
      <c r="C1257" s="104" t="s">
        <v>1666</v>
      </c>
      <c r="D1257" s="104" t="s">
        <v>1669</v>
      </c>
      <c r="E1257" s="104">
        <v>1</v>
      </c>
      <c r="F1257" s="113">
        <f>IF(D1257="dyrektor ",'Podział podstawowy'!$F$19,IF(OR(D1257="zastępca dyrektora ",D1257="główny księgowy"),'Podział podstawowy'!$F$20,IF(D1257="kierownik",'Podział podstawowy'!$F$24,IF(D1257="zastępca kierownika",'Podział podstawowy'!$F$25,IF(D1257="główny ekspert",'Podział podstawowy'!$F$26,IF(OR(D1257="starszy ekspert",D1257="główny specjalista"),'Podział podstawowy'!$F$27,IF(OR(D1257="ekspert",D1257="specjalista"),'Podział podstawowy'!$F$28,'Podział podstawowy'!$F$29)))))))</f>
        <v>870.67396312778124</v>
      </c>
      <c r="G1257" s="105" t="str">
        <f t="shared" si="38"/>
        <v>S1</v>
      </c>
      <c r="H1257" s="106">
        <f t="shared" si="39"/>
        <v>1</v>
      </c>
      <c r="I1257" s="104">
        <f>IFERROR(VLOOKUP(Tabela2[[#This Row],[Nazwisko i imię pracownika]],Tabela3[],9,FALSE),0)</f>
        <v>0</v>
      </c>
      <c r="J125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58" spans="1:10">
      <c r="A1258" s="104" t="s">
        <v>1257</v>
      </c>
      <c r="B1258" s="104">
        <v>115</v>
      </c>
      <c r="C1258" s="104" t="s">
        <v>1666</v>
      </c>
      <c r="D1258" s="104" t="s">
        <v>1669</v>
      </c>
      <c r="E1258" s="104">
        <v>1</v>
      </c>
      <c r="F1258" s="113">
        <f>IF(D1258="dyrektor ",'Podział podstawowy'!$F$19,IF(OR(D1258="zastępca dyrektora ",D1258="główny księgowy"),'Podział podstawowy'!$F$20,IF(D1258="kierownik",'Podział podstawowy'!$F$24,IF(D1258="zastępca kierownika",'Podział podstawowy'!$F$25,IF(D1258="główny ekspert",'Podział podstawowy'!$F$26,IF(OR(D1258="starszy ekspert",D1258="główny specjalista"),'Podział podstawowy'!$F$27,IF(OR(D1258="ekspert",D1258="specjalista"),'Podział podstawowy'!$F$28,'Podział podstawowy'!$F$29)))))))</f>
        <v>870.67396312778124</v>
      </c>
      <c r="G1258" s="105" t="str">
        <f t="shared" si="38"/>
        <v>S1</v>
      </c>
      <c r="H1258" s="106">
        <f t="shared" si="39"/>
        <v>1</v>
      </c>
      <c r="I1258" s="104">
        <f>IFERROR(VLOOKUP(Tabela2[[#This Row],[Nazwisko i imię pracownika]],Tabela3[],9,FALSE),0)</f>
        <v>0</v>
      </c>
      <c r="J125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59" spans="1:10">
      <c r="A1259" s="104" t="s">
        <v>1258</v>
      </c>
      <c r="B1259" s="104">
        <v>115</v>
      </c>
      <c r="C1259" s="104" t="s">
        <v>1666</v>
      </c>
      <c r="D1259" s="104" t="s">
        <v>1669</v>
      </c>
      <c r="E1259" s="104">
        <v>1</v>
      </c>
      <c r="F1259" s="113">
        <f>IF(D1259="dyrektor ",'Podział podstawowy'!$F$19,IF(OR(D1259="zastępca dyrektora ",D1259="główny księgowy"),'Podział podstawowy'!$F$20,IF(D1259="kierownik",'Podział podstawowy'!$F$24,IF(D1259="zastępca kierownika",'Podział podstawowy'!$F$25,IF(D1259="główny ekspert",'Podział podstawowy'!$F$26,IF(OR(D1259="starszy ekspert",D1259="główny specjalista"),'Podział podstawowy'!$F$27,IF(OR(D1259="ekspert",D1259="specjalista"),'Podział podstawowy'!$F$28,'Podział podstawowy'!$F$29)))))))</f>
        <v>870.67396312778124</v>
      </c>
      <c r="G1259" s="105" t="str">
        <f t="shared" si="38"/>
        <v>S1</v>
      </c>
      <c r="H1259" s="106">
        <f t="shared" si="39"/>
        <v>1</v>
      </c>
      <c r="I1259" s="104">
        <f>IFERROR(VLOOKUP(Tabela2[[#This Row],[Nazwisko i imię pracownika]],Tabela3[],9,FALSE),0)</f>
        <v>0</v>
      </c>
      <c r="J125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60" spans="1:10">
      <c r="A1260" s="104" t="s">
        <v>1259</v>
      </c>
      <c r="B1260" s="104">
        <v>104</v>
      </c>
      <c r="C1260" s="104" t="s">
        <v>1666</v>
      </c>
      <c r="D1260" s="104" t="s">
        <v>1669</v>
      </c>
      <c r="E1260" s="104">
        <v>1</v>
      </c>
      <c r="F1260" s="113">
        <f>IF(D1260="dyrektor ",'Podział podstawowy'!$F$19,IF(OR(D1260="zastępca dyrektora ",D1260="główny księgowy"),'Podział podstawowy'!$F$20,IF(D1260="kierownik",'Podział podstawowy'!$F$24,IF(D1260="zastępca kierownika",'Podział podstawowy'!$F$25,IF(D1260="główny ekspert",'Podział podstawowy'!$F$26,IF(OR(D1260="starszy ekspert",D1260="główny specjalista"),'Podział podstawowy'!$F$27,IF(OR(D1260="ekspert",D1260="specjalista"),'Podział podstawowy'!$F$28,'Podział podstawowy'!$F$29)))))))</f>
        <v>870.67396312778124</v>
      </c>
      <c r="G1260" s="105" t="str">
        <f t="shared" si="38"/>
        <v>S1</v>
      </c>
      <c r="H1260" s="106">
        <f t="shared" si="39"/>
        <v>1</v>
      </c>
      <c r="I1260" s="104">
        <f>IFERROR(VLOOKUP(Tabela2[[#This Row],[Nazwisko i imię pracownika]],Tabela3[],9,FALSE),0)</f>
        <v>0</v>
      </c>
      <c r="J126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61" spans="1:10">
      <c r="A1261" s="104" t="s">
        <v>1260</v>
      </c>
      <c r="B1261" s="104">
        <v>104</v>
      </c>
      <c r="C1261" s="104" t="s">
        <v>1666</v>
      </c>
      <c r="D1261" s="104" t="s">
        <v>55</v>
      </c>
      <c r="E1261" s="104">
        <v>1</v>
      </c>
      <c r="F1261" s="113">
        <f>IF(D1261="dyrektor ",'Podział podstawowy'!$F$19,IF(OR(D1261="zastępca dyrektora ",D1261="główny księgowy"),'Podział podstawowy'!$F$20,IF(D1261="kierownik",'Podział podstawowy'!$F$24,IF(D1261="zastępca kierownika",'Podział podstawowy'!$F$25,IF(D1261="główny ekspert",'Podział podstawowy'!$F$26,IF(OR(D1261="starszy ekspert",D1261="główny specjalista"),'Podział podstawowy'!$F$27,IF(OR(D1261="ekspert",D1261="specjalista"),'Podział podstawowy'!$F$28,'Podział podstawowy'!$F$29)))))))</f>
        <v>1523.6794354736171</v>
      </c>
      <c r="G1261" s="105" t="str">
        <f t="shared" si="38"/>
        <v>S4</v>
      </c>
      <c r="H1261" s="106">
        <f t="shared" si="39"/>
        <v>1.75</v>
      </c>
      <c r="I1261" s="104">
        <f>IFERROR(VLOOKUP(Tabela2[[#This Row],[Nazwisko i imię pracownika]],Tabela3[],9,FALSE),0)</f>
        <v>0</v>
      </c>
      <c r="J126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62" spans="1:10">
      <c r="A1262" s="104" t="s">
        <v>1261</v>
      </c>
      <c r="B1262" s="104">
        <v>104</v>
      </c>
      <c r="C1262" s="104" t="s">
        <v>1666</v>
      </c>
      <c r="D1262" s="104" t="s">
        <v>1669</v>
      </c>
      <c r="E1262" s="104">
        <v>1</v>
      </c>
      <c r="F1262" s="113">
        <f>IF(D1262="dyrektor ",'Podział podstawowy'!$F$19,IF(OR(D1262="zastępca dyrektora ",D1262="główny księgowy"),'Podział podstawowy'!$F$20,IF(D1262="kierownik",'Podział podstawowy'!$F$24,IF(D1262="zastępca kierownika",'Podział podstawowy'!$F$25,IF(D1262="główny ekspert",'Podział podstawowy'!$F$26,IF(OR(D1262="starszy ekspert",D1262="główny specjalista"),'Podział podstawowy'!$F$27,IF(OR(D1262="ekspert",D1262="specjalista"),'Podział podstawowy'!$F$28,'Podział podstawowy'!$F$29)))))))</f>
        <v>870.67396312778124</v>
      </c>
      <c r="G1262" s="105" t="str">
        <f t="shared" si="38"/>
        <v>S1</v>
      </c>
      <c r="H1262" s="106">
        <f t="shared" si="39"/>
        <v>1</v>
      </c>
      <c r="I1262" s="104">
        <f>IFERROR(VLOOKUP(Tabela2[[#This Row],[Nazwisko i imię pracownika]],Tabela3[],9,FALSE),0)</f>
        <v>0</v>
      </c>
      <c r="J126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63" spans="1:10">
      <c r="A1263" s="104" t="s">
        <v>1262</v>
      </c>
      <c r="B1263" s="104">
        <v>104</v>
      </c>
      <c r="C1263" s="104" t="s">
        <v>1666</v>
      </c>
      <c r="D1263" s="104" t="s">
        <v>1669</v>
      </c>
      <c r="E1263" s="104">
        <v>1</v>
      </c>
      <c r="F1263" s="113">
        <f>IF(D1263="dyrektor ",'Podział podstawowy'!$F$19,IF(OR(D1263="zastępca dyrektora ",D1263="główny księgowy"),'Podział podstawowy'!$F$20,IF(D1263="kierownik",'Podział podstawowy'!$F$24,IF(D1263="zastępca kierownika",'Podział podstawowy'!$F$25,IF(D1263="główny ekspert",'Podział podstawowy'!$F$26,IF(OR(D1263="starszy ekspert",D1263="główny specjalista"),'Podział podstawowy'!$F$27,IF(OR(D1263="ekspert",D1263="specjalista"),'Podział podstawowy'!$F$28,'Podział podstawowy'!$F$29)))))))</f>
        <v>870.67396312778124</v>
      </c>
      <c r="G1263" s="105" t="str">
        <f t="shared" si="38"/>
        <v>S1</v>
      </c>
      <c r="H1263" s="106">
        <f t="shared" si="39"/>
        <v>1</v>
      </c>
      <c r="I1263" s="104">
        <f>IFERROR(VLOOKUP(Tabela2[[#This Row],[Nazwisko i imię pracownika]],Tabela3[],9,FALSE),0)</f>
        <v>0</v>
      </c>
      <c r="J126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64" spans="1:10">
      <c r="A1264" s="104" t="s">
        <v>1263</v>
      </c>
      <c r="B1264" s="104">
        <v>104</v>
      </c>
      <c r="C1264" s="104" t="s">
        <v>1666</v>
      </c>
      <c r="D1264" s="104" t="s">
        <v>47</v>
      </c>
      <c r="E1264" s="104">
        <v>1</v>
      </c>
      <c r="F1264" s="113">
        <f>IF(D1264="dyrektor ",'Podział podstawowy'!$F$19,IF(OR(D1264="zastępca dyrektora ",D1264="główny księgowy"),'Podział podstawowy'!$F$20,IF(D1264="kierownik",'Podział podstawowy'!$F$24,IF(D1264="zastępca kierownika",'Podział podstawowy'!$F$25,IF(D1264="główny ekspert",'Podział podstawowy'!$F$26,IF(OR(D1264="starszy ekspert",D1264="główny specjalista"),'Podział podstawowy'!$F$27,IF(OR(D1264="ekspert",D1264="specjalista"),'Podział podstawowy'!$F$28,'Podział podstawowy'!$F$29)))))))</f>
        <v>1306.0109446916717</v>
      </c>
      <c r="G1264" s="105" t="str">
        <f t="shared" si="38"/>
        <v>S3</v>
      </c>
      <c r="H1264" s="106">
        <f t="shared" si="39"/>
        <v>1.5</v>
      </c>
      <c r="I1264" s="104">
        <f>IFERROR(VLOOKUP(Tabela2[[#This Row],[Nazwisko i imię pracownika]],Tabela3[],9,FALSE),0)</f>
        <v>0</v>
      </c>
      <c r="J126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65" spans="1:10">
      <c r="A1265" s="104" t="s">
        <v>1264</v>
      </c>
      <c r="B1265" s="104">
        <v>104</v>
      </c>
      <c r="C1265" s="104" t="s">
        <v>1666</v>
      </c>
      <c r="D1265" s="104" t="s">
        <v>55</v>
      </c>
      <c r="E1265" s="104">
        <v>1</v>
      </c>
      <c r="F1265" s="113">
        <f>IF(D1265="dyrektor ",'Podział podstawowy'!$F$19,IF(OR(D1265="zastępca dyrektora ",D1265="główny księgowy"),'Podział podstawowy'!$F$20,IF(D1265="kierownik",'Podział podstawowy'!$F$24,IF(D1265="zastępca kierownika",'Podział podstawowy'!$F$25,IF(D1265="główny ekspert",'Podział podstawowy'!$F$26,IF(OR(D1265="starszy ekspert",D1265="główny specjalista"),'Podział podstawowy'!$F$27,IF(OR(D1265="ekspert",D1265="specjalista"),'Podział podstawowy'!$F$28,'Podział podstawowy'!$F$29)))))))</f>
        <v>1523.6794354736171</v>
      </c>
      <c r="G1265" s="105" t="str">
        <f t="shared" si="38"/>
        <v>S4</v>
      </c>
      <c r="H1265" s="106">
        <f t="shared" si="39"/>
        <v>1.75</v>
      </c>
      <c r="I1265" s="104">
        <f>IFERROR(VLOOKUP(Tabela2[[#This Row],[Nazwisko i imię pracownika]],Tabela3[],9,FALSE),0)</f>
        <v>0</v>
      </c>
      <c r="J126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66" spans="1:10">
      <c r="A1266" s="104" t="s">
        <v>561</v>
      </c>
      <c r="B1266" s="104">
        <v>104</v>
      </c>
      <c r="C1266" s="104" t="s">
        <v>1666</v>
      </c>
      <c r="D1266" s="104" t="s">
        <v>1669</v>
      </c>
      <c r="E1266" s="104">
        <v>1</v>
      </c>
      <c r="F1266" s="113">
        <f>IF(D1266="dyrektor ",'Podział podstawowy'!$F$19,IF(OR(D1266="zastępca dyrektora ",D1266="główny księgowy"),'Podział podstawowy'!$F$20,IF(D1266="kierownik",'Podział podstawowy'!$F$24,IF(D1266="zastępca kierownika",'Podział podstawowy'!$F$25,IF(D1266="główny ekspert",'Podział podstawowy'!$F$26,IF(OR(D1266="starszy ekspert",D1266="główny specjalista"),'Podział podstawowy'!$F$27,IF(OR(D1266="ekspert",D1266="specjalista"),'Podział podstawowy'!$F$28,'Podział podstawowy'!$F$29)))))))</f>
        <v>870.67396312778124</v>
      </c>
      <c r="G1266" s="105" t="str">
        <f t="shared" si="38"/>
        <v>S1</v>
      </c>
      <c r="H1266" s="106">
        <f t="shared" si="39"/>
        <v>1</v>
      </c>
      <c r="I1266" s="104">
        <f>IFERROR(VLOOKUP(Tabela2[[#This Row],[Nazwisko i imię pracownika]],Tabela3[],9,FALSE),0)</f>
        <v>0</v>
      </c>
      <c r="J126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67" spans="1:10">
      <c r="A1267" s="104" t="s">
        <v>966</v>
      </c>
      <c r="B1267" s="104">
        <v>104</v>
      </c>
      <c r="C1267" s="104" t="s">
        <v>1666</v>
      </c>
      <c r="D1267" s="104" t="s">
        <v>1669</v>
      </c>
      <c r="E1267" s="104">
        <v>1</v>
      </c>
      <c r="F1267" s="113">
        <f>IF(D1267="dyrektor ",'Podział podstawowy'!$F$19,IF(OR(D1267="zastępca dyrektora ",D1267="główny księgowy"),'Podział podstawowy'!$F$20,IF(D1267="kierownik",'Podział podstawowy'!$F$24,IF(D1267="zastępca kierownika",'Podział podstawowy'!$F$25,IF(D1267="główny ekspert",'Podział podstawowy'!$F$26,IF(OR(D1267="starszy ekspert",D1267="główny specjalista"),'Podział podstawowy'!$F$27,IF(OR(D1267="ekspert",D1267="specjalista"),'Podział podstawowy'!$F$28,'Podział podstawowy'!$F$29)))))))</f>
        <v>870.67396312778124</v>
      </c>
      <c r="G1267" s="105" t="str">
        <f t="shared" si="38"/>
        <v>S1</v>
      </c>
      <c r="H1267" s="106">
        <f t="shared" si="39"/>
        <v>1</v>
      </c>
      <c r="I1267" s="104">
        <f>IFERROR(VLOOKUP(Tabela2[[#This Row],[Nazwisko i imię pracownika]],Tabela3[],9,FALSE),0)</f>
        <v>0</v>
      </c>
      <c r="J126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68" spans="1:10">
      <c r="A1268" s="104" t="s">
        <v>1265</v>
      </c>
      <c r="B1268" s="104">
        <v>104</v>
      </c>
      <c r="C1268" s="104" t="s">
        <v>1666</v>
      </c>
      <c r="D1268" s="104" t="s">
        <v>1669</v>
      </c>
      <c r="E1268" s="104">
        <v>1</v>
      </c>
      <c r="F1268" s="113">
        <f>IF(D1268="dyrektor ",'Podział podstawowy'!$F$19,IF(OR(D1268="zastępca dyrektora ",D1268="główny księgowy"),'Podział podstawowy'!$F$20,IF(D1268="kierownik",'Podział podstawowy'!$F$24,IF(D1268="zastępca kierownika",'Podział podstawowy'!$F$25,IF(D1268="główny ekspert",'Podział podstawowy'!$F$26,IF(OR(D1268="starszy ekspert",D1268="główny specjalista"),'Podział podstawowy'!$F$27,IF(OR(D1268="ekspert",D1268="specjalista"),'Podział podstawowy'!$F$28,'Podział podstawowy'!$F$29)))))))</f>
        <v>870.67396312778124</v>
      </c>
      <c r="G1268" s="105" t="str">
        <f t="shared" si="38"/>
        <v>S1</v>
      </c>
      <c r="H1268" s="106">
        <f t="shared" si="39"/>
        <v>1</v>
      </c>
      <c r="I1268" s="104">
        <f>IFERROR(VLOOKUP(Tabela2[[#This Row],[Nazwisko i imię pracownika]],Tabela3[],9,FALSE),0)</f>
        <v>0</v>
      </c>
      <c r="J126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69" spans="1:10">
      <c r="A1269" s="104" t="s">
        <v>1266</v>
      </c>
      <c r="B1269" s="104">
        <v>104</v>
      </c>
      <c r="C1269" s="104" t="s">
        <v>1666</v>
      </c>
      <c r="D1269" s="104" t="s">
        <v>1669</v>
      </c>
      <c r="E1269" s="104">
        <v>1</v>
      </c>
      <c r="F1269" s="113">
        <f>IF(D1269="dyrektor ",'Podział podstawowy'!$F$19,IF(OR(D1269="zastępca dyrektora ",D1269="główny księgowy"),'Podział podstawowy'!$F$20,IF(D1269="kierownik",'Podział podstawowy'!$F$24,IF(D1269="zastępca kierownika",'Podział podstawowy'!$F$25,IF(D1269="główny ekspert",'Podział podstawowy'!$F$26,IF(OR(D1269="starszy ekspert",D1269="główny specjalista"),'Podział podstawowy'!$F$27,IF(OR(D1269="ekspert",D1269="specjalista"),'Podział podstawowy'!$F$28,'Podział podstawowy'!$F$29)))))))</f>
        <v>870.67396312778124</v>
      </c>
      <c r="G1269" s="105" t="str">
        <f t="shared" si="38"/>
        <v>S1</v>
      </c>
      <c r="H1269" s="106">
        <f t="shared" si="39"/>
        <v>1</v>
      </c>
      <c r="I1269" s="104">
        <f>IFERROR(VLOOKUP(Tabela2[[#This Row],[Nazwisko i imię pracownika]],Tabela3[],9,FALSE),0)</f>
        <v>0</v>
      </c>
      <c r="J126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70" spans="1:10">
      <c r="A1270" s="104" t="s">
        <v>1267</v>
      </c>
      <c r="B1270" s="104">
        <v>104</v>
      </c>
      <c r="C1270" s="104" t="s">
        <v>1666</v>
      </c>
      <c r="D1270" s="104" t="s">
        <v>1669</v>
      </c>
      <c r="E1270" s="104">
        <v>1</v>
      </c>
      <c r="F1270" s="113">
        <f>IF(D1270="dyrektor ",'Podział podstawowy'!$F$19,IF(OR(D1270="zastępca dyrektora ",D1270="główny księgowy"),'Podział podstawowy'!$F$20,IF(D1270="kierownik",'Podział podstawowy'!$F$24,IF(D1270="zastępca kierownika",'Podział podstawowy'!$F$25,IF(D1270="główny ekspert",'Podział podstawowy'!$F$26,IF(OR(D1270="starszy ekspert",D1270="główny specjalista"),'Podział podstawowy'!$F$27,IF(OR(D1270="ekspert",D1270="specjalista"),'Podział podstawowy'!$F$28,'Podział podstawowy'!$F$29)))))))</f>
        <v>870.67396312778124</v>
      </c>
      <c r="G1270" s="105" t="str">
        <f t="shared" si="38"/>
        <v>S1</v>
      </c>
      <c r="H1270" s="106">
        <f t="shared" si="39"/>
        <v>1</v>
      </c>
      <c r="I1270" s="104">
        <f>IFERROR(VLOOKUP(Tabela2[[#This Row],[Nazwisko i imię pracownika]],Tabela3[],9,FALSE),0)</f>
        <v>0</v>
      </c>
      <c r="J127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71" spans="1:10">
      <c r="A1271" s="104" t="s">
        <v>1268</v>
      </c>
      <c r="B1271" s="104">
        <v>104</v>
      </c>
      <c r="C1271" s="104" t="s">
        <v>1666</v>
      </c>
      <c r="D1271" s="104" t="s">
        <v>1669</v>
      </c>
      <c r="E1271" s="104">
        <v>1</v>
      </c>
      <c r="F1271" s="113">
        <f>IF(D1271="dyrektor ",'Podział podstawowy'!$F$19,IF(OR(D1271="zastępca dyrektora ",D1271="główny księgowy"),'Podział podstawowy'!$F$20,IF(D1271="kierownik",'Podział podstawowy'!$F$24,IF(D1271="zastępca kierownika",'Podział podstawowy'!$F$25,IF(D1271="główny ekspert",'Podział podstawowy'!$F$26,IF(OR(D1271="starszy ekspert",D1271="główny specjalista"),'Podział podstawowy'!$F$27,IF(OR(D1271="ekspert",D1271="specjalista"),'Podział podstawowy'!$F$28,'Podział podstawowy'!$F$29)))))))</f>
        <v>870.67396312778124</v>
      </c>
      <c r="G1271" s="105" t="str">
        <f t="shared" si="38"/>
        <v>S1</v>
      </c>
      <c r="H1271" s="106">
        <f t="shared" si="39"/>
        <v>1</v>
      </c>
      <c r="I1271" s="104">
        <f>IFERROR(VLOOKUP(Tabela2[[#This Row],[Nazwisko i imię pracownika]],Tabela3[],9,FALSE),0)</f>
        <v>0</v>
      </c>
      <c r="J127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72" spans="1:10">
      <c r="A1272" s="104" t="s">
        <v>1269</v>
      </c>
      <c r="B1272" s="104">
        <v>104</v>
      </c>
      <c r="C1272" s="104" t="s">
        <v>1666</v>
      </c>
      <c r="D1272" s="104" t="s">
        <v>47</v>
      </c>
      <c r="E1272" s="104">
        <v>1</v>
      </c>
      <c r="F1272" s="113">
        <f>IF(D1272="dyrektor ",'Podział podstawowy'!$F$19,IF(OR(D1272="zastępca dyrektora ",D1272="główny księgowy"),'Podział podstawowy'!$F$20,IF(D1272="kierownik",'Podział podstawowy'!$F$24,IF(D1272="zastępca kierownika",'Podział podstawowy'!$F$25,IF(D1272="główny ekspert",'Podział podstawowy'!$F$26,IF(OR(D1272="starszy ekspert",D1272="główny specjalista"),'Podział podstawowy'!$F$27,IF(OR(D1272="ekspert",D1272="specjalista"),'Podział podstawowy'!$F$28,'Podział podstawowy'!$F$29)))))))</f>
        <v>1306.0109446916717</v>
      </c>
      <c r="G1272" s="105" t="str">
        <f t="shared" si="38"/>
        <v>S3</v>
      </c>
      <c r="H1272" s="106">
        <f t="shared" si="39"/>
        <v>1.5</v>
      </c>
      <c r="I1272" s="104">
        <f>IFERROR(VLOOKUP(Tabela2[[#This Row],[Nazwisko i imię pracownika]],Tabela3[],9,FALSE),0)</f>
        <v>0</v>
      </c>
      <c r="J127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73" spans="1:10">
      <c r="A1273" s="104" t="s">
        <v>1270</v>
      </c>
      <c r="B1273" s="104">
        <v>104</v>
      </c>
      <c r="C1273" s="104" t="s">
        <v>1666</v>
      </c>
      <c r="D1273" s="104" t="s">
        <v>1669</v>
      </c>
      <c r="E1273" s="104">
        <v>1</v>
      </c>
      <c r="F1273" s="113">
        <f>IF(D1273="dyrektor ",'Podział podstawowy'!$F$19,IF(OR(D1273="zastępca dyrektora ",D1273="główny księgowy"),'Podział podstawowy'!$F$20,IF(D1273="kierownik",'Podział podstawowy'!$F$24,IF(D1273="zastępca kierownika",'Podział podstawowy'!$F$25,IF(D1273="główny ekspert",'Podział podstawowy'!$F$26,IF(OR(D1273="starszy ekspert",D1273="główny specjalista"),'Podział podstawowy'!$F$27,IF(OR(D1273="ekspert",D1273="specjalista"),'Podział podstawowy'!$F$28,'Podział podstawowy'!$F$29)))))))</f>
        <v>870.67396312778124</v>
      </c>
      <c r="G1273" s="105" t="str">
        <f t="shared" si="38"/>
        <v>S1</v>
      </c>
      <c r="H1273" s="106">
        <f t="shared" si="39"/>
        <v>1</v>
      </c>
      <c r="I1273" s="104">
        <f>IFERROR(VLOOKUP(Tabela2[[#This Row],[Nazwisko i imię pracownika]],Tabela3[],9,FALSE),0)</f>
        <v>0</v>
      </c>
      <c r="J127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74" spans="1:10">
      <c r="A1274" s="104" t="s">
        <v>1271</v>
      </c>
      <c r="B1274" s="104">
        <v>104</v>
      </c>
      <c r="C1274" s="104" t="s">
        <v>1666</v>
      </c>
      <c r="D1274" s="104" t="s">
        <v>8</v>
      </c>
      <c r="E1274" s="104">
        <v>1</v>
      </c>
      <c r="F1274" s="113">
        <f>IF(D1274="dyrektor ",'Podział podstawowy'!$F$19,IF(OR(D1274="zastępca dyrektora ",D1274="główny księgowy"),'Podział podstawowy'!$F$20,IF(D1274="kierownik",'Podział podstawowy'!$F$24,IF(D1274="zastępca kierownika",'Podział podstawowy'!$F$25,IF(D1274="główny ekspert",'Podział podstawowy'!$F$26,IF(OR(D1274="starszy ekspert",D1274="główny specjalista"),'Podział podstawowy'!$F$27,IF(OR(D1274="ekspert",D1274="specjalista"),'Podział podstawowy'!$F$28,'Podział podstawowy'!$F$29)))))))</f>
        <v>1088.3424539097266</v>
      </c>
      <c r="G1274" s="105" t="str">
        <f t="shared" si="38"/>
        <v>S2</v>
      </c>
      <c r="H1274" s="106">
        <f t="shared" si="39"/>
        <v>1.25</v>
      </c>
      <c r="I1274" s="104">
        <f>IFERROR(VLOOKUP(Tabela2[[#This Row],[Nazwisko i imię pracownika]],Tabela3[],9,FALSE),0)</f>
        <v>0</v>
      </c>
      <c r="J127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75" spans="1:10">
      <c r="A1275" s="104" t="s">
        <v>1272</v>
      </c>
      <c r="B1275" s="104">
        <v>104</v>
      </c>
      <c r="C1275" s="104" t="s">
        <v>1666</v>
      </c>
      <c r="D1275" s="104" t="s">
        <v>47</v>
      </c>
      <c r="E1275" s="104">
        <v>1</v>
      </c>
      <c r="F1275" s="113">
        <f>IF(D1275="dyrektor ",'Podział podstawowy'!$F$19,IF(OR(D1275="zastępca dyrektora ",D1275="główny księgowy"),'Podział podstawowy'!$F$20,IF(D1275="kierownik",'Podział podstawowy'!$F$24,IF(D1275="zastępca kierownika",'Podział podstawowy'!$F$25,IF(D1275="główny ekspert",'Podział podstawowy'!$F$26,IF(OR(D1275="starszy ekspert",D1275="główny specjalista"),'Podział podstawowy'!$F$27,IF(OR(D1275="ekspert",D1275="specjalista"),'Podział podstawowy'!$F$28,'Podział podstawowy'!$F$29)))))))</f>
        <v>1306.0109446916717</v>
      </c>
      <c r="G1275" s="105" t="str">
        <f t="shared" si="38"/>
        <v>S3</v>
      </c>
      <c r="H1275" s="106">
        <f t="shared" si="39"/>
        <v>1.5</v>
      </c>
      <c r="I1275" s="104">
        <f>IFERROR(VLOOKUP(Tabela2[[#This Row],[Nazwisko i imię pracownika]],Tabela3[],9,FALSE),0)</f>
        <v>0</v>
      </c>
      <c r="J127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76" spans="1:10">
      <c r="A1276" s="104" t="s">
        <v>1273</v>
      </c>
      <c r="B1276" s="104">
        <v>104</v>
      </c>
      <c r="C1276" s="104" t="s">
        <v>1664</v>
      </c>
      <c r="D1276" s="104" t="s">
        <v>1669</v>
      </c>
      <c r="E1276" s="104">
        <v>1</v>
      </c>
      <c r="F1276" s="113">
        <f>IF(D1276="dyrektor ",'Podział podstawowy'!$F$19,IF(OR(D1276="zastępca dyrektora ",D1276="główny księgowy"),'Podział podstawowy'!$F$20,IF(D1276="kierownik",'Podział podstawowy'!$F$24,IF(D1276="zastępca kierownika",'Podział podstawowy'!$F$25,IF(D1276="główny ekspert",'Podział podstawowy'!$F$26,IF(OR(D1276="starszy ekspert",D1276="główny specjalista"),'Podział podstawowy'!$F$27,IF(OR(D1276="ekspert",D1276="specjalista"),'Podział podstawowy'!$F$28,'Podział podstawowy'!$F$29)))))))</f>
        <v>870.67396312778124</v>
      </c>
      <c r="G1276" s="105" t="str">
        <f t="shared" si="38"/>
        <v>S1</v>
      </c>
      <c r="H1276" s="106">
        <f t="shared" si="39"/>
        <v>1</v>
      </c>
      <c r="I1276" s="104">
        <f>IFERROR(VLOOKUP(Tabela2[[#This Row],[Nazwisko i imię pracownika]],Tabela3[],9,FALSE),0)</f>
        <v>0</v>
      </c>
      <c r="J127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77" spans="1:10">
      <c r="A1277" s="104" t="s">
        <v>1274</v>
      </c>
      <c r="B1277" s="104">
        <v>104</v>
      </c>
      <c r="C1277" s="104" t="s">
        <v>1664</v>
      </c>
      <c r="D1277" s="104" t="s">
        <v>1669</v>
      </c>
      <c r="E1277" s="104">
        <v>1</v>
      </c>
      <c r="F1277" s="113">
        <f>IF(D1277="dyrektor ",'Podział podstawowy'!$F$19,IF(OR(D1277="zastępca dyrektora ",D1277="główny księgowy"),'Podział podstawowy'!$F$20,IF(D1277="kierownik",'Podział podstawowy'!$F$24,IF(D1277="zastępca kierownika",'Podział podstawowy'!$F$25,IF(D1277="główny ekspert",'Podział podstawowy'!$F$26,IF(OR(D1277="starszy ekspert",D1277="główny specjalista"),'Podział podstawowy'!$F$27,IF(OR(D1277="ekspert",D1277="specjalista"),'Podział podstawowy'!$F$28,'Podział podstawowy'!$F$29)))))))</f>
        <v>870.67396312778124</v>
      </c>
      <c r="G1277" s="105" t="str">
        <f t="shared" si="38"/>
        <v>S1</v>
      </c>
      <c r="H1277" s="106">
        <f t="shared" si="39"/>
        <v>1</v>
      </c>
      <c r="I1277" s="104">
        <f>IFERROR(VLOOKUP(Tabela2[[#This Row],[Nazwisko i imię pracownika]],Tabela3[],9,FALSE),0)</f>
        <v>0</v>
      </c>
      <c r="J127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78" spans="1:10">
      <c r="A1278" s="104" t="s">
        <v>1275</v>
      </c>
      <c r="B1278" s="104">
        <v>104</v>
      </c>
      <c r="C1278" s="104" t="s">
        <v>1664</v>
      </c>
      <c r="D1278" s="104" t="s">
        <v>1669</v>
      </c>
      <c r="E1278" s="104">
        <v>1</v>
      </c>
      <c r="F1278" s="113">
        <f>IF(D1278="dyrektor ",'Podział podstawowy'!$F$19,IF(OR(D1278="zastępca dyrektora ",D1278="główny księgowy"),'Podział podstawowy'!$F$20,IF(D1278="kierownik",'Podział podstawowy'!$F$24,IF(D1278="zastępca kierownika",'Podział podstawowy'!$F$25,IF(D1278="główny ekspert",'Podział podstawowy'!$F$26,IF(OR(D1278="starszy ekspert",D1278="główny specjalista"),'Podział podstawowy'!$F$27,IF(OR(D1278="ekspert",D1278="specjalista"),'Podział podstawowy'!$F$28,'Podział podstawowy'!$F$29)))))))</f>
        <v>870.67396312778124</v>
      </c>
      <c r="G1278" s="105" t="str">
        <f t="shared" si="38"/>
        <v>S1</v>
      </c>
      <c r="H1278" s="106">
        <f t="shared" si="39"/>
        <v>1</v>
      </c>
      <c r="I1278" s="104">
        <f>IFERROR(VLOOKUP(Tabela2[[#This Row],[Nazwisko i imię pracownika]],Tabela3[],9,FALSE),0)</f>
        <v>0</v>
      </c>
      <c r="J127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79" spans="1:10">
      <c r="A1279" s="104" t="s">
        <v>888</v>
      </c>
      <c r="B1279" s="104">
        <v>104</v>
      </c>
      <c r="C1279" s="104" t="s">
        <v>1664</v>
      </c>
      <c r="D1279" s="104" t="s">
        <v>1669</v>
      </c>
      <c r="E1279" s="104">
        <v>1</v>
      </c>
      <c r="F1279" s="113">
        <f>IF(D1279="dyrektor ",'Podział podstawowy'!$F$19,IF(OR(D1279="zastępca dyrektora ",D1279="główny księgowy"),'Podział podstawowy'!$F$20,IF(D1279="kierownik",'Podział podstawowy'!$F$24,IF(D1279="zastępca kierownika",'Podział podstawowy'!$F$25,IF(D1279="główny ekspert",'Podział podstawowy'!$F$26,IF(OR(D1279="starszy ekspert",D1279="główny specjalista"),'Podział podstawowy'!$F$27,IF(OR(D1279="ekspert",D1279="specjalista"),'Podział podstawowy'!$F$28,'Podział podstawowy'!$F$29)))))))</f>
        <v>870.67396312778124</v>
      </c>
      <c r="G1279" s="105" t="str">
        <f t="shared" si="38"/>
        <v>S1</v>
      </c>
      <c r="H1279" s="106">
        <f t="shared" si="39"/>
        <v>1</v>
      </c>
      <c r="I1279" s="104">
        <f>IFERROR(VLOOKUP(Tabela2[[#This Row],[Nazwisko i imię pracownika]],Tabela3[],9,FALSE),0)</f>
        <v>0</v>
      </c>
      <c r="J127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80" spans="1:10">
      <c r="A1280" s="104" t="s">
        <v>1276</v>
      </c>
      <c r="B1280" s="104">
        <v>104</v>
      </c>
      <c r="C1280" s="104" t="s">
        <v>1664</v>
      </c>
      <c r="D1280" s="104" t="s">
        <v>8</v>
      </c>
      <c r="E1280" s="104">
        <v>1</v>
      </c>
      <c r="F1280" s="113">
        <f>IF(D1280="dyrektor ",'Podział podstawowy'!$F$19,IF(OR(D1280="zastępca dyrektora ",D1280="główny księgowy"),'Podział podstawowy'!$F$20,IF(D1280="kierownik",'Podział podstawowy'!$F$24,IF(D1280="zastępca kierownika",'Podział podstawowy'!$F$25,IF(D1280="główny ekspert",'Podział podstawowy'!$F$26,IF(OR(D1280="starszy ekspert",D1280="główny specjalista"),'Podział podstawowy'!$F$27,IF(OR(D1280="ekspert",D1280="specjalista"),'Podział podstawowy'!$F$28,'Podział podstawowy'!$F$29)))))))</f>
        <v>1088.3424539097266</v>
      </c>
      <c r="G1280" s="105" t="str">
        <f t="shared" si="38"/>
        <v>S2</v>
      </c>
      <c r="H1280" s="106">
        <f t="shared" si="39"/>
        <v>1.25</v>
      </c>
      <c r="I1280" s="104">
        <f>IFERROR(VLOOKUP(Tabela2[[#This Row],[Nazwisko i imię pracownika]],Tabela3[],9,FALSE),0)</f>
        <v>0</v>
      </c>
      <c r="J128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81" spans="1:10">
      <c r="A1281" s="104" t="s">
        <v>1277</v>
      </c>
      <c r="B1281" s="104">
        <v>104</v>
      </c>
      <c r="C1281" s="104" t="s">
        <v>1664</v>
      </c>
      <c r="D1281" s="104" t="s">
        <v>1669</v>
      </c>
      <c r="E1281" s="104">
        <v>1</v>
      </c>
      <c r="F1281" s="113">
        <f>IF(D1281="dyrektor ",'Podział podstawowy'!$F$19,IF(OR(D1281="zastępca dyrektora ",D1281="główny księgowy"),'Podział podstawowy'!$F$20,IF(D1281="kierownik",'Podział podstawowy'!$F$24,IF(D1281="zastępca kierownika",'Podział podstawowy'!$F$25,IF(D1281="główny ekspert",'Podział podstawowy'!$F$26,IF(OR(D1281="starszy ekspert",D1281="główny specjalista"),'Podział podstawowy'!$F$27,IF(OR(D1281="ekspert",D1281="specjalista"),'Podział podstawowy'!$F$28,'Podział podstawowy'!$F$29)))))))</f>
        <v>870.67396312778124</v>
      </c>
      <c r="G1281" s="105" t="str">
        <f t="shared" si="38"/>
        <v>S1</v>
      </c>
      <c r="H1281" s="106">
        <f t="shared" si="39"/>
        <v>1</v>
      </c>
      <c r="I1281" s="104">
        <f>IFERROR(VLOOKUP(Tabela2[[#This Row],[Nazwisko i imię pracownika]],Tabela3[],9,FALSE),0)</f>
        <v>0</v>
      </c>
      <c r="J128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82" spans="1:10">
      <c r="A1282" s="104" t="s">
        <v>1278</v>
      </c>
      <c r="B1282" s="104">
        <v>104</v>
      </c>
      <c r="C1282" s="104" t="s">
        <v>1664</v>
      </c>
      <c r="D1282" s="104" t="s">
        <v>8</v>
      </c>
      <c r="E1282" s="104">
        <v>1</v>
      </c>
      <c r="F1282" s="113">
        <f>IF(D1282="dyrektor ",'Podział podstawowy'!$F$19,IF(OR(D1282="zastępca dyrektora ",D1282="główny księgowy"),'Podział podstawowy'!$F$20,IF(D1282="kierownik",'Podział podstawowy'!$F$24,IF(D1282="zastępca kierownika",'Podział podstawowy'!$F$25,IF(D1282="główny ekspert",'Podział podstawowy'!$F$26,IF(OR(D1282="starszy ekspert",D1282="główny specjalista"),'Podział podstawowy'!$F$27,IF(OR(D1282="ekspert",D1282="specjalista"),'Podział podstawowy'!$F$28,'Podział podstawowy'!$F$29)))))))</f>
        <v>1088.3424539097266</v>
      </c>
      <c r="G1282" s="105" t="str">
        <f t="shared" si="38"/>
        <v>S2</v>
      </c>
      <c r="H1282" s="106">
        <f t="shared" si="39"/>
        <v>1.25</v>
      </c>
      <c r="I1282" s="104">
        <f>IFERROR(VLOOKUP(Tabela2[[#This Row],[Nazwisko i imię pracownika]],Tabela3[],9,FALSE),0)</f>
        <v>0</v>
      </c>
      <c r="J128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83" spans="1:10">
      <c r="A1283" s="104" t="s">
        <v>1279</v>
      </c>
      <c r="B1283" s="104">
        <v>104</v>
      </c>
      <c r="C1283" s="104" t="s">
        <v>1664</v>
      </c>
      <c r="D1283" s="104" t="s">
        <v>8</v>
      </c>
      <c r="E1283" s="104">
        <v>1</v>
      </c>
      <c r="F1283" s="113">
        <f>IF(D1283="dyrektor ",'Podział podstawowy'!$F$19,IF(OR(D1283="zastępca dyrektora ",D1283="główny księgowy"),'Podział podstawowy'!$F$20,IF(D1283="kierownik",'Podział podstawowy'!$F$24,IF(D1283="zastępca kierownika",'Podział podstawowy'!$F$25,IF(D1283="główny ekspert",'Podział podstawowy'!$F$26,IF(OR(D1283="starszy ekspert",D1283="główny specjalista"),'Podział podstawowy'!$F$27,IF(OR(D1283="ekspert",D1283="specjalista"),'Podział podstawowy'!$F$28,'Podział podstawowy'!$F$29)))))))</f>
        <v>1088.3424539097266</v>
      </c>
      <c r="G1283" s="105" t="str">
        <f t="shared" si="38"/>
        <v>S2</v>
      </c>
      <c r="H1283" s="106">
        <f t="shared" si="39"/>
        <v>1.25</v>
      </c>
      <c r="I1283" s="104">
        <f>IFERROR(VLOOKUP(Tabela2[[#This Row],[Nazwisko i imię pracownika]],Tabela3[],9,FALSE),0)</f>
        <v>0</v>
      </c>
      <c r="J128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84" spans="1:10">
      <c r="A1284" s="104" t="s">
        <v>1280</v>
      </c>
      <c r="B1284" s="104">
        <v>104</v>
      </c>
      <c r="C1284" s="104" t="s">
        <v>1664</v>
      </c>
      <c r="D1284" s="104" t="s">
        <v>1669</v>
      </c>
      <c r="E1284" s="104">
        <v>1</v>
      </c>
      <c r="F1284" s="113">
        <f>IF(D1284="dyrektor ",'Podział podstawowy'!$F$19,IF(OR(D1284="zastępca dyrektora ",D1284="główny księgowy"),'Podział podstawowy'!$F$20,IF(D1284="kierownik",'Podział podstawowy'!$F$24,IF(D1284="zastępca kierownika",'Podział podstawowy'!$F$25,IF(D1284="główny ekspert",'Podział podstawowy'!$F$26,IF(OR(D1284="starszy ekspert",D1284="główny specjalista"),'Podział podstawowy'!$F$27,IF(OR(D1284="ekspert",D1284="specjalista"),'Podział podstawowy'!$F$28,'Podział podstawowy'!$F$29)))))))</f>
        <v>870.67396312778124</v>
      </c>
      <c r="G1284" s="105" t="str">
        <f t="shared" si="38"/>
        <v>S1</v>
      </c>
      <c r="H1284" s="106">
        <f t="shared" si="39"/>
        <v>1</v>
      </c>
      <c r="I1284" s="104">
        <f>IFERROR(VLOOKUP(Tabela2[[#This Row],[Nazwisko i imię pracownika]],Tabela3[],9,FALSE),0)</f>
        <v>0</v>
      </c>
      <c r="J128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85" spans="1:10">
      <c r="A1285" s="104" t="s">
        <v>1281</v>
      </c>
      <c r="B1285" s="104">
        <v>104</v>
      </c>
      <c r="C1285" s="104" t="s">
        <v>1663</v>
      </c>
      <c r="D1285" s="104" t="s">
        <v>1669</v>
      </c>
      <c r="E1285" s="104">
        <v>1</v>
      </c>
      <c r="F1285" s="113">
        <f>IF(D1285="dyrektor ",'Podział podstawowy'!$F$19,IF(OR(D1285="zastępca dyrektora ",D1285="główny księgowy"),'Podział podstawowy'!$F$20,IF(D1285="kierownik",'Podział podstawowy'!$F$24,IF(D1285="zastępca kierownika",'Podział podstawowy'!$F$25,IF(D1285="główny ekspert",'Podział podstawowy'!$F$26,IF(OR(D1285="starszy ekspert",D1285="główny specjalista"),'Podział podstawowy'!$F$27,IF(OR(D1285="ekspert",D1285="specjalista"),'Podział podstawowy'!$F$28,'Podział podstawowy'!$F$29)))))))</f>
        <v>870.67396312778124</v>
      </c>
      <c r="G1285" s="105" t="str">
        <f t="shared" si="38"/>
        <v>S1</v>
      </c>
      <c r="H1285" s="106">
        <f t="shared" si="39"/>
        <v>1</v>
      </c>
      <c r="I1285" s="104">
        <f>IFERROR(VLOOKUP(Tabela2[[#This Row],[Nazwisko i imię pracownika]],Tabela3[],9,FALSE),0)</f>
        <v>0</v>
      </c>
      <c r="J128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86" spans="1:10">
      <c r="A1286" s="104" t="s">
        <v>1282</v>
      </c>
      <c r="B1286" s="104">
        <v>114</v>
      </c>
      <c r="C1286" s="104" t="s">
        <v>1663</v>
      </c>
      <c r="D1286" s="104" t="s">
        <v>1669</v>
      </c>
      <c r="E1286" s="104">
        <v>1</v>
      </c>
      <c r="F1286" s="113">
        <f>IF(D1286="dyrektor ",'Podział podstawowy'!$F$19,IF(OR(D1286="zastępca dyrektora ",D1286="główny księgowy"),'Podział podstawowy'!$F$20,IF(D1286="kierownik",'Podział podstawowy'!$F$24,IF(D1286="zastępca kierownika",'Podział podstawowy'!$F$25,IF(D1286="główny ekspert",'Podział podstawowy'!$F$26,IF(OR(D1286="starszy ekspert",D1286="główny specjalista"),'Podział podstawowy'!$F$27,IF(OR(D1286="ekspert",D1286="specjalista"),'Podział podstawowy'!$F$28,'Podział podstawowy'!$F$29)))))))</f>
        <v>870.67396312778124</v>
      </c>
      <c r="G1286" s="105" t="str">
        <f t="shared" si="38"/>
        <v>S1</v>
      </c>
      <c r="H1286" s="106">
        <f t="shared" si="39"/>
        <v>1</v>
      </c>
      <c r="I1286" s="104">
        <f>IFERROR(VLOOKUP(Tabela2[[#This Row],[Nazwisko i imię pracownika]],Tabela3[],9,FALSE),0)</f>
        <v>0</v>
      </c>
      <c r="J128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87" spans="1:10">
      <c r="A1287" s="104" t="s">
        <v>1283</v>
      </c>
      <c r="B1287" s="104">
        <v>114</v>
      </c>
      <c r="C1287" s="104" t="s">
        <v>1663</v>
      </c>
      <c r="D1287" s="104" t="s">
        <v>1669</v>
      </c>
      <c r="E1287" s="104">
        <v>1</v>
      </c>
      <c r="F1287" s="113">
        <f>IF(D1287="dyrektor ",'Podział podstawowy'!$F$19,IF(OR(D1287="zastępca dyrektora ",D1287="główny księgowy"),'Podział podstawowy'!$F$20,IF(D1287="kierownik",'Podział podstawowy'!$F$24,IF(D1287="zastępca kierownika",'Podział podstawowy'!$F$25,IF(D1287="główny ekspert",'Podział podstawowy'!$F$26,IF(OR(D1287="starszy ekspert",D1287="główny specjalista"),'Podział podstawowy'!$F$27,IF(OR(D1287="ekspert",D1287="specjalista"),'Podział podstawowy'!$F$28,'Podział podstawowy'!$F$29)))))))</f>
        <v>870.67396312778124</v>
      </c>
      <c r="G1287" s="105" t="str">
        <f t="shared" ref="G1287:G1350" si="40">IF(D1287="dyrektor ","S8",IF(OR(D1287="zastępca dyrektora ",D1287="główny księgowy"),"S7",IF(D1287="kierownik","S6",IF(D1287="zastępca kierownika","S5",IF(D1287="główny ekspert","S4",IF(OR(D1287="starszy ekspert",D1287="główny specjalista"),"S3",IF(OR(D1287="ekspert",D1287="specjalista"),"S2","S1")))))))</f>
        <v>S1</v>
      </c>
      <c r="H1287" s="106">
        <f t="shared" ref="H1287:H1350" si="41">IF(G1287="S1",1,IF(G1287="S2",1.25,IF(G1287="S3",1.5,IF(G1287="S4",1.75,IF(G1287="S5",2,IF(G1287="S6",2.5,IF(G1287="S7",3,IF(G1287="S8",3.5))))))))</f>
        <v>1</v>
      </c>
      <c r="I1287" s="104">
        <f>IFERROR(VLOOKUP(Tabela2[[#This Row],[Nazwisko i imię pracownika]],Tabela3[],9,FALSE),0)</f>
        <v>0</v>
      </c>
      <c r="J128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88" spans="1:10">
      <c r="A1288" s="104" t="s">
        <v>1281</v>
      </c>
      <c r="B1288" s="104">
        <v>114</v>
      </c>
      <c r="C1288" s="104" t="s">
        <v>1663</v>
      </c>
      <c r="D1288" s="104" t="s">
        <v>1669</v>
      </c>
      <c r="E1288" s="104">
        <v>1</v>
      </c>
      <c r="F1288" s="113">
        <f>IF(D1288="dyrektor ",'Podział podstawowy'!$F$19,IF(OR(D1288="zastępca dyrektora ",D1288="główny księgowy"),'Podział podstawowy'!$F$20,IF(D1288="kierownik",'Podział podstawowy'!$F$24,IF(D1288="zastępca kierownika",'Podział podstawowy'!$F$25,IF(D1288="główny ekspert",'Podział podstawowy'!$F$26,IF(OR(D1288="starszy ekspert",D1288="główny specjalista"),'Podział podstawowy'!$F$27,IF(OR(D1288="ekspert",D1288="specjalista"),'Podział podstawowy'!$F$28,'Podział podstawowy'!$F$29)))))))</f>
        <v>870.67396312778124</v>
      </c>
      <c r="G1288" s="105" t="str">
        <f t="shared" si="40"/>
        <v>S1</v>
      </c>
      <c r="H1288" s="106">
        <f t="shared" si="41"/>
        <v>1</v>
      </c>
      <c r="I1288" s="104">
        <f>IFERROR(VLOOKUP(Tabela2[[#This Row],[Nazwisko i imię pracownika]],Tabela3[],9,FALSE),0)</f>
        <v>0</v>
      </c>
      <c r="J128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89" spans="1:10">
      <c r="A1289" s="104" t="s">
        <v>1284</v>
      </c>
      <c r="B1289" s="104">
        <v>114</v>
      </c>
      <c r="C1289" s="104" t="s">
        <v>1663</v>
      </c>
      <c r="D1289" s="104" t="s">
        <v>55</v>
      </c>
      <c r="E1289" s="104">
        <v>1</v>
      </c>
      <c r="F1289" s="113">
        <f>IF(D1289="dyrektor ",'Podział podstawowy'!$F$19,IF(OR(D1289="zastępca dyrektora ",D1289="główny księgowy"),'Podział podstawowy'!$F$20,IF(D1289="kierownik",'Podział podstawowy'!$F$24,IF(D1289="zastępca kierownika",'Podział podstawowy'!$F$25,IF(D1289="główny ekspert",'Podział podstawowy'!$F$26,IF(OR(D1289="starszy ekspert",D1289="główny specjalista"),'Podział podstawowy'!$F$27,IF(OR(D1289="ekspert",D1289="specjalista"),'Podział podstawowy'!$F$28,'Podział podstawowy'!$F$29)))))))</f>
        <v>1523.6794354736171</v>
      </c>
      <c r="G1289" s="105" t="str">
        <f t="shared" si="40"/>
        <v>S4</v>
      </c>
      <c r="H1289" s="106">
        <f t="shared" si="41"/>
        <v>1.75</v>
      </c>
      <c r="I1289" s="104">
        <f>IFERROR(VLOOKUP(Tabela2[[#This Row],[Nazwisko i imię pracownika]],Tabela3[],9,FALSE),0)</f>
        <v>0</v>
      </c>
      <c r="J128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90" spans="1:10">
      <c r="A1290" s="104" t="s">
        <v>1285</v>
      </c>
      <c r="B1290" s="104">
        <v>114</v>
      </c>
      <c r="C1290" s="104" t="s">
        <v>1663</v>
      </c>
      <c r="D1290" s="104" t="s">
        <v>1669</v>
      </c>
      <c r="E1290" s="104">
        <v>1</v>
      </c>
      <c r="F1290" s="113">
        <f>IF(D1290="dyrektor ",'Podział podstawowy'!$F$19,IF(OR(D1290="zastępca dyrektora ",D1290="główny księgowy"),'Podział podstawowy'!$F$20,IF(D1290="kierownik",'Podział podstawowy'!$F$24,IF(D1290="zastępca kierownika",'Podział podstawowy'!$F$25,IF(D1290="główny ekspert",'Podział podstawowy'!$F$26,IF(OR(D1290="starszy ekspert",D1290="główny specjalista"),'Podział podstawowy'!$F$27,IF(OR(D1290="ekspert",D1290="specjalista"),'Podział podstawowy'!$F$28,'Podział podstawowy'!$F$29)))))))</f>
        <v>870.67396312778124</v>
      </c>
      <c r="G1290" s="105" t="str">
        <f t="shared" si="40"/>
        <v>S1</v>
      </c>
      <c r="H1290" s="106">
        <f t="shared" si="41"/>
        <v>1</v>
      </c>
      <c r="I1290" s="104">
        <f>IFERROR(VLOOKUP(Tabela2[[#This Row],[Nazwisko i imię pracownika]],Tabela3[],9,FALSE),0)</f>
        <v>0</v>
      </c>
      <c r="J129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91" spans="1:10">
      <c r="A1291" s="104" t="s">
        <v>1286</v>
      </c>
      <c r="B1291" s="104">
        <v>114</v>
      </c>
      <c r="C1291" s="104" t="s">
        <v>1663</v>
      </c>
      <c r="D1291" s="104" t="s">
        <v>1669</v>
      </c>
      <c r="E1291" s="104">
        <v>1</v>
      </c>
      <c r="F1291" s="113">
        <f>IF(D1291="dyrektor ",'Podział podstawowy'!$F$19,IF(OR(D1291="zastępca dyrektora ",D1291="główny księgowy"),'Podział podstawowy'!$F$20,IF(D1291="kierownik",'Podział podstawowy'!$F$24,IF(D1291="zastępca kierownika",'Podział podstawowy'!$F$25,IF(D1291="główny ekspert",'Podział podstawowy'!$F$26,IF(OR(D1291="starszy ekspert",D1291="główny specjalista"),'Podział podstawowy'!$F$27,IF(OR(D1291="ekspert",D1291="specjalista"),'Podział podstawowy'!$F$28,'Podział podstawowy'!$F$29)))))))</f>
        <v>870.67396312778124</v>
      </c>
      <c r="G1291" s="105" t="str">
        <f t="shared" si="40"/>
        <v>S1</v>
      </c>
      <c r="H1291" s="106">
        <f t="shared" si="41"/>
        <v>1</v>
      </c>
      <c r="I1291" s="104">
        <f>IFERROR(VLOOKUP(Tabela2[[#This Row],[Nazwisko i imię pracownika]],Tabela3[],9,FALSE),0)</f>
        <v>0</v>
      </c>
      <c r="J129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92" spans="1:10">
      <c r="A1292" s="104" t="s">
        <v>1287</v>
      </c>
      <c r="B1292" s="104">
        <v>114</v>
      </c>
      <c r="C1292" s="104" t="s">
        <v>1663</v>
      </c>
      <c r="D1292" s="104" t="s">
        <v>1669</v>
      </c>
      <c r="E1292" s="104">
        <v>1</v>
      </c>
      <c r="F1292" s="113">
        <f>IF(D1292="dyrektor ",'Podział podstawowy'!$F$19,IF(OR(D1292="zastępca dyrektora ",D1292="główny księgowy"),'Podział podstawowy'!$F$20,IF(D1292="kierownik",'Podział podstawowy'!$F$24,IF(D1292="zastępca kierownika",'Podział podstawowy'!$F$25,IF(D1292="główny ekspert",'Podział podstawowy'!$F$26,IF(OR(D1292="starszy ekspert",D1292="główny specjalista"),'Podział podstawowy'!$F$27,IF(OR(D1292="ekspert",D1292="specjalista"),'Podział podstawowy'!$F$28,'Podział podstawowy'!$F$29)))))))</f>
        <v>870.67396312778124</v>
      </c>
      <c r="G1292" s="105" t="str">
        <f t="shared" si="40"/>
        <v>S1</v>
      </c>
      <c r="H1292" s="106">
        <f t="shared" si="41"/>
        <v>1</v>
      </c>
      <c r="I1292" s="104">
        <f>IFERROR(VLOOKUP(Tabela2[[#This Row],[Nazwisko i imię pracownika]],Tabela3[],9,FALSE),0)</f>
        <v>0</v>
      </c>
      <c r="J129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93" spans="1:10">
      <c r="A1293" s="104" t="s">
        <v>1288</v>
      </c>
      <c r="B1293" s="104">
        <v>114</v>
      </c>
      <c r="C1293" s="104" t="s">
        <v>1663</v>
      </c>
      <c r="D1293" s="104" t="s">
        <v>47</v>
      </c>
      <c r="E1293" s="104">
        <v>1</v>
      </c>
      <c r="F1293" s="113">
        <f>IF(D1293="dyrektor ",'Podział podstawowy'!$F$19,IF(OR(D1293="zastępca dyrektora ",D1293="główny księgowy"),'Podział podstawowy'!$F$20,IF(D1293="kierownik",'Podział podstawowy'!$F$24,IF(D1293="zastępca kierownika",'Podział podstawowy'!$F$25,IF(D1293="główny ekspert",'Podział podstawowy'!$F$26,IF(OR(D1293="starszy ekspert",D1293="główny specjalista"),'Podział podstawowy'!$F$27,IF(OR(D1293="ekspert",D1293="specjalista"),'Podział podstawowy'!$F$28,'Podział podstawowy'!$F$29)))))))</f>
        <v>1306.0109446916717</v>
      </c>
      <c r="G1293" s="105" t="str">
        <f t="shared" si="40"/>
        <v>S3</v>
      </c>
      <c r="H1293" s="106">
        <f t="shared" si="41"/>
        <v>1.5</v>
      </c>
      <c r="I1293" s="104">
        <f>IFERROR(VLOOKUP(Tabela2[[#This Row],[Nazwisko i imię pracownika]],Tabela3[],9,FALSE),0)</f>
        <v>0</v>
      </c>
      <c r="J129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94" spans="1:10">
      <c r="A1294" s="104" t="s">
        <v>1289</v>
      </c>
      <c r="B1294" s="104">
        <v>114</v>
      </c>
      <c r="C1294" s="104" t="s">
        <v>1663</v>
      </c>
      <c r="D1294" s="104" t="s">
        <v>47</v>
      </c>
      <c r="E1294" s="104">
        <v>1</v>
      </c>
      <c r="F1294" s="113">
        <f>IF(D1294="dyrektor ",'Podział podstawowy'!$F$19,IF(OR(D1294="zastępca dyrektora ",D1294="główny księgowy"),'Podział podstawowy'!$F$20,IF(D1294="kierownik",'Podział podstawowy'!$F$24,IF(D1294="zastępca kierownika",'Podział podstawowy'!$F$25,IF(D1294="główny ekspert",'Podział podstawowy'!$F$26,IF(OR(D1294="starszy ekspert",D1294="główny specjalista"),'Podział podstawowy'!$F$27,IF(OR(D1294="ekspert",D1294="specjalista"),'Podział podstawowy'!$F$28,'Podział podstawowy'!$F$29)))))))</f>
        <v>1306.0109446916717</v>
      </c>
      <c r="G1294" s="105" t="str">
        <f t="shared" si="40"/>
        <v>S3</v>
      </c>
      <c r="H1294" s="106">
        <f t="shared" si="41"/>
        <v>1.5</v>
      </c>
      <c r="I1294" s="104">
        <f>IFERROR(VLOOKUP(Tabela2[[#This Row],[Nazwisko i imię pracownika]],Tabela3[],9,FALSE),0)</f>
        <v>0</v>
      </c>
      <c r="J129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95" spans="1:10">
      <c r="A1295" s="104" t="s">
        <v>1290</v>
      </c>
      <c r="B1295" s="104">
        <v>114</v>
      </c>
      <c r="C1295" s="104" t="s">
        <v>1663</v>
      </c>
      <c r="D1295" s="104" t="s">
        <v>1669</v>
      </c>
      <c r="E1295" s="104">
        <v>1</v>
      </c>
      <c r="F1295" s="113">
        <f>IF(D1295="dyrektor ",'Podział podstawowy'!$F$19,IF(OR(D1295="zastępca dyrektora ",D1295="główny księgowy"),'Podział podstawowy'!$F$20,IF(D1295="kierownik",'Podział podstawowy'!$F$24,IF(D1295="zastępca kierownika",'Podział podstawowy'!$F$25,IF(D1295="główny ekspert",'Podział podstawowy'!$F$26,IF(OR(D1295="starszy ekspert",D1295="główny specjalista"),'Podział podstawowy'!$F$27,IF(OR(D1295="ekspert",D1295="specjalista"),'Podział podstawowy'!$F$28,'Podział podstawowy'!$F$29)))))))</f>
        <v>870.67396312778124</v>
      </c>
      <c r="G1295" s="105" t="str">
        <f t="shared" si="40"/>
        <v>S1</v>
      </c>
      <c r="H1295" s="106">
        <f t="shared" si="41"/>
        <v>1</v>
      </c>
      <c r="I1295" s="104">
        <f>IFERROR(VLOOKUP(Tabela2[[#This Row],[Nazwisko i imię pracownika]],Tabela3[],9,FALSE),0)</f>
        <v>0</v>
      </c>
      <c r="J129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96" spans="1:10">
      <c r="A1296" s="104" t="s">
        <v>1291</v>
      </c>
      <c r="B1296" s="104">
        <v>114</v>
      </c>
      <c r="C1296" s="104" t="s">
        <v>1663</v>
      </c>
      <c r="D1296" s="104" t="s">
        <v>55</v>
      </c>
      <c r="E1296" s="104">
        <v>1</v>
      </c>
      <c r="F1296" s="113">
        <f>IF(D1296="dyrektor ",'Podział podstawowy'!$F$19,IF(OR(D1296="zastępca dyrektora ",D1296="główny księgowy"),'Podział podstawowy'!$F$20,IF(D1296="kierownik",'Podział podstawowy'!$F$24,IF(D1296="zastępca kierownika",'Podział podstawowy'!$F$25,IF(D1296="główny ekspert",'Podział podstawowy'!$F$26,IF(OR(D1296="starszy ekspert",D1296="główny specjalista"),'Podział podstawowy'!$F$27,IF(OR(D1296="ekspert",D1296="specjalista"),'Podział podstawowy'!$F$28,'Podział podstawowy'!$F$29)))))))</f>
        <v>1523.6794354736171</v>
      </c>
      <c r="G1296" s="105" t="str">
        <f t="shared" si="40"/>
        <v>S4</v>
      </c>
      <c r="H1296" s="106">
        <f t="shared" si="41"/>
        <v>1.75</v>
      </c>
      <c r="I1296" s="104">
        <f>IFERROR(VLOOKUP(Tabela2[[#This Row],[Nazwisko i imię pracownika]],Tabela3[],9,FALSE),0)</f>
        <v>0</v>
      </c>
      <c r="J129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97" spans="1:10">
      <c r="A1297" s="104" t="s">
        <v>1292</v>
      </c>
      <c r="B1297" s="104">
        <v>114</v>
      </c>
      <c r="C1297" s="104" t="s">
        <v>1663</v>
      </c>
      <c r="D1297" s="104" t="s">
        <v>10</v>
      </c>
      <c r="E1297" s="104">
        <v>1</v>
      </c>
      <c r="F1297" s="113">
        <f>IF(D1297="dyrektor ",'Podział podstawowy'!$F$19,IF(OR(D1297="zastępca dyrektora ",D1297="główny księgowy"),'Podział podstawowy'!$F$20,IF(D1297="kierownik",'Podział podstawowy'!$F$24,IF(D1297="zastępca kierownika",'Podział podstawowy'!$F$25,IF(D1297="główny ekspert",'Podział podstawowy'!$F$26,IF(OR(D1297="starszy ekspert",D1297="główny specjalista"),'Podział podstawowy'!$F$27,IF(OR(D1297="ekspert",D1297="specjalista"),'Podział podstawowy'!$F$28,'Podział podstawowy'!$F$29)))))))</f>
        <v>1088.3424539097266</v>
      </c>
      <c r="G1297" s="105" t="str">
        <f t="shared" si="40"/>
        <v>S2</v>
      </c>
      <c r="H1297" s="106">
        <f t="shared" si="41"/>
        <v>1.25</v>
      </c>
      <c r="I1297" s="104">
        <f>IFERROR(VLOOKUP(Tabela2[[#This Row],[Nazwisko i imię pracownika]],Tabela3[],9,FALSE),0)</f>
        <v>0</v>
      </c>
      <c r="J129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98" spans="1:10">
      <c r="A1298" s="104" t="s">
        <v>1293</v>
      </c>
      <c r="B1298" s="104">
        <v>114</v>
      </c>
      <c r="C1298" s="104" t="s">
        <v>1663</v>
      </c>
      <c r="D1298" s="104" t="s">
        <v>46</v>
      </c>
      <c r="E1298" s="104">
        <v>1</v>
      </c>
      <c r="F1298" s="113">
        <f>IF(D1298="dyrektor ",'Podział podstawowy'!$F$19,IF(OR(D1298="zastępca dyrektora ",D1298="główny księgowy"),'Podział podstawowy'!$F$20,IF(D1298="kierownik",'Podział podstawowy'!$F$24,IF(D1298="zastępca kierownika",'Podział podstawowy'!$F$25,IF(D1298="główny ekspert",'Podział podstawowy'!$F$26,IF(OR(D1298="starszy ekspert",D1298="główny specjalista"),'Podział podstawowy'!$F$27,IF(OR(D1298="ekspert",D1298="specjalista"),'Podział podstawowy'!$F$28,'Podział podstawowy'!$F$29)))))))</f>
        <v>2176.6849078194532</v>
      </c>
      <c r="G1298" s="105" t="str">
        <f t="shared" si="40"/>
        <v>S6</v>
      </c>
      <c r="H1298" s="106">
        <f t="shared" si="41"/>
        <v>2.5</v>
      </c>
      <c r="I1298" s="104">
        <f>IFERROR(VLOOKUP(Tabela2[[#This Row],[Nazwisko i imię pracownika]],Tabela3[],9,FALSE),0)</f>
        <v>0</v>
      </c>
      <c r="J129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299" spans="1:10">
      <c r="A1299" s="104" t="s">
        <v>1294</v>
      </c>
      <c r="B1299" s="104">
        <v>114</v>
      </c>
      <c r="C1299" s="104" t="s">
        <v>1663</v>
      </c>
      <c r="D1299" s="104" t="s">
        <v>1669</v>
      </c>
      <c r="E1299" s="104">
        <v>1</v>
      </c>
      <c r="F1299" s="113">
        <f>IF(D1299="dyrektor ",'Podział podstawowy'!$F$19,IF(OR(D1299="zastępca dyrektora ",D1299="główny księgowy"),'Podział podstawowy'!$F$20,IF(D1299="kierownik",'Podział podstawowy'!$F$24,IF(D1299="zastępca kierownika",'Podział podstawowy'!$F$25,IF(D1299="główny ekspert",'Podział podstawowy'!$F$26,IF(OR(D1299="starszy ekspert",D1299="główny specjalista"),'Podział podstawowy'!$F$27,IF(OR(D1299="ekspert",D1299="specjalista"),'Podział podstawowy'!$F$28,'Podział podstawowy'!$F$29)))))))</f>
        <v>870.67396312778124</v>
      </c>
      <c r="G1299" s="105" t="str">
        <f t="shared" si="40"/>
        <v>S1</v>
      </c>
      <c r="H1299" s="106">
        <f t="shared" si="41"/>
        <v>1</v>
      </c>
      <c r="I1299" s="104">
        <f>IFERROR(VLOOKUP(Tabela2[[#This Row],[Nazwisko i imię pracownika]],Tabela3[],9,FALSE),0)</f>
        <v>0</v>
      </c>
      <c r="J129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00" spans="1:10">
      <c r="A1300" s="104" t="s">
        <v>1295</v>
      </c>
      <c r="B1300" s="104">
        <v>114</v>
      </c>
      <c r="C1300" s="104" t="s">
        <v>1663</v>
      </c>
      <c r="D1300" s="104" t="s">
        <v>1669</v>
      </c>
      <c r="E1300" s="104">
        <v>1</v>
      </c>
      <c r="F1300" s="113">
        <f>IF(D1300="dyrektor ",'Podział podstawowy'!$F$19,IF(OR(D1300="zastępca dyrektora ",D1300="główny księgowy"),'Podział podstawowy'!$F$20,IF(D1300="kierownik",'Podział podstawowy'!$F$24,IF(D1300="zastępca kierownika",'Podział podstawowy'!$F$25,IF(D1300="główny ekspert",'Podział podstawowy'!$F$26,IF(OR(D1300="starszy ekspert",D1300="główny specjalista"),'Podział podstawowy'!$F$27,IF(OR(D1300="ekspert",D1300="specjalista"),'Podział podstawowy'!$F$28,'Podział podstawowy'!$F$29)))))))</f>
        <v>870.67396312778124</v>
      </c>
      <c r="G1300" s="105" t="str">
        <f t="shared" si="40"/>
        <v>S1</v>
      </c>
      <c r="H1300" s="106">
        <f t="shared" si="41"/>
        <v>1</v>
      </c>
      <c r="I1300" s="104">
        <f>IFERROR(VLOOKUP(Tabela2[[#This Row],[Nazwisko i imię pracownika]],Tabela3[],9,FALSE),0)</f>
        <v>0</v>
      </c>
      <c r="J130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01" spans="1:10">
      <c r="A1301" s="104" t="s">
        <v>1296</v>
      </c>
      <c r="B1301" s="104">
        <v>114</v>
      </c>
      <c r="C1301" s="104" t="s">
        <v>1663</v>
      </c>
      <c r="D1301" s="104" t="s">
        <v>7</v>
      </c>
      <c r="E1301" s="104">
        <v>1</v>
      </c>
      <c r="F1301" s="113">
        <f>IF(D1301="dyrektor ",'Podział podstawowy'!$F$19,IF(OR(D1301="zastępca dyrektora ",D1301="główny księgowy"),'Podział podstawowy'!$F$20,IF(D1301="kierownik",'Podział podstawowy'!$F$24,IF(D1301="zastępca kierownika",'Podział podstawowy'!$F$25,IF(D1301="główny ekspert",'Podział podstawowy'!$F$26,IF(OR(D1301="starszy ekspert",D1301="główny specjalista"),'Podział podstawowy'!$F$27,IF(OR(D1301="ekspert",D1301="specjalista"),'Podział podstawowy'!$F$28,'Podział podstawowy'!$F$29)))))))</f>
        <v>1306.0109446916717</v>
      </c>
      <c r="G1301" s="105" t="str">
        <f t="shared" si="40"/>
        <v>S3</v>
      </c>
      <c r="H1301" s="106">
        <f t="shared" si="41"/>
        <v>1.5</v>
      </c>
      <c r="I1301" s="104">
        <f>IFERROR(VLOOKUP(Tabela2[[#This Row],[Nazwisko i imię pracownika]],Tabela3[],9,FALSE),0)</f>
        <v>0</v>
      </c>
      <c r="J130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02" spans="1:10">
      <c r="A1302" s="104" t="s">
        <v>1297</v>
      </c>
      <c r="B1302" s="104">
        <v>114</v>
      </c>
      <c r="C1302" s="104" t="s">
        <v>1663</v>
      </c>
      <c r="D1302" s="104" t="s">
        <v>1669</v>
      </c>
      <c r="E1302" s="104">
        <v>1</v>
      </c>
      <c r="F1302" s="113">
        <f>IF(D1302="dyrektor ",'Podział podstawowy'!$F$19,IF(OR(D1302="zastępca dyrektora ",D1302="główny księgowy"),'Podział podstawowy'!$F$20,IF(D1302="kierownik",'Podział podstawowy'!$F$24,IF(D1302="zastępca kierownika",'Podział podstawowy'!$F$25,IF(D1302="główny ekspert",'Podział podstawowy'!$F$26,IF(OR(D1302="starszy ekspert",D1302="główny specjalista"),'Podział podstawowy'!$F$27,IF(OR(D1302="ekspert",D1302="specjalista"),'Podział podstawowy'!$F$28,'Podział podstawowy'!$F$29)))))))</f>
        <v>870.67396312778124</v>
      </c>
      <c r="G1302" s="105" t="str">
        <f t="shared" si="40"/>
        <v>S1</v>
      </c>
      <c r="H1302" s="106">
        <f t="shared" si="41"/>
        <v>1</v>
      </c>
      <c r="I1302" s="104">
        <f>IFERROR(VLOOKUP(Tabela2[[#This Row],[Nazwisko i imię pracownika]],Tabela3[],9,FALSE),0)</f>
        <v>0</v>
      </c>
      <c r="J130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03" spans="1:10">
      <c r="A1303" s="104" t="s">
        <v>1657</v>
      </c>
      <c r="B1303" s="104">
        <v>114</v>
      </c>
      <c r="C1303" s="104" t="s">
        <v>1663</v>
      </c>
      <c r="D1303" s="104" t="s">
        <v>1669</v>
      </c>
      <c r="E1303" s="104">
        <v>1</v>
      </c>
      <c r="F1303" s="113">
        <f>IF(D1303="dyrektor ",'Podział podstawowy'!$F$19,IF(OR(D1303="zastępca dyrektora ",D1303="główny księgowy"),'Podział podstawowy'!$F$20,IF(D1303="kierownik",'Podział podstawowy'!$F$24,IF(D1303="zastępca kierownika",'Podział podstawowy'!$F$25,IF(D1303="główny ekspert",'Podział podstawowy'!$F$26,IF(OR(D1303="starszy ekspert",D1303="główny specjalista"),'Podział podstawowy'!$F$27,IF(OR(D1303="ekspert",D1303="specjalista"),'Podział podstawowy'!$F$28,'Podział podstawowy'!$F$29)))))))</f>
        <v>870.67396312778124</v>
      </c>
      <c r="G1303" s="105" t="str">
        <f t="shared" si="40"/>
        <v>S1</v>
      </c>
      <c r="H1303" s="106">
        <f t="shared" si="41"/>
        <v>1</v>
      </c>
      <c r="I1303" s="104">
        <f>IFERROR(VLOOKUP(Tabela2[[#This Row],[Nazwisko i imię pracownika]],Tabela3[],9,FALSE),0)</f>
        <v>0</v>
      </c>
      <c r="J130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04" spans="1:10">
      <c r="A1304" s="104" t="s">
        <v>505</v>
      </c>
      <c r="B1304" s="104">
        <v>114</v>
      </c>
      <c r="C1304" s="104" t="s">
        <v>1663</v>
      </c>
      <c r="D1304" s="104" t="s">
        <v>47</v>
      </c>
      <c r="E1304" s="104">
        <v>1</v>
      </c>
      <c r="F1304" s="113">
        <f>IF(D1304="dyrektor ",'Podział podstawowy'!$F$19,IF(OR(D1304="zastępca dyrektora ",D1304="główny księgowy"),'Podział podstawowy'!$F$20,IF(D1304="kierownik",'Podział podstawowy'!$F$24,IF(D1304="zastępca kierownika",'Podział podstawowy'!$F$25,IF(D1304="główny ekspert",'Podział podstawowy'!$F$26,IF(OR(D1304="starszy ekspert",D1304="główny specjalista"),'Podział podstawowy'!$F$27,IF(OR(D1304="ekspert",D1304="specjalista"),'Podział podstawowy'!$F$28,'Podział podstawowy'!$F$29)))))))</f>
        <v>1306.0109446916717</v>
      </c>
      <c r="G1304" s="105" t="str">
        <f t="shared" si="40"/>
        <v>S3</v>
      </c>
      <c r="H1304" s="106">
        <f t="shared" si="41"/>
        <v>1.5</v>
      </c>
      <c r="I1304" s="104">
        <f>IFERROR(VLOOKUP(Tabela2[[#This Row],[Nazwisko i imię pracownika]],Tabela3[],9,FALSE),0)</f>
        <v>0</v>
      </c>
      <c r="J130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05" spans="1:10">
      <c r="A1305" s="104" t="s">
        <v>1298</v>
      </c>
      <c r="B1305" s="104">
        <v>114</v>
      </c>
      <c r="C1305" s="104" t="s">
        <v>1663</v>
      </c>
      <c r="D1305" s="104" t="s">
        <v>47</v>
      </c>
      <c r="E1305" s="104">
        <v>1</v>
      </c>
      <c r="F1305" s="113">
        <f>IF(D1305="dyrektor ",'Podział podstawowy'!$F$19,IF(OR(D1305="zastępca dyrektora ",D1305="główny księgowy"),'Podział podstawowy'!$F$20,IF(D1305="kierownik",'Podział podstawowy'!$F$24,IF(D1305="zastępca kierownika",'Podział podstawowy'!$F$25,IF(D1305="główny ekspert",'Podział podstawowy'!$F$26,IF(OR(D1305="starszy ekspert",D1305="główny specjalista"),'Podział podstawowy'!$F$27,IF(OR(D1305="ekspert",D1305="specjalista"),'Podział podstawowy'!$F$28,'Podział podstawowy'!$F$29)))))))</f>
        <v>1306.0109446916717</v>
      </c>
      <c r="G1305" s="105" t="str">
        <f t="shared" si="40"/>
        <v>S3</v>
      </c>
      <c r="H1305" s="106">
        <f t="shared" si="41"/>
        <v>1.5</v>
      </c>
      <c r="I1305" s="104">
        <f>IFERROR(VLOOKUP(Tabela2[[#This Row],[Nazwisko i imię pracownika]],Tabela3[],9,FALSE),0)</f>
        <v>0</v>
      </c>
      <c r="J130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06" spans="1:10">
      <c r="A1306" s="104" t="s">
        <v>1299</v>
      </c>
      <c r="B1306" s="104">
        <v>114</v>
      </c>
      <c r="C1306" s="104" t="s">
        <v>1663</v>
      </c>
      <c r="D1306" s="104" t="s">
        <v>1669</v>
      </c>
      <c r="E1306" s="104">
        <v>1</v>
      </c>
      <c r="F1306" s="113">
        <f>IF(D1306="dyrektor ",'Podział podstawowy'!$F$19,IF(OR(D1306="zastępca dyrektora ",D1306="główny księgowy"),'Podział podstawowy'!$F$20,IF(D1306="kierownik",'Podział podstawowy'!$F$24,IF(D1306="zastępca kierownika",'Podział podstawowy'!$F$25,IF(D1306="główny ekspert",'Podział podstawowy'!$F$26,IF(OR(D1306="starszy ekspert",D1306="główny specjalista"),'Podział podstawowy'!$F$27,IF(OR(D1306="ekspert",D1306="specjalista"),'Podział podstawowy'!$F$28,'Podział podstawowy'!$F$29)))))))</f>
        <v>870.67396312778124</v>
      </c>
      <c r="G1306" s="105" t="str">
        <f t="shared" si="40"/>
        <v>S1</v>
      </c>
      <c r="H1306" s="106">
        <f t="shared" si="41"/>
        <v>1</v>
      </c>
      <c r="I1306" s="104">
        <f>IFERROR(VLOOKUP(Tabela2[[#This Row],[Nazwisko i imię pracownika]],Tabela3[],9,FALSE),0)</f>
        <v>0</v>
      </c>
      <c r="J130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07" spans="1:10">
      <c r="A1307" s="104" t="s">
        <v>1300</v>
      </c>
      <c r="B1307" s="104">
        <v>114</v>
      </c>
      <c r="C1307" s="104" t="s">
        <v>1663</v>
      </c>
      <c r="D1307" s="104" t="s">
        <v>10</v>
      </c>
      <c r="E1307" s="104">
        <v>1</v>
      </c>
      <c r="F1307" s="113">
        <f>IF(D1307="dyrektor ",'Podział podstawowy'!$F$19,IF(OR(D1307="zastępca dyrektora ",D1307="główny księgowy"),'Podział podstawowy'!$F$20,IF(D1307="kierownik",'Podział podstawowy'!$F$24,IF(D1307="zastępca kierownika",'Podział podstawowy'!$F$25,IF(D1307="główny ekspert",'Podział podstawowy'!$F$26,IF(OR(D1307="starszy ekspert",D1307="główny specjalista"),'Podział podstawowy'!$F$27,IF(OR(D1307="ekspert",D1307="specjalista"),'Podział podstawowy'!$F$28,'Podział podstawowy'!$F$29)))))))</f>
        <v>1088.3424539097266</v>
      </c>
      <c r="G1307" s="105" t="str">
        <f t="shared" si="40"/>
        <v>S2</v>
      </c>
      <c r="H1307" s="106">
        <f t="shared" si="41"/>
        <v>1.25</v>
      </c>
      <c r="I1307" s="104">
        <f>IFERROR(VLOOKUP(Tabela2[[#This Row],[Nazwisko i imię pracownika]],Tabela3[],9,FALSE),0)</f>
        <v>0</v>
      </c>
      <c r="J130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08" spans="1:10">
      <c r="A1308" s="104" t="s">
        <v>1301</v>
      </c>
      <c r="B1308" s="104">
        <v>114</v>
      </c>
      <c r="C1308" s="104" t="s">
        <v>1663</v>
      </c>
      <c r="D1308" s="104" t="s">
        <v>1669</v>
      </c>
      <c r="E1308" s="104">
        <v>1</v>
      </c>
      <c r="F1308" s="113">
        <f>IF(D1308="dyrektor ",'Podział podstawowy'!$F$19,IF(OR(D1308="zastępca dyrektora ",D1308="główny księgowy"),'Podział podstawowy'!$F$20,IF(D1308="kierownik",'Podział podstawowy'!$F$24,IF(D1308="zastępca kierownika",'Podział podstawowy'!$F$25,IF(D1308="główny ekspert",'Podział podstawowy'!$F$26,IF(OR(D1308="starszy ekspert",D1308="główny specjalista"),'Podział podstawowy'!$F$27,IF(OR(D1308="ekspert",D1308="specjalista"),'Podział podstawowy'!$F$28,'Podział podstawowy'!$F$29)))))))</f>
        <v>870.67396312778124</v>
      </c>
      <c r="G1308" s="105" t="str">
        <f t="shared" si="40"/>
        <v>S1</v>
      </c>
      <c r="H1308" s="106">
        <f t="shared" si="41"/>
        <v>1</v>
      </c>
      <c r="I1308" s="104">
        <f>IFERROR(VLOOKUP(Tabela2[[#This Row],[Nazwisko i imię pracownika]],Tabela3[],9,FALSE),0)</f>
        <v>0</v>
      </c>
      <c r="J130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09" spans="1:10">
      <c r="A1309" s="104" t="s">
        <v>1302</v>
      </c>
      <c r="B1309" s="104">
        <v>114</v>
      </c>
      <c r="C1309" s="104" t="s">
        <v>1663</v>
      </c>
      <c r="D1309" s="104" t="s">
        <v>1669</v>
      </c>
      <c r="E1309" s="104">
        <v>1</v>
      </c>
      <c r="F1309" s="113">
        <f>IF(D1309="dyrektor ",'Podział podstawowy'!$F$19,IF(OR(D1309="zastępca dyrektora ",D1309="główny księgowy"),'Podział podstawowy'!$F$20,IF(D1309="kierownik",'Podział podstawowy'!$F$24,IF(D1309="zastępca kierownika",'Podział podstawowy'!$F$25,IF(D1309="główny ekspert",'Podział podstawowy'!$F$26,IF(OR(D1309="starszy ekspert",D1309="główny specjalista"),'Podział podstawowy'!$F$27,IF(OR(D1309="ekspert",D1309="specjalista"),'Podział podstawowy'!$F$28,'Podział podstawowy'!$F$29)))))))</f>
        <v>870.67396312778124</v>
      </c>
      <c r="G1309" s="105" t="str">
        <f t="shared" si="40"/>
        <v>S1</v>
      </c>
      <c r="H1309" s="106">
        <f t="shared" si="41"/>
        <v>1</v>
      </c>
      <c r="I1309" s="104">
        <f>IFERROR(VLOOKUP(Tabela2[[#This Row],[Nazwisko i imię pracownika]],Tabela3[],9,FALSE),0)</f>
        <v>0</v>
      </c>
      <c r="J130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10" spans="1:10">
      <c r="A1310" s="104" t="s">
        <v>1303</v>
      </c>
      <c r="B1310" s="104">
        <v>114</v>
      </c>
      <c r="C1310" s="104" t="s">
        <v>1663</v>
      </c>
      <c r="D1310" s="104" t="s">
        <v>1669</v>
      </c>
      <c r="E1310" s="104">
        <v>1</v>
      </c>
      <c r="F1310" s="113">
        <f>IF(D1310="dyrektor ",'Podział podstawowy'!$F$19,IF(OR(D1310="zastępca dyrektora ",D1310="główny księgowy"),'Podział podstawowy'!$F$20,IF(D1310="kierownik",'Podział podstawowy'!$F$24,IF(D1310="zastępca kierownika",'Podział podstawowy'!$F$25,IF(D1310="główny ekspert",'Podział podstawowy'!$F$26,IF(OR(D1310="starszy ekspert",D1310="główny specjalista"),'Podział podstawowy'!$F$27,IF(OR(D1310="ekspert",D1310="specjalista"),'Podział podstawowy'!$F$28,'Podział podstawowy'!$F$29)))))))</f>
        <v>870.67396312778124</v>
      </c>
      <c r="G1310" s="105" t="str">
        <f t="shared" si="40"/>
        <v>S1</v>
      </c>
      <c r="H1310" s="106">
        <f t="shared" si="41"/>
        <v>1</v>
      </c>
      <c r="I1310" s="104">
        <f>IFERROR(VLOOKUP(Tabela2[[#This Row],[Nazwisko i imię pracownika]],Tabela3[],9,FALSE),0)</f>
        <v>0</v>
      </c>
      <c r="J131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11" spans="1:10">
      <c r="A1311" s="104" t="s">
        <v>1304</v>
      </c>
      <c r="B1311" s="104">
        <v>114</v>
      </c>
      <c r="C1311" s="104" t="s">
        <v>1663</v>
      </c>
      <c r="D1311" s="104" t="s">
        <v>1669</v>
      </c>
      <c r="E1311" s="104">
        <v>1</v>
      </c>
      <c r="F1311" s="113">
        <f>IF(D1311="dyrektor ",'Podział podstawowy'!$F$19,IF(OR(D1311="zastępca dyrektora ",D1311="główny księgowy"),'Podział podstawowy'!$F$20,IF(D1311="kierownik",'Podział podstawowy'!$F$24,IF(D1311="zastępca kierownika",'Podział podstawowy'!$F$25,IF(D1311="główny ekspert",'Podział podstawowy'!$F$26,IF(OR(D1311="starszy ekspert",D1311="główny specjalista"),'Podział podstawowy'!$F$27,IF(OR(D1311="ekspert",D1311="specjalista"),'Podział podstawowy'!$F$28,'Podział podstawowy'!$F$29)))))))</f>
        <v>870.67396312778124</v>
      </c>
      <c r="G1311" s="105" t="str">
        <f t="shared" si="40"/>
        <v>S1</v>
      </c>
      <c r="H1311" s="106">
        <f t="shared" si="41"/>
        <v>1</v>
      </c>
      <c r="I1311" s="104">
        <f>IFERROR(VLOOKUP(Tabela2[[#This Row],[Nazwisko i imię pracownika]],Tabela3[],9,FALSE),0)</f>
        <v>0</v>
      </c>
      <c r="J131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12" spans="1:10">
      <c r="A1312" s="104" t="s">
        <v>1305</v>
      </c>
      <c r="B1312" s="104">
        <v>114</v>
      </c>
      <c r="C1312" s="104" t="s">
        <v>1663</v>
      </c>
      <c r="D1312" s="104" t="s">
        <v>10</v>
      </c>
      <c r="E1312" s="104">
        <v>1</v>
      </c>
      <c r="F1312" s="113">
        <f>IF(D1312="dyrektor ",'Podział podstawowy'!$F$19,IF(OR(D1312="zastępca dyrektora ",D1312="główny księgowy"),'Podział podstawowy'!$F$20,IF(D1312="kierownik",'Podział podstawowy'!$F$24,IF(D1312="zastępca kierownika",'Podział podstawowy'!$F$25,IF(D1312="główny ekspert",'Podział podstawowy'!$F$26,IF(OR(D1312="starszy ekspert",D1312="główny specjalista"),'Podział podstawowy'!$F$27,IF(OR(D1312="ekspert",D1312="specjalista"),'Podział podstawowy'!$F$28,'Podział podstawowy'!$F$29)))))))</f>
        <v>1088.3424539097266</v>
      </c>
      <c r="G1312" s="105" t="str">
        <f t="shared" si="40"/>
        <v>S2</v>
      </c>
      <c r="H1312" s="106">
        <f t="shared" si="41"/>
        <v>1.25</v>
      </c>
      <c r="I1312" s="104">
        <f>IFERROR(VLOOKUP(Tabela2[[#This Row],[Nazwisko i imię pracownika]],Tabela3[],9,FALSE),0)</f>
        <v>0</v>
      </c>
      <c r="J131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13" spans="1:10">
      <c r="A1313" s="104" t="s">
        <v>1306</v>
      </c>
      <c r="B1313" s="104">
        <v>114</v>
      </c>
      <c r="C1313" s="104" t="s">
        <v>1663</v>
      </c>
      <c r="D1313" s="104" t="s">
        <v>47</v>
      </c>
      <c r="E1313" s="104">
        <v>1</v>
      </c>
      <c r="F1313" s="113">
        <f>IF(D1313="dyrektor ",'Podział podstawowy'!$F$19,IF(OR(D1313="zastępca dyrektora ",D1313="główny księgowy"),'Podział podstawowy'!$F$20,IF(D1313="kierownik",'Podział podstawowy'!$F$24,IF(D1313="zastępca kierownika",'Podział podstawowy'!$F$25,IF(D1313="główny ekspert",'Podział podstawowy'!$F$26,IF(OR(D1313="starszy ekspert",D1313="główny specjalista"),'Podział podstawowy'!$F$27,IF(OR(D1313="ekspert",D1313="specjalista"),'Podział podstawowy'!$F$28,'Podział podstawowy'!$F$29)))))))</f>
        <v>1306.0109446916717</v>
      </c>
      <c r="G1313" s="105" t="str">
        <f t="shared" si="40"/>
        <v>S3</v>
      </c>
      <c r="H1313" s="106">
        <f t="shared" si="41"/>
        <v>1.5</v>
      </c>
      <c r="I1313" s="104">
        <f>IFERROR(VLOOKUP(Tabela2[[#This Row],[Nazwisko i imię pracownika]],Tabela3[],9,FALSE),0)</f>
        <v>0</v>
      </c>
      <c r="J131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14" spans="1:10">
      <c r="A1314" s="104" t="s">
        <v>1307</v>
      </c>
      <c r="B1314" s="104">
        <v>114</v>
      </c>
      <c r="C1314" s="104" t="s">
        <v>1663</v>
      </c>
      <c r="D1314" s="104" t="s">
        <v>1669</v>
      </c>
      <c r="E1314" s="104">
        <v>1</v>
      </c>
      <c r="F1314" s="113">
        <f>IF(D1314="dyrektor ",'Podział podstawowy'!$F$19,IF(OR(D1314="zastępca dyrektora ",D1314="główny księgowy"),'Podział podstawowy'!$F$20,IF(D1314="kierownik",'Podział podstawowy'!$F$24,IF(D1314="zastępca kierownika",'Podział podstawowy'!$F$25,IF(D1314="główny ekspert",'Podział podstawowy'!$F$26,IF(OR(D1314="starszy ekspert",D1314="główny specjalista"),'Podział podstawowy'!$F$27,IF(OR(D1314="ekspert",D1314="specjalista"),'Podział podstawowy'!$F$28,'Podział podstawowy'!$F$29)))))))</f>
        <v>870.67396312778124</v>
      </c>
      <c r="G1314" s="105" t="str">
        <f t="shared" si="40"/>
        <v>S1</v>
      </c>
      <c r="H1314" s="106">
        <f t="shared" si="41"/>
        <v>1</v>
      </c>
      <c r="I1314" s="104">
        <f>IFERROR(VLOOKUP(Tabela2[[#This Row],[Nazwisko i imię pracownika]],Tabela3[],9,FALSE),0)</f>
        <v>0</v>
      </c>
      <c r="J131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15" spans="1:10">
      <c r="A1315" s="104" t="s">
        <v>1308</v>
      </c>
      <c r="B1315" s="104">
        <v>114</v>
      </c>
      <c r="C1315" s="104" t="s">
        <v>1663</v>
      </c>
      <c r="D1315" s="104" t="s">
        <v>1669</v>
      </c>
      <c r="E1315" s="104">
        <v>1</v>
      </c>
      <c r="F1315" s="113">
        <f>IF(D1315="dyrektor ",'Podział podstawowy'!$F$19,IF(OR(D1315="zastępca dyrektora ",D1315="główny księgowy"),'Podział podstawowy'!$F$20,IF(D1315="kierownik",'Podział podstawowy'!$F$24,IF(D1315="zastępca kierownika",'Podział podstawowy'!$F$25,IF(D1315="główny ekspert",'Podział podstawowy'!$F$26,IF(OR(D1315="starszy ekspert",D1315="główny specjalista"),'Podział podstawowy'!$F$27,IF(OR(D1315="ekspert",D1315="specjalista"),'Podział podstawowy'!$F$28,'Podział podstawowy'!$F$29)))))))</f>
        <v>870.67396312778124</v>
      </c>
      <c r="G1315" s="105" t="str">
        <f t="shared" si="40"/>
        <v>S1</v>
      </c>
      <c r="H1315" s="106">
        <f t="shared" si="41"/>
        <v>1</v>
      </c>
      <c r="I1315" s="104">
        <f>IFERROR(VLOOKUP(Tabela2[[#This Row],[Nazwisko i imię pracownika]],Tabela3[],9,FALSE),0)</f>
        <v>0</v>
      </c>
      <c r="J131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16" spans="1:10">
      <c r="A1316" s="104" t="s">
        <v>1309</v>
      </c>
      <c r="B1316" s="104">
        <v>114</v>
      </c>
      <c r="C1316" s="104" t="s">
        <v>1663</v>
      </c>
      <c r="D1316" s="104" t="s">
        <v>1669</v>
      </c>
      <c r="E1316" s="104">
        <v>1</v>
      </c>
      <c r="F1316" s="113">
        <f>IF(D1316="dyrektor ",'Podział podstawowy'!$F$19,IF(OR(D1316="zastępca dyrektora ",D1316="główny księgowy"),'Podział podstawowy'!$F$20,IF(D1316="kierownik",'Podział podstawowy'!$F$24,IF(D1316="zastępca kierownika",'Podział podstawowy'!$F$25,IF(D1316="główny ekspert",'Podział podstawowy'!$F$26,IF(OR(D1316="starszy ekspert",D1316="główny specjalista"),'Podział podstawowy'!$F$27,IF(OR(D1316="ekspert",D1316="specjalista"),'Podział podstawowy'!$F$28,'Podział podstawowy'!$F$29)))))))</f>
        <v>870.67396312778124</v>
      </c>
      <c r="G1316" s="105" t="str">
        <f t="shared" si="40"/>
        <v>S1</v>
      </c>
      <c r="H1316" s="106">
        <f t="shared" si="41"/>
        <v>1</v>
      </c>
      <c r="I1316" s="104">
        <f>IFERROR(VLOOKUP(Tabela2[[#This Row],[Nazwisko i imię pracownika]],Tabela3[],9,FALSE),0)</f>
        <v>0</v>
      </c>
      <c r="J131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17" spans="1:10">
      <c r="A1317" s="104" t="s">
        <v>1310</v>
      </c>
      <c r="B1317" s="104">
        <v>114</v>
      </c>
      <c r="C1317" s="104" t="s">
        <v>1663</v>
      </c>
      <c r="D1317" s="104" t="s">
        <v>47</v>
      </c>
      <c r="E1317" s="104">
        <v>1</v>
      </c>
      <c r="F1317" s="113">
        <f>IF(D1317="dyrektor ",'Podział podstawowy'!$F$19,IF(OR(D1317="zastępca dyrektora ",D1317="główny księgowy"),'Podział podstawowy'!$F$20,IF(D1317="kierownik",'Podział podstawowy'!$F$24,IF(D1317="zastępca kierownika",'Podział podstawowy'!$F$25,IF(D1317="główny ekspert",'Podział podstawowy'!$F$26,IF(OR(D1317="starszy ekspert",D1317="główny specjalista"),'Podział podstawowy'!$F$27,IF(OR(D1317="ekspert",D1317="specjalista"),'Podział podstawowy'!$F$28,'Podział podstawowy'!$F$29)))))))</f>
        <v>1306.0109446916717</v>
      </c>
      <c r="G1317" s="105" t="str">
        <f t="shared" si="40"/>
        <v>S3</v>
      </c>
      <c r="H1317" s="106">
        <f t="shared" si="41"/>
        <v>1.5</v>
      </c>
      <c r="I1317" s="104">
        <f>IFERROR(VLOOKUP(Tabela2[[#This Row],[Nazwisko i imię pracownika]],Tabela3[],9,FALSE),0)</f>
        <v>0</v>
      </c>
      <c r="J131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18" spans="1:10">
      <c r="A1318" s="104" t="s">
        <v>1311</v>
      </c>
      <c r="B1318" s="104">
        <v>114</v>
      </c>
      <c r="C1318" s="104" t="s">
        <v>1663</v>
      </c>
      <c r="D1318" s="104" t="s">
        <v>47</v>
      </c>
      <c r="E1318" s="104">
        <v>1</v>
      </c>
      <c r="F1318" s="113">
        <f>IF(D1318="dyrektor ",'Podział podstawowy'!$F$19,IF(OR(D1318="zastępca dyrektora ",D1318="główny księgowy"),'Podział podstawowy'!$F$20,IF(D1318="kierownik",'Podział podstawowy'!$F$24,IF(D1318="zastępca kierownika",'Podział podstawowy'!$F$25,IF(D1318="główny ekspert",'Podział podstawowy'!$F$26,IF(OR(D1318="starszy ekspert",D1318="główny specjalista"),'Podział podstawowy'!$F$27,IF(OR(D1318="ekspert",D1318="specjalista"),'Podział podstawowy'!$F$28,'Podział podstawowy'!$F$29)))))))</f>
        <v>1306.0109446916717</v>
      </c>
      <c r="G1318" s="105" t="str">
        <f t="shared" si="40"/>
        <v>S3</v>
      </c>
      <c r="H1318" s="106">
        <f t="shared" si="41"/>
        <v>1.5</v>
      </c>
      <c r="I1318" s="104">
        <f>IFERROR(VLOOKUP(Tabela2[[#This Row],[Nazwisko i imię pracownika]],Tabela3[],9,FALSE),0)</f>
        <v>0</v>
      </c>
      <c r="J131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19" spans="1:10">
      <c r="A1319" s="104" t="s">
        <v>1302</v>
      </c>
      <c r="B1319" s="104">
        <v>114</v>
      </c>
      <c r="C1319" s="104" t="s">
        <v>1663</v>
      </c>
      <c r="D1319" s="104" t="s">
        <v>46</v>
      </c>
      <c r="E1319" s="104">
        <v>1</v>
      </c>
      <c r="F1319" s="113">
        <f>IF(D1319="dyrektor ",'Podział podstawowy'!$F$19,IF(OR(D1319="zastępca dyrektora ",D1319="główny księgowy"),'Podział podstawowy'!$F$20,IF(D1319="kierownik",'Podział podstawowy'!$F$24,IF(D1319="zastępca kierownika",'Podział podstawowy'!$F$25,IF(D1319="główny ekspert",'Podział podstawowy'!$F$26,IF(OR(D1319="starszy ekspert",D1319="główny specjalista"),'Podział podstawowy'!$F$27,IF(OR(D1319="ekspert",D1319="specjalista"),'Podział podstawowy'!$F$28,'Podział podstawowy'!$F$29)))))))</f>
        <v>2176.6849078194532</v>
      </c>
      <c r="G1319" s="105" t="str">
        <f t="shared" si="40"/>
        <v>S6</v>
      </c>
      <c r="H1319" s="106">
        <f t="shared" si="41"/>
        <v>2.5</v>
      </c>
      <c r="I1319" s="104">
        <f>IFERROR(VLOOKUP(Tabela2[[#This Row],[Nazwisko i imię pracownika]],Tabela3[],9,FALSE),0)</f>
        <v>0</v>
      </c>
      <c r="J131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20" spans="1:10">
      <c r="A1320" s="104" t="s">
        <v>1312</v>
      </c>
      <c r="B1320" s="104">
        <v>114</v>
      </c>
      <c r="C1320" s="104" t="s">
        <v>1663</v>
      </c>
      <c r="D1320" s="104" t="s">
        <v>47</v>
      </c>
      <c r="E1320" s="104">
        <v>1</v>
      </c>
      <c r="F1320" s="113">
        <f>IF(D1320="dyrektor ",'Podział podstawowy'!$F$19,IF(OR(D1320="zastępca dyrektora ",D1320="główny księgowy"),'Podział podstawowy'!$F$20,IF(D1320="kierownik",'Podział podstawowy'!$F$24,IF(D1320="zastępca kierownika",'Podział podstawowy'!$F$25,IF(D1320="główny ekspert",'Podział podstawowy'!$F$26,IF(OR(D1320="starszy ekspert",D1320="główny specjalista"),'Podział podstawowy'!$F$27,IF(OR(D1320="ekspert",D1320="specjalista"),'Podział podstawowy'!$F$28,'Podział podstawowy'!$F$29)))))))</f>
        <v>1306.0109446916717</v>
      </c>
      <c r="G1320" s="105" t="str">
        <f t="shared" si="40"/>
        <v>S3</v>
      </c>
      <c r="H1320" s="106">
        <f t="shared" si="41"/>
        <v>1.5</v>
      </c>
      <c r="I1320" s="104">
        <f>IFERROR(VLOOKUP(Tabela2[[#This Row],[Nazwisko i imię pracownika]],Tabela3[],9,FALSE),0)</f>
        <v>0</v>
      </c>
      <c r="J132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21" spans="1:10">
      <c r="A1321" s="104" t="s">
        <v>544</v>
      </c>
      <c r="B1321" s="104">
        <v>114</v>
      </c>
      <c r="C1321" s="104" t="s">
        <v>1663</v>
      </c>
      <c r="D1321" s="104" t="s">
        <v>10</v>
      </c>
      <c r="E1321" s="104">
        <v>1</v>
      </c>
      <c r="F1321" s="113">
        <f>IF(D1321="dyrektor ",'Podział podstawowy'!$F$19,IF(OR(D1321="zastępca dyrektora ",D1321="główny księgowy"),'Podział podstawowy'!$F$20,IF(D1321="kierownik",'Podział podstawowy'!$F$24,IF(D1321="zastępca kierownika",'Podział podstawowy'!$F$25,IF(D1321="główny ekspert",'Podział podstawowy'!$F$26,IF(OR(D1321="starszy ekspert",D1321="główny specjalista"),'Podział podstawowy'!$F$27,IF(OR(D1321="ekspert",D1321="specjalista"),'Podział podstawowy'!$F$28,'Podział podstawowy'!$F$29)))))))</f>
        <v>1088.3424539097266</v>
      </c>
      <c r="G1321" s="105" t="str">
        <f t="shared" si="40"/>
        <v>S2</v>
      </c>
      <c r="H1321" s="106">
        <f t="shared" si="41"/>
        <v>1.25</v>
      </c>
      <c r="I1321" s="104">
        <f>IFERROR(VLOOKUP(Tabela2[[#This Row],[Nazwisko i imię pracownika]],Tabela3[],9,FALSE),0)</f>
        <v>0</v>
      </c>
      <c r="J132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22" spans="1:10">
      <c r="A1322" s="104" t="s">
        <v>1313</v>
      </c>
      <c r="B1322" s="104">
        <v>114</v>
      </c>
      <c r="C1322" s="104" t="s">
        <v>1663</v>
      </c>
      <c r="D1322" s="104" t="s">
        <v>46</v>
      </c>
      <c r="E1322" s="104">
        <v>1</v>
      </c>
      <c r="F1322" s="113">
        <f>IF(D1322="dyrektor ",'Podział podstawowy'!$F$19,IF(OR(D1322="zastępca dyrektora ",D1322="główny księgowy"),'Podział podstawowy'!$F$20,IF(D1322="kierownik",'Podział podstawowy'!$F$24,IF(D1322="zastępca kierownika",'Podział podstawowy'!$F$25,IF(D1322="główny ekspert",'Podział podstawowy'!$F$26,IF(OR(D1322="starszy ekspert",D1322="główny specjalista"),'Podział podstawowy'!$F$27,IF(OR(D1322="ekspert",D1322="specjalista"),'Podział podstawowy'!$F$28,'Podział podstawowy'!$F$29)))))))</f>
        <v>2176.6849078194532</v>
      </c>
      <c r="G1322" s="105" t="str">
        <f t="shared" si="40"/>
        <v>S6</v>
      </c>
      <c r="H1322" s="106">
        <f t="shared" si="41"/>
        <v>2.5</v>
      </c>
      <c r="I1322" s="104">
        <f>IFERROR(VLOOKUP(Tabela2[[#This Row],[Nazwisko i imię pracownika]],Tabela3[],9,FALSE),0)</f>
        <v>0</v>
      </c>
      <c r="J132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23" spans="1:10">
      <c r="A1323" s="104" t="s">
        <v>1314</v>
      </c>
      <c r="B1323" s="104">
        <v>114</v>
      </c>
      <c r="C1323" s="104" t="s">
        <v>1663</v>
      </c>
      <c r="D1323" s="104" t="s">
        <v>1669</v>
      </c>
      <c r="E1323" s="104">
        <v>1</v>
      </c>
      <c r="F1323" s="113">
        <f>IF(D1323="dyrektor ",'Podział podstawowy'!$F$19,IF(OR(D1323="zastępca dyrektora ",D1323="główny księgowy"),'Podział podstawowy'!$F$20,IF(D1323="kierownik",'Podział podstawowy'!$F$24,IF(D1323="zastępca kierownika",'Podział podstawowy'!$F$25,IF(D1323="główny ekspert",'Podział podstawowy'!$F$26,IF(OR(D1323="starszy ekspert",D1323="główny specjalista"),'Podział podstawowy'!$F$27,IF(OR(D1323="ekspert",D1323="specjalista"),'Podział podstawowy'!$F$28,'Podział podstawowy'!$F$29)))))))</f>
        <v>870.67396312778124</v>
      </c>
      <c r="G1323" s="105" t="str">
        <f t="shared" si="40"/>
        <v>S1</v>
      </c>
      <c r="H1323" s="106">
        <f t="shared" si="41"/>
        <v>1</v>
      </c>
      <c r="I1323" s="104">
        <f>IFERROR(VLOOKUP(Tabela2[[#This Row],[Nazwisko i imię pracownika]],Tabela3[],9,FALSE),0)</f>
        <v>0</v>
      </c>
      <c r="J132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24" spans="1:10">
      <c r="A1324" s="104" t="s">
        <v>1315</v>
      </c>
      <c r="B1324" s="104">
        <v>114</v>
      </c>
      <c r="C1324" s="104" t="s">
        <v>1663</v>
      </c>
      <c r="D1324" s="104" t="s">
        <v>1669</v>
      </c>
      <c r="E1324" s="104">
        <v>1</v>
      </c>
      <c r="F1324" s="113">
        <f>IF(D1324="dyrektor ",'Podział podstawowy'!$F$19,IF(OR(D1324="zastępca dyrektora ",D1324="główny księgowy"),'Podział podstawowy'!$F$20,IF(D1324="kierownik",'Podział podstawowy'!$F$24,IF(D1324="zastępca kierownika",'Podział podstawowy'!$F$25,IF(D1324="główny ekspert",'Podział podstawowy'!$F$26,IF(OR(D1324="starszy ekspert",D1324="główny specjalista"),'Podział podstawowy'!$F$27,IF(OR(D1324="ekspert",D1324="specjalista"),'Podział podstawowy'!$F$28,'Podział podstawowy'!$F$29)))))))</f>
        <v>870.67396312778124</v>
      </c>
      <c r="G1324" s="105" t="str">
        <f t="shared" si="40"/>
        <v>S1</v>
      </c>
      <c r="H1324" s="106">
        <f t="shared" si="41"/>
        <v>1</v>
      </c>
      <c r="I1324" s="104">
        <f>IFERROR(VLOOKUP(Tabela2[[#This Row],[Nazwisko i imię pracownika]],Tabela3[],9,FALSE),0)</f>
        <v>0</v>
      </c>
      <c r="J132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25" spans="1:10">
      <c r="A1325" s="104" t="s">
        <v>1316</v>
      </c>
      <c r="B1325" s="104">
        <v>114</v>
      </c>
      <c r="C1325" s="104" t="s">
        <v>1663</v>
      </c>
      <c r="D1325" s="104" t="s">
        <v>1669</v>
      </c>
      <c r="E1325" s="104">
        <v>1</v>
      </c>
      <c r="F1325" s="113">
        <f>IF(D1325="dyrektor ",'Podział podstawowy'!$F$19,IF(OR(D1325="zastępca dyrektora ",D1325="główny księgowy"),'Podział podstawowy'!$F$20,IF(D1325="kierownik",'Podział podstawowy'!$F$24,IF(D1325="zastępca kierownika",'Podział podstawowy'!$F$25,IF(D1325="główny ekspert",'Podział podstawowy'!$F$26,IF(OR(D1325="starszy ekspert",D1325="główny specjalista"),'Podział podstawowy'!$F$27,IF(OR(D1325="ekspert",D1325="specjalista"),'Podział podstawowy'!$F$28,'Podział podstawowy'!$F$29)))))))</f>
        <v>870.67396312778124</v>
      </c>
      <c r="G1325" s="105" t="str">
        <f t="shared" si="40"/>
        <v>S1</v>
      </c>
      <c r="H1325" s="106">
        <f t="shared" si="41"/>
        <v>1</v>
      </c>
      <c r="I1325" s="104">
        <f>IFERROR(VLOOKUP(Tabela2[[#This Row],[Nazwisko i imię pracownika]],Tabela3[],9,FALSE),0)</f>
        <v>0</v>
      </c>
      <c r="J132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26" spans="1:10">
      <c r="A1326" s="104" t="s">
        <v>1317</v>
      </c>
      <c r="B1326" s="104">
        <v>114</v>
      </c>
      <c r="C1326" s="104" t="s">
        <v>1663</v>
      </c>
      <c r="D1326" s="104" t="s">
        <v>1669</v>
      </c>
      <c r="E1326" s="104">
        <v>1</v>
      </c>
      <c r="F1326" s="113">
        <f>IF(D1326="dyrektor ",'Podział podstawowy'!$F$19,IF(OR(D1326="zastępca dyrektora ",D1326="główny księgowy"),'Podział podstawowy'!$F$20,IF(D1326="kierownik",'Podział podstawowy'!$F$24,IF(D1326="zastępca kierownika",'Podział podstawowy'!$F$25,IF(D1326="główny ekspert",'Podział podstawowy'!$F$26,IF(OR(D1326="starszy ekspert",D1326="główny specjalista"),'Podział podstawowy'!$F$27,IF(OR(D1326="ekspert",D1326="specjalista"),'Podział podstawowy'!$F$28,'Podział podstawowy'!$F$29)))))))</f>
        <v>870.67396312778124</v>
      </c>
      <c r="G1326" s="105" t="str">
        <f t="shared" si="40"/>
        <v>S1</v>
      </c>
      <c r="H1326" s="106">
        <f t="shared" si="41"/>
        <v>1</v>
      </c>
      <c r="I1326" s="104">
        <f>IFERROR(VLOOKUP(Tabela2[[#This Row],[Nazwisko i imię pracownika]],Tabela3[],9,FALSE),0)</f>
        <v>0</v>
      </c>
      <c r="J132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27" spans="1:10">
      <c r="A1327" s="104" t="s">
        <v>1318</v>
      </c>
      <c r="B1327" s="104">
        <v>114</v>
      </c>
      <c r="C1327" s="104" t="s">
        <v>1663</v>
      </c>
      <c r="D1327" s="104" t="s">
        <v>47</v>
      </c>
      <c r="E1327" s="104">
        <v>1</v>
      </c>
      <c r="F1327" s="113">
        <f>IF(D1327="dyrektor ",'Podział podstawowy'!$F$19,IF(OR(D1327="zastępca dyrektora ",D1327="główny księgowy"),'Podział podstawowy'!$F$20,IF(D1327="kierownik",'Podział podstawowy'!$F$24,IF(D1327="zastępca kierownika",'Podział podstawowy'!$F$25,IF(D1327="główny ekspert",'Podział podstawowy'!$F$26,IF(OR(D1327="starszy ekspert",D1327="główny specjalista"),'Podział podstawowy'!$F$27,IF(OR(D1327="ekspert",D1327="specjalista"),'Podział podstawowy'!$F$28,'Podział podstawowy'!$F$29)))))))</f>
        <v>1306.0109446916717</v>
      </c>
      <c r="G1327" s="105" t="str">
        <f t="shared" si="40"/>
        <v>S3</v>
      </c>
      <c r="H1327" s="106">
        <f t="shared" si="41"/>
        <v>1.5</v>
      </c>
      <c r="I1327" s="104">
        <f>IFERROR(VLOOKUP(Tabela2[[#This Row],[Nazwisko i imię pracownika]],Tabela3[],9,FALSE),0)</f>
        <v>0</v>
      </c>
      <c r="J132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28" spans="1:10">
      <c r="A1328" s="104" t="s">
        <v>1319</v>
      </c>
      <c r="B1328" s="104">
        <v>114</v>
      </c>
      <c r="C1328" s="104" t="s">
        <v>1663</v>
      </c>
      <c r="D1328" s="104" t="s">
        <v>1669</v>
      </c>
      <c r="E1328" s="104">
        <v>1</v>
      </c>
      <c r="F1328" s="113">
        <f>IF(D1328="dyrektor ",'Podział podstawowy'!$F$19,IF(OR(D1328="zastępca dyrektora ",D1328="główny księgowy"),'Podział podstawowy'!$F$20,IF(D1328="kierownik",'Podział podstawowy'!$F$24,IF(D1328="zastępca kierownika",'Podział podstawowy'!$F$25,IF(D1328="główny ekspert",'Podział podstawowy'!$F$26,IF(OR(D1328="starszy ekspert",D1328="główny specjalista"),'Podział podstawowy'!$F$27,IF(OR(D1328="ekspert",D1328="specjalista"),'Podział podstawowy'!$F$28,'Podział podstawowy'!$F$29)))))))</f>
        <v>870.67396312778124</v>
      </c>
      <c r="G1328" s="105" t="str">
        <f t="shared" si="40"/>
        <v>S1</v>
      </c>
      <c r="H1328" s="106">
        <f t="shared" si="41"/>
        <v>1</v>
      </c>
      <c r="I1328" s="104">
        <f>IFERROR(VLOOKUP(Tabela2[[#This Row],[Nazwisko i imię pracownika]],Tabela3[],9,FALSE),0)</f>
        <v>0</v>
      </c>
      <c r="J132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29" spans="1:10">
      <c r="A1329" s="104" t="s">
        <v>255</v>
      </c>
      <c r="B1329" s="104">
        <v>114</v>
      </c>
      <c r="C1329" s="104" t="s">
        <v>1663</v>
      </c>
      <c r="D1329" s="104" t="s">
        <v>1669</v>
      </c>
      <c r="E1329" s="104">
        <v>1</v>
      </c>
      <c r="F1329" s="113">
        <f>IF(D1329="dyrektor ",'Podział podstawowy'!$F$19,IF(OR(D1329="zastępca dyrektora ",D1329="główny księgowy"),'Podział podstawowy'!$F$20,IF(D1329="kierownik",'Podział podstawowy'!$F$24,IF(D1329="zastępca kierownika",'Podział podstawowy'!$F$25,IF(D1329="główny ekspert",'Podział podstawowy'!$F$26,IF(OR(D1329="starszy ekspert",D1329="główny specjalista"),'Podział podstawowy'!$F$27,IF(OR(D1329="ekspert",D1329="specjalista"),'Podział podstawowy'!$F$28,'Podział podstawowy'!$F$29)))))))</f>
        <v>870.67396312778124</v>
      </c>
      <c r="G1329" s="105" t="str">
        <f t="shared" si="40"/>
        <v>S1</v>
      </c>
      <c r="H1329" s="106">
        <f t="shared" si="41"/>
        <v>1</v>
      </c>
      <c r="I1329" s="104">
        <f>IFERROR(VLOOKUP(Tabela2[[#This Row],[Nazwisko i imię pracownika]],Tabela3[],9,FALSE),0)</f>
        <v>0</v>
      </c>
      <c r="J132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30" spans="1:10">
      <c r="A1330" s="104" t="s">
        <v>1320</v>
      </c>
      <c r="B1330" s="104">
        <v>114</v>
      </c>
      <c r="C1330" s="104" t="s">
        <v>1663</v>
      </c>
      <c r="D1330" s="104" t="s">
        <v>1669</v>
      </c>
      <c r="E1330" s="104">
        <v>1</v>
      </c>
      <c r="F1330" s="113">
        <f>IF(D1330="dyrektor ",'Podział podstawowy'!$F$19,IF(OR(D1330="zastępca dyrektora ",D1330="główny księgowy"),'Podział podstawowy'!$F$20,IF(D1330="kierownik",'Podział podstawowy'!$F$24,IF(D1330="zastępca kierownika",'Podział podstawowy'!$F$25,IF(D1330="główny ekspert",'Podział podstawowy'!$F$26,IF(OR(D1330="starszy ekspert",D1330="główny specjalista"),'Podział podstawowy'!$F$27,IF(OR(D1330="ekspert",D1330="specjalista"),'Podział podstawowy'!$F$28,'Podział podstawowy'!$F$29)))))))</f>
        <v>870.67396312778124</v>
      </c>
      <c r="G1330" s="105" t="str">
        <f t="shared" si="40"/>
        <v>S1</v>
      </c>
      <c r="H1330" s="106">
        <f t="shared" si="41"/>
        <v>1</v>
      </c>
      <c r="I1330" s="104">
        <f>IFERROR(VLOOKUP(Tabela2[[#This Row],[Nazwisko i imię pracownika]],Tabela3[],9,FALSE),0)</f>
        <v>0</v>
      </c>
      <c r="J133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31" spans="1:10">
      <c r="A1331" s="104" t="s">
        <v>1321</v>
      </c>
      <c r="B1331" s="104">
        <v>114</v>
      </c>
      <c r="C1331" s="104" t="s">
        <v>1663</v>
      </c>
      <c r="D1331" s="104" t="s">
        <v>10</v>
      </c>
      <c r="E1331" s="104">
        <v>1</v>
      </c>
      <c r="F1331" s="113">
        <f>IF(D1331="dyrektor ",'Podział podstawowy'!$F$19,IF(OR(D1331="zastępca dyrektora ",D1331="główny księgowy"),'Podział podstawowy'!$F$20,IF(D1331="kierownik",'Podział podstawowy'!$F$24,IF(D1331="zastępca kierownika",'Podział podstawowy'!$F$25,IF(D1331="główny ekspert",'Podział podstawowy'!$F$26,IF(OR(D1331="starszy ekspert",D1331="główny specjalista"),'Podział podstawowy'!$F$27,IF(OR(D1331="ekspert",D1331="specjalista"),'Podział podstawowy'!$F$28,'Podział podstawowy'!$F$29)))))))</f>
        <v>1088.3424539097266</v>
      </c>
      <c r="G1331" s="105" t="str">
        <f t="shared" si="40"/>
        <v>S2</v>
      </c>
      <c r="H1331" s="106">
        <f t="shared" si="41"/>
        <v>1.25</v>
      </c>
      <c r="I1331" s="104">
        <f>IFERROR(VLOOKUP(Tabela2[[#This Row],[Nazwisko i imię pracownika]],Tabela3[],9,FALSE),0)</f>
        <v>0</v>
      </c>
      <c r="J133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32" spans="1:10">
      <c r="A1332" s="104" t="s">
        <v>1322</v>
      </c>
      <c r="B1332" s="104">
        <v>114</v>
      </c>
      <c r="C1332" s="104" t="s">
        <v>1663</v>
      </c>
      <c r="D1332" s="104" t="s">
        <v>1669</v>
      </c>
      <c r="E1332" s="104">
        <v>1</v>
      </c>
      <c r="F1332" s="113">
        <f>IF(D1332="dyrektor ",'Podział podstawowy'!$F$19,IF(OR(D1332="zastępca dyrektora ",D1332="główny księgowy"),'Podział podstawowy'!$F$20,IF(D1332="kierownik",'Podział podstawowy'!$F$24,IF(D1332="zastępca kierownika",'Podział podstawowy'!$F$25,IF(D1332="główny ekspert",'Podział podstawowy'!$F$26,IF(OR(D1332="starszy ekspert",D1332="główny specjalista"),'Podział podstawowy'!$F$27,IF(OR(D1332="ekspert",D1332="specjalista"),'Podział podstawowy'!$F$28,'Podział podstawowy'!$F$29)))))))</f>
        <v>870.67396312778124</v>
      </c>
      <c r="G1332" s="105" t="str">
        <f t="shared" si="40"/>
        <v>S1</v>
      </c>
      <c r="H1332" s="106">
        <f t="shared" si="41"/>
        <v>1</v>
      </c>
      <c r="I1332" s="104">
        <f>IFERROR(VLOOKUP(Tabela2[[#This Row],[Nazwisko i imię pracownika]],Tabela3[],9,FALSE),0)</f>
        <v>0</v>
      </c>
      <c r="J133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33" spans="1:10">
      <c r="A1333" s="104" t="s">
        <v>1323</v>
      </c>
      <c r="B1333" s="104">
        <v>114</v>
      </c>
      <c r="C1333" s="104" t="s">
        <v>1663</v>
      </c>
      <c r="D1333" s="104" t="s">
        <v>1669</v>
      </c>
      <c r="E1333" s="104">
        <v>1</v>
      </c>
      <c r="F1333" s="113">
        <f>IF(D1333="dyrektor ",'Podział podstawowy'!$F$19,IF(OR(D1333="zastępca dyrektora ",D1333="główny księgowy"),'Podział podstawowy'!$F$20,IF(D1333="kierownik",'Podział podstawowy'!$F$24,IF(D1333="zastępca kierownika",'Podział podstawowy'!$F$25,IF(D1333="główny ekspert",'Podział podstawowy'!$F$26,IF(OR(D1333="starszy ekspert",D1333="główny specjalista"),'Podział podstawowy'!$F$27,IF(OR(D1333="ekspert",D1333="specjalista"),'Podział podstawowy'!$F$28,'Podział podstawowy'!$F$29)))))))</f>
        <v>870.67396312778124</v>
      </c>
      <c r="G1333" s="105" t="str">
        <f t="shared" si="40"/>
        <v>S1</v>
      </c>
      <c r="H1333" s="106">
        <f t="shared" si="41"/>
        <v>1</v>
      </c>
      <c r="I1333" s="104">
        <f>IFERROR(VLOOKUP(Tabela2[[#This Row],[Nazwisko i imię pracownika]],Tabela3[],9,FALSE),0)</f>
        <v>0</v>
      </c>
      <c r="J133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34" spans="1:10">
      <c r="A1334" s="104" t="s">
        <v>1324</v>
      </c>
      <c r="B1334" s="104">
        <v>114</v>
      </c>
      <c r="C1334" s="104" t="s">
        <v>1663</v>
      </c>
      <c r="D1334" s="104" t="s">
        <v>1669</v>
      </c>
      <c r="E1334" s="104">
        <v>1</v>
      </c>
      <c r="F1334" s="113">
        <f>IF(D1334="dyrektor ",'Podział podstawowy'!$F$19,IF(OR(D1334="zastępca dyrektora ",D1334="główny księgowy"),'Podział podstawowy'!$F$20,IF(D1334="kierownik",'Podział podstawowy'!$F$24,IF(D1334="zastępca kierownika",'Podział podstawowy'!$F$25,IF(D1334="główny ekspert",'Podział podstawowy'!$F$26,IF(OR(D1334="starszy ekspert",D1334="główny specjalista"),'Podział podstawowy'!$F$27,IF(OR(D1334="ekspert",D1334="specjalista"),'Podział podstawowy'!$F$28,'Podział podstawowy'!$F$29)))))))</f>
        <v>870.67396312778124</v>
      </c>
      <c r="G1334" s="105" t="str">
        <f t="shared" si="40"/>
        <v>S1</v>
      </c>
      <c r="H1334" s="106">
        <f t="shared" si="41"/>
        <v>1</v>
      </c>
      <c r="I1334" s="104">
        <f>IFERROR(VLOOKUP(Tabela2[[#This Row],[Nazwisko i imię pracownika]],Tabela3[],9,FALSE),0)</f>
        <v>0</v>
      </c>
      <c r="J133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35" spans="1:10">
      <c r="A1335" s="104" t="s">
        <v>1325</v>
      </c>
      <c r="B1335" s="104">
        <v>114</v>
      </c>
      <c r="C1335" s="104" t="s">
        <v>1663</v>
      </c>
      <c r="D1335" s="104" t="s">
        <v>47</v>
      </c>
      <c r="E1335" s="104">
        <v>1</v>
      </c>
      <c r="F1335" s="113">
        <f>IF(D1335="dyrektor ",'Podział podstawowy'!$F$19,IF(OR(D1335="zastępca dyrektora ",D1335="główny księgowy"),'Podział podstawowy'!$F$20,IF(D1335="kierownik",'Podział podstawowy'!$F$24,IF(D1335="zastępca kierownika",'Podział podstawowy'!$F$25,IF(D1335="główny ekspert",'Podział podstawowy'!$F$26,IF(OR(D1335="starszy ekspert",D1335="główny specjalista"),'Podział podstawowy'!$F$27,IF(OR(D1335="ekspert",D1335="specjalista"),'Podział podstawowy'!$F$28,'Podział podstawowy'!$F$29)))))))</f>
        <v>1306.0109446916717</v>
      </c>
      <c r="G1335" s="105" t="str">
        <f t="shared" si="40"/>
        <v>S3</v>
      </c>
      <c r="H1335" s="106">
        <f t="shared" si="41"/>
        <v>1.5</v>
      </c>
      <c r="I1335" s="104">
        <f>IFERROR(VLOOKUP(Tabela2[[#This Row],[Nazwisko i imię pracownika]],Tabela3[],9,FALSE),0)</f>
        <v>0</v>
      </c>
      <c r="J133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36" spans="1:10">
      <c r="A1336" s="104" t="s">
        <v>1326</v>
      </c>
      <c r="B1336" s="104">
        <v>114</v>
      </c>
      <c r="C1336" s="104" t="s">
        <v>1663</v>
      </c>
      <c r="D1336" s="104" t="s">
        <v>1669</v>
      </c>
      <c r="E1336" s="104">
        <v>1</v>
      </c>
      <c r="F1336" s="113">
        <f>IF(D1336="dyrektor ",'Podział podstawowy'!$F$19,IF(OR(D1336="zastępca dyrektora ",D1336="główny księgowy"),'Podział podstawowy'!$F$20,IF(D1336="kierownik",'Podział podstawowy'!$F$24,IF(D1336="zastępca kierownika",'Podział podstawowy'!$F$25,IF(D1336="główny ekspert",'Podział podstawowy'!$F$26,IF(OR(D1336="starszy ekspert",D1336="główny specjalista"),'Podział podstawowy'!$F$27,IF(OR(D1336="ekspert",D1336="specjalista"),'Podział podstawowy'!$F$28,'Podział podstawowy'!$F$29)))))))</f>
        <v>870.67396312778124</v>
      </c>
      <c r="G1336" s="105" t="str">
        <f t="shared" si="40"/>
        <v>S1</v>
      </c>
      <c r="H1336" s="106">
        <f t="shared" si="41"/>
        <v>1</v>
      </c>
      <c r="I1336" s="104">
        <f>IFERROR(VLOOKUP(Tabela2[[#This Row],[Nazwisko i imię pracownika]],Tabela3[],9,FALSE),0)</f>
        <v>0</v>
      </c>
      <c r="J133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37" spans="1:10">
      <c r="A1337" s="104" t="s">
        <v>1327</v>
      </c>
      <c r="B1337" s="104">
        <v>114</v>
      </c>
      <c r="C1337" s="104" t="s">
        <v>1663</v>
      </c>
      <c r="D1337" s="104" t="s">
        <v>8</v>
      </c>
      <c r="E1337" s="104">
        <v>1</v>
      </c>
      <c r="F1337" s="113">
        <f>IF(D1337="dyrektor ",'Podział podstawowy'!$F$19,IF(OR(D1337="zastępca dyrektora ",D1337="główny księgowy"),'Podział podstawowy'!$F$20,IF(D1337="kierownik",'Podział podstawowy'!$F$24,IF(D1337="zastępca kierownika",'Podział podstawowy'!$F$25,IF(D1337="główny ekspert",'Podział podstawowy'!$F$26,IF(OR(D1337="starszy ekspert",D1337="główny specjalista"),'Podział podstawowy'!$F$27,IF(OR(D1337="ekspert",D1337="specjalista"),'Podział podstawowy'!$F$28,'Podział podstawowy'!$F$29)))))))</f>
        <v>1088.3424539097266</v>
      </c>
      <c r="G1337" s="105" t="str">
        <f t="shared" si="40"/>
        <v>S2</v>
      </c>
      <c r="H1337" s="106">
        <f t="shared" si="41"/>
        <v>1.25</v>
      </c>
      <c r="I1337" s="104">
        <f>IFERROR(VLOOKUP(Tabela2[[#This Row],[Nazwisko i imię pracownika]],Tabela3[],9,FALSE),0)</f>
        <v>0</v>
      </c>
      <c r="J133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38" spans="1:10">
      <c r="A1338" s="104" t="s">
        <v>1328</v>
      </c>
      <c r="B1338" s="104">
        <v>114</v>
      </c>
      <c r="C1338" s="104" t="s">
        <v>1663</v>
      </c>
      <c r="D1338" s="104" t="s">
        <v>1669</v>
      </c>
      <c r="E1338" s="104">
        <v>1</v>
      </c>
      <c r="F1338" s="113">
        <f>IF(D1338="dyrektor ",'Podział podstawowy'!$F$19,IF(OR(D1338="zastępca dyrektora ",D1338="główny księgowy"),'Podział podstawowy'!$F$20,IF(D1338="kierownik",'Podział podstawowy'!$F$24,IF(D1338="zastępca kierownika",'Podział podstawowy'!$F$25,IF(D1338="główny ekspert",'Podział podstawowy'!$F$26,IF(OR(D1338="starszy ekspert",D1338="główny specjalista"),'Podział podstawowy'!$F$27,IF(OR(D1338="ekspert",D1338="specjalista"),'Podział podstawowy'!$F$28,'Podział podstawowy'!$F$29)))))))</f>
        <v>870.67396312778124</v>
      </c>
      <c r="G1338" s="105" t="str">
        <f t="shared" si="40"/>
        <v>S1</v>
      </c>
      <c r="H1338" s="106">
        <f t="shared" si="41"/>
        <v>1</v>
      </c>
      <c r="I1338" s="104">
        <f>IFERROR(VLOOKUP(Tabela2[[#This Row],[Nazwisko i imię pracownika]],Tabela3[],9,FALSE),0)</f>
        <v>0</v>
      </c>
      <c r="J133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39" spans="1:10">
      <c r="A1339" s="104" t="s">
        <v>1329</v>
      </c>
      <c r="B1339" s="104">
        <v>114</v>
      </c>
      <c r="C1339" s="104" t="s">
        <v>1663</v>
      </c>
      <c r="D1339" s="104" t="s">
        <v>1669</v>
      </c>
      <c r="E1339" s="104">
        <v>1</v>
      </c>
      <c r="F1339" s="113">
        <f>IF(D1339="dyrektor ",'Podział podstawowy'!$F$19,IF(OR(D1339="zastępca dyrektora ",D1339="główny księgowy"),'Podział podstawowy'!$F$20,IF(D1339="kierownik",'Podział podstawowy'!$F$24,IF(D1339="zastępca kierownika",'Podział podstawowy'!$F$25,IF(D1339="główny ekspert",'Podział podstawowy'!$F$26,IF(OR(D1339="starszy ekspert",D1339="główny specjalista"),'Podział podstawowy'!$F$27,IF(OR(D1339="ekspert",D1339="specjalista"),'Podział podstawowy'!$F$28,'Podział podstawowy'!$F$29)))))))</f>
        <v>870.67396312778124</v>
      </c>
      <c r="G1339" s="105" t="str">
        <f t="shared" si="40"/>
        <v>S1</v>
      </c>
      <c r="H1339" s="106">
        <f t="shared" si="41"/>
        <v>1</v>
      </c>
      <c r="I1339" s="104">
        <f>IFERROR(VLOOKUP(Tabela2[[#This Row],[Nazwisko i imię pracownika]],Tabela3[],9,FALSE),0)</f>
        <v>0</v>
      </c>
      <c r="J133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40" spans="1:10">
      <c r="A1340" s="104" t="s">
        <v>1330</v>
      </c>
      <c r="B1340" s="104">
        <v>114</v>
      </c>
      <c r="C1340" s="104" t="s">
        <v>1663</v>
      </c>
      <c r="D1340" s="104" t="s">
        <v>1669</v>
      </c>
      <c r="E1340" s="104">
        <v>1</v>
      </c>
      <c r="F1340" s="113">
        <f>IF(D1340="dyrektor ",'Podział podstawowy'!$F$19,IF(OR(D1340="zastępca dyrektora ",D1340="główny księgowy"),'Podział podstawowy'!$F$20,IF(D1340="kierownik",'Podział podstawowy'!$F$24,IF(D1340="zastępca kierownika",'Podział podstawowy'!$F$25,IF(D1340="główny ekspert",'Podział podstawowy'!$F$26,IF(OR(D1340="starszy ekspert",D1340="główny specjalista"),'Podział podstawowy'!$F$27,IF(OR(D1340="ekspert",D1340="specjalista"),'Podział podstawowy'!$F$28,'Podział podstawowy'!$F$29)))))))</f>
        <v>870.67396312778124</v>
      </c>
      <c r="G1340" s="105" t="str">
        <f t="shared" si="40"/>
        <v>S1</v>
      </c>
      <c r="H1340" s="106">
        <f t="shared" si="41"/>
        <v>1</v>
      </c>
      <c r="I1340" s="104">
        <f>IFERROR(VLOOKUP(Tabela2[[#This Row],[Nazwisko i imię pracownika]],Tabela3[],9,FALSE),0)</f>
        <v>0</v>
      </c>
      <c r="J134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41" spans="1:10">
      <c r="A1341" s="104" t="s">
        <v>1331</v>
      </c>
      <c r="B1341" s="104">
        <v>114</v>
      </c>
      <c r="C1341" s="104" t="s">
        <v>1663</v>
      </c>
      <c r="D1341" s="104" t="s">
        <v>1669</v>
      </c>
      <c r="E1341" s="104">
        <v>1</v>
      </c>
      <c r="F1341" s="113">
        <f>IF(D1341="dyrektor ",'Podział podstawowy'!$F$19,IF(OR(D1341="zastępca dyrektora ",D1341="główny księgowy"),'Podział podstawowy'!$F$20,IF(D1341="kierownik",'Podział podstawowy'!$F$24,IF(D1341="zastępca kierownika",'Podział podstawowy'!$F$25,IF(D1341="główny ekspert",'Podział podstawowy'!$F$26,IF(OR(D1341="starszy ekspert",D1341="główny specjalista"),'Podział podstawowy'!$F$27,IF(OR(D1341="ekspert",D1341="specjalista"),'Podział podstawowy'!$F$28,'Podział podstawowy'!$F$29)))))))</f>
        <v>870.67396312778124</v>
      </c>
      <c r="G1341" s="105" t="str">
        <f t="shared" si="40"/>
        <v>S1</v>
      </c>
      <c r="H1341" s="106">
        <f t="shared" si="41"/>
        <v>1</v>
      </c>
      <c r="I1341" s="104">
        <f>IFERROR(VLOOKUP(Tabela2[[#This Row],[Nazwisko i imię pracownika]],Tabela3[],9,FALSE),0)</f>
        <v>0</v>
      </c>
      <c r="J134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42" spans="1:10">
      <c r="A1342" s="104" t="s">
        <v>93</v>
      </c>
      <c r="B1342" s="104">
        <v>114</v>
      </c>
      <c r="C1342" s="104" t="s">
        <v>1663</v>
      </c>
      <c r="D1342" s="104" t="s">
        <v>10</v>
      </c>
      <c r="E1342" s="104">
        <v>1</v>
      </c>
      <c r="F1342" s="113">
        <f>IF(D1342="dyrektor ",'Podział podstawowy'!$F$19,IF(OR(D1342="zastępca dyrektora ",D1342="główny księgowy"),'Podział podstawowy'!$F$20,IF(D1342="kierownik",'Podział podstawowy'!$F$24,IF(D1342="zastępca kierownika",'Podział podstawowy'!$F$25,IF(D1342="główny ekspert",'Podział podstawowy'!$F$26,IF(OR(D1342="starszy ekspert",D1342="główny specjalista"),'Podział podstawowy'!$F$27,IF(OR(D1342="ekspert",D1342="specjalista"),'Podział podstawowy'!$F$28,'Podział podstawowy'!$F$29)))))))</f>
        <v>1088.3424539097266</v>
      </c>
      <c r="G1342" s="105" t="str">
        <f t="shared" si="40"/>
        <v>S2</v>
      </c>
      <c r="H1342" s="106">
        <f t="shared" si="41"/>
        <v>1.25</v>
      </c>
      <c r="I1342" s="104">
        <f>IFERROR(VLOOKUP(Tabela2[[#This Row],[Nazwisko i imię pracownika]],Tabela3[],9,FALSE),0)</f>
        <v>0</v>
      </c>
      <c r="J134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43" spans="1:10">
      <c r="A1343" s="104" t="s">
        <v>1332</v>
      </c>
      <c r="B1343" s="104">
        <v>114</v>
      </c>
      <c r="C1343" s="104" t="s">
        <v>1663</v>
      </c>
      <c r="D1343" s="104" t="s">
        <v>8</v>
      </c>
      <c r="E1343" s="104">
        <v>1</v>
      </c>
      <c r="F1343" s="113">
        <f>IF(D1343="dyrektor ",'Podział podstawowy'!$F$19,IF(OR(D1343="zastępca dyrektora ",D1343="główny księgowy"),'Podział podstawowy'!$F$20,IF(D1343="kierownik",'Podział podstawowy'!$F$24,IF(D1343="zastępca kierownika",'Podział podstawowy'!$F$25,IF(D1343="główny ekspert",'Podział podstawowy'!$F$26,IF(OR(D1343="starszy ekspert",D1343="główny specjalista"),'Podział podstawowy'!$F$27,IF(OR(D1343="ekspert",D1343="specjalista"),'Podział podstawowy'!$F$28,'Podział podstawowy'!$F$29)))))))</f>
        <v>1088.3424539097266</v>
      </c>
      <c r="G1343" s="105" t="str">
        <f t="shared" si="40"/>
        <v>S2</v>
      </c>
      <c r="H1343" s="106">
        <f t="shared" si="41"/>
        <v>1.25</v>
      </c>
      <c r="I1343" s="104">
        <f>IFERROR(VLOOKUP(Tabela2[[#This Row],[Nazwisko i imię pracownika]],Tabela3[],9,FALSE),0)</f>
        <v>0</v>
      </c>
      <c r="J134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44" spans="1:10">
      <c r="A1344" s="104" t="s">
        <v>1333</v>
      </c>
      <c r="B1344" s="104">
        <v>114</v>
      </c>
      <c r="C1344" s="104" t="s">
        <v>1663</v>
      </c>
      <c r="D1344" s="104" t="s">
        <v>1669</v>
      </c>
      <c r="E1344" s="104">
        <v>1</v>
      </c>
      <c r="F1344" s="113">
        <f>IF(D1344="dyrektor ",'Podział podstawowy'!$F$19,IF(OR(D1344="zastępca dyrektora ",D1344="główny księgowy"),'Podział podstawowy'!$F$20,IF(D1344="kierownik",'Podział podstawowy'!$F$24,IF(D1344="zastępca kierownika",'Podział podstawowy'!$F$25,IF(D1344="główny ekspert",'Podział podstawowy'!$F$26,IF(OR(D1344="starszy ekspert",D1344="główny specjalista"),'Podział podstawowy'!$F$27,IF(OR(D1344="ekspert",D1344="specjalista"),'Podział podstawowy'!$F$28,'Podział podstawowy'!$F$29)))))))</f>
        <v>870.67396312778124</v>
      </c>
      <c r="G1344" s="105" t="str">
        <f t="shared" si="40"/>
        <v>S1</v>
      </c>
      <c r="H1344" s="106">
        <f t="shared" si="41"/>
        <v>1</v>
      </c>
      <c r="I1344" s="104">
        <f>IFERROR(VLOOKUP(Tabela2[[#This Row],[Nazwisko i imię pracownika]],Tabela3[],9,FALSE),0)</f>
        <v>0</v>
      </c>
      <c r="J134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45" spans="1:10">
      <c r="A1345" s="104" t="s">
        <v>1334</v>
      </c>
      <c r="B1345" s="104">
        <v>114</v>
      </c>
      <c r="C1345" s="104" t="s">
        <v>1663</v>
      </c>
      <c r="D1345" s="104" t="s">
        <v>47</v>
      </c>
      <c r="E1345" s="104">
        <v>1</v>
      </c>
      <c r="F1345" s="113">
        <f>IF(D1345="dyrektor ",'Podział podstawowy'!$F$19,IF(OR(D1345="zastępca dyrektora ",D1345="główny księgowy"),'Podział podstawowy'!$F$20,IF(D1345="kierownik",'Podział podstawowy'!$F$24,IF(D1345="zastępca kierownika",'Podział podstawowy'!$F$25,IF(D1345="główny ekspert",'Podział podstawowy'!$F$26,IF(OR(D1345="starszy ekspert",D1345="główny specjalista"),'Podział podstawowy'!$F$27,IF(OR(D1345="ekspert",D1345="specjalista"),'Podział podstawowy'!$F$28,'Podział podstawowy'!$F$29)))))))</f>
        <v>1306.0109446916717</v>
      </c>
      <c r="G1345" s="105" t="str">
        <f t="shared" si="40"/>
        <v>S3</v>
      </c>
      <c r="H1345" s="106">
        <f t="shared" si="41"/>
        <v>1.5</v>
      </c>
      <c r="I1345" s="104">
        <f>IFERROR(VLOOKUP(Tabela2[[#This Row],[Nazwisko i imię pracownika]],Tabela3[],9,FALSE),0)</f>
        <v>0</v>
      </c>
      <c r="J134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46" spans="1:10">
      <c r="A1346" s="104" t="s">
        <v>1335</v>
      </c>
      <c r="B1346" s="104">
        <v>114</v>
      </c>
      <c r="C1346" s="104" t="s">
        <v>1663</v>
      </c>
      <c r="D1346" s="104" t="s">
        <v>55</v>
      </c>
      <c r="E1346" s="104">
        <v>1</v>
      </c>
      <c r="F1346" s="113">
        <f>IF(D1346="dyrektor ",'Podział podstawowy'!$F$19,IF(OR(D1346="zastępca dyrektora ",D1346="główny księgowy"),'Podział podstawowy'!$F$20,IF(D1346="kierownik",'Podział podstawowy'!$F$24,IF(D1346="zastępca kierownika",'Podział podstawowy'!$F$25,IF(D1346="główny ekspert",'Podział podstawowy'!$F$26,IF(OR(D1346="starszy ekspert",D1346="główny specjalista"),'Podział podstawowy'!$F$27,IF(OR(D1346="ekspert",D1346="specjalista"),'Podział podstawowy'!$F$28,'Podział podstawowy'!$F$29)))))))</f>
        <v>1523.6794354736171</v>
      </c>
      <c r="G1346" s="105" t="str">
        <f t="shared" si="40"/>
        <v>S4</v>
      </c>
      <c r="H1346" s="106">
        <f t="shared" si="41"/>
        <v>1.75</v>
      </c>
      <c r="I1346" s="104">
        <f>IFERROR(VLOOKUP(Tabela2[[#This Row],[Nazwisko i imię pracownika]],Tabela3[],9,FALSE),0)</f>
        <v>0</v>
      </c>
      <c r="J134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47" spans="1:10">
      <c r="A1347" s="104" t="s">
        <v>959</v>
      </c>
      <c r="B1347" s="104">
        <v>114</v>
      </c>
      <c r="C1347" s="104" t="s">
        <v>1663</v>
      </c>
      <c r="D1347" s="104" t="s">
        <v>1669</v>
      </c>
      <c r="E1347" s="104">
        <v>1</v>
      </c>
      <c r="F1347" s="113">
        <f>IF(D1347="dyrektor ",'Podział podstawowy'!$F$19,IF(OR(D1347="zastępca dyrektora ",D1347="główny księgowy"),'Podział podstawowy'!$F$20,IF(D1347="kierownik",'Podział podstawowy'!$F$24,IF(D1347="zastępca kierownika",'Podział podstawowy'!$F$25,IF(D1347="główny ekspert",'Podział podstawowy'!$F$26,IF(OR(D1347="starszy ekspert",D1347="główny specjalista"),'Podział podstawowy'!$F$27,IF(OR(D1347="ekspert",D1347="specjalista"),'Podział podstawowy'!$F$28,'Podział podstawowy'!$F$29)))))))</f>
        <v>870.67396312778124</v>
      </c>
      <c r="G1347" s="105" t="str">
        <f t="shared" si="40"/>
        <v>S1</v>
      </c>
      <c r="H1347" s="106">
        <f t="shared" si="41"/>
        <v>1</v>
      </c>
      <c r="I1347" s="104">
        <f>IFERROR(VLOOKUP(Tabela2[[#This Row],[Nazwisko i imię pracownika]],Tabela3[],9,FALSE),0)</f>
        <v>0</v>
      </c>
      <c r="J134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48" spans="1:10">
      <c r="A1348" s="104" t="s">
        <v>142</v>
      </c>
      <c r="B1348" s="104">
        <v>114</v>
      </c>
      <c r="C1348" s="104" t="s">
        <v>1663</v>
      </c>
      <c r="D1348" s="104" t="s">
        <v>1669</v>
      </c>
      <c r="E1348" s="104">
        <v>1</v>
      </c>
      <c r="F1348" s="113">
        <f>IF(D1348="dyrektor ",'Podział podstawowy'!$F$19,IF(OR(D1348="zastępca dyrektora ",D1348="główny księgowy"),'Podział podstawowy'!$F$20,IF(D1348="kierownik",'Podział podstawowy'!$F$24,IF(D1348="zastępca kierownika",'Podział podstawowy'!$F$25,IF(D1348="główny ekspert",'Podział podstawowy'!$F$26,IF(OR(D1348="starszy ekspert",D1348="główny specjalista"),'Podział podstawowy'!$F$27,IF(OR(D1348="ekspert",D1348="specjalista"),'Podział podstawowy'!$F$28,'Podział podstawowy'!$F$29)))))))</f>
        <v>870.67396312778124</v>
      </c>
      <c r="G1348" s="105" t="str">
        <f t="shared" si="40"/>
        <v>S1</v>
      </c>
      <c r="H1348" s="106">
        <f t="shared" si="41"/>
        <v>1</v>
      </c>
      <c r="I1348" s="104">
        <f>IFERROR(VLOOKUP(Tabela2[[#This Row],[Nazwisko i imię pracownika]],Tabela3[],9,FALSE),0)</f>
        <v>0</v>
      </c>
      <c r="J134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49" spans="1:10">
      <c r="A1349" s="104" t="s">
        <v>1336</v>
      </c>
      <c r="B1349" s="104">
        <v>114</v>
      </c>
      <c r="C1349" s="104" t="s">
        <v>1663</v>
      </c>
      <c r="D1349" s="104" t="s">
        <v>47</v>
      </c>
      <c r="E1349" s="104">
        <v>1</v>
      </c>
      <c r="F1349" s="113">
        <f>IF(D1349="dyrektor ",'Podział podstawowy'!$F$19,IF(OR(D1349="zastępca dyrektora ",D1349="główny księgowy"),'Podział podstawowy'!$F$20,IF(D1349="kierownik",'Podział podstawowy'!$F$24,IF(D1349="zastępca kierownika",'Podział podstawowy'!$F$25,IF(D1349="główny ekspert",'Podział podstawowy'!$F$26,IF(OR(D1349="starszy ekspert",D1349="główny specjalista"),'Podział podstawowy'!$F$27,IF(OR(D1349="ekspert",D1349="specjalista"),'Podział podstawowy'!$F$28,'Podział podstawowy'!$F$29)))))))</f>
        <v>1306.0109446916717</v>
      </c>
      <c r="G1349" s="105" t="str">
        <f t="shared" si="40"/>
        <v>S3</v>
      </c>
      <c r="H1349" s="106">
        <f t="shared" si="41"/>
        <v>1.5</v>
      </c>
      <c r="I1349" s="104">
        <f>IFERROR(VLOOKUP(Tabela2[[#This Row],[Nazwisko i imię pracownika]],Tabela3[],9,FALSE),0)</f>
        <v>0</v>
      </c>
      <c r="J134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50" spans="1:10">
      <c r="A1350" s="104" t="s">
        <v>1337</v>
      </c>
      <c r="B1350" s="104">
        <v>114</v>
      </c>
      <c r="C1350" s="104" t="s">
        <v>1663</v>
      </c>
      <c r="D1350" s="104" t="s">
        <v>8</v>
      </c>
      <c r="E1350" s="104">
        <v>1</v>
      </c>
      <c r="F1350" s="113">
        <f>IF(D1350="dyrektor ",'Podział podstawowy'!$F$19,IF(OR(D1350="zastępca dyrektora ",D1350="główny księgowy"),'Podział podstawowy'!$F$20,IF(D1350="kierownik",'Podział podstawowy'!$F$24,IF(D1350="zastępca kierownika",'Podział podstawowy'!$F$25,IF(D1350="główny ekspert",'Podział podstawowy'!$F$26,IF(OR(D1350="starszy ekspert",D1350="główny specjalista"),'Podział podstawowy'!$F$27,IF(OR(D1350="ekspert",D1350="specjalista"),'Podział podstawowy'!$F$28,'Podział podstawowy'!$F$29)))))))</f>
        <v>1088.3424539097266</v>
      </c>
      <c r="G1350" s="105" t="str">
        <f t="shared" si="40"/>
        <v>S2</v>
      </c>
      <c r="H1350" s="106">
        <f t="shared" si="41"/>
        <v>1.25</v>
      </c>
      <c r="I1350" s="104">
        <f>IFERROR(VLOOKUP(Tabela2[[#This Row],[Nazwisko i imię pracownika]],Tabela3[],9,FALSE),0)</f>
        <v>0</v>
      </c>
      <c r="J135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51" spans="1:10">
      <c r="A1351" s="104" t="s">
        <v>1338</v>
      </c>
      <c r="B1351" s="104">
        <v>114</v>
      </c>
      <c r="C1351" s="104" t="s">
        <v>1663</v>
      </c>
      <c r="D1351" s="104" t="s">
        <v>8</v>
      </c>
      <c r="E1351" s="104">
        <v>1</v>
      </c>
      <c r="F1351" s="113">
        <f>IF(D1351="dyrektor ",'Podział podstawowy'!$F$19,IF(OR(D1351="zastępca dyrektora ",D1351="główny księgowy"),'Podział podstawowy'!$F$20,IF(D1351="kierownik",'Podział podstawowy'!$F$24,IF(D1351="zastępca kierownika",'Podział podstawowy'!$F$25,IF(D1351="główny ekspert",'Podział podstawowy'!$F$26,IF(OR(D1351="starszy ekspert",D1351="główny specjalista"),'Podział podstawowy'!$F$27,IF(OR(D1351="ekspert",D1351="specjalista"),'Podział podstawowy'!$F$28,'Podział podstawowy'!$F$29)))))))</f>
        <v>1088.3424539097266</v>
      </c>
      <c r="G1351" s="105" t="str">
        <f t="shared" ref="G1351:G1414" si="42">IF(D1351="dyrektor ","S8",IF(OR(D1351="zastępca dyrektora ",D1351="główny księgowy"),"S7",IF(D1351="kierownik","S6",IF(D1351="zastępca kierownika","S5",IF(D1351="główny ekspert","S4",IF(OR(D1351="starszy ekspert",D1351="główny specjalista"),"S3",IF(OR(D1351="ekspert",D1351="specjalista"),"S2","S1")))))))</f>
        <v>S2</v>
      </c>
      <c r="H1351" s="106">
        <f t="shared" ref="H1351:H1414" si="43">IF(G1351="S1",1,IF(G1351="S2",1.25,IF(G1351="S3",1.5,IF(G1351="S4",1.75,IF(G1351="S5",2,IF(G1351="S6",2.5,IF(G1351="S7",3,IF(G1351="S8",3.5))))))))</f>
        <v>1.25</v>
      </c>
      <c r="I1351" s="104">
        <f>IFERROR(VLOOKUP(Tabela2[[#This Row],[Nazwisko i imię pracownika]],Tabela3[],9,FALSE),0)</f>
        <v>0</v>
      </c>
      <c r="J135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52" spans="1:10">
      <c r="A1352" s="104" t="s">
        <v>1339</v>
      </c>
      <c r="B1352" s="104">
        <v>114</v>
      </c>
      <c r="C1352" s="104" t="s">
        <v>1663</v>
      </c>
      <c r="D1352" s="104" t="s">
        <v>8</v>
      </c>
      <c r="E1352" s="104">
        <v>1</v>
      </c>
      <c r="F1352" s="113">
        <f>IF(D1352="dyrektor ",'Podział podstawowy'!$F$19,IF(OR(D1352="zastępca dyrektora ",D1352="główny księgowy"),'Podział podstawowy'!$F$20,IF(D1352="kierownik",'Podział podstawowy'!$F$24,IF(D1352="zastępca kierownika",'Podział podstawowy'!$F$25,IF(D1352="główny ekspert",'Podział podstawowy'!$F$26,IF(OR(D1352="starszy ekspert",D1352="główny specjalista"),'Podział podstawowy'!$F$27,IF(OR(D1352="ekspert",D1352="specjalista"),'Podział podstawowy'!$F$28,'Podział podstawowy'!$F$29)))))))</f>
        <v>1088.3424539097266</v>
      </c>
      <c r="G1352" s="105" t="str">
        <f t="shared" si="42"/>
        <v>S2</v>
      </c>
      <c r="H1352" s="106">
        <f t="shared" si="43"/>
        <v>1.25</v>
      </c>
      <c r="I1352" s="104">
        <f>IFERROR(VLOOKUP(Tabela2[[#This Row],[Nazwisko i imię pracownika]],Tabela3[],9,FALSE),0)</f>
        <v>0</v>
      </c>
      <c r="J135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53" spans="1:10">
      <c r="A1353" s="104" t="s">
        <v>1340</v>
      </c>
      <c r="B1353" s="104">
        <v>114</v>
      </c>
      <c r="C1353" s="104" t="s">
        <v>1663</v>
      </c>
      <c r="D1353" s="104" t="s">
        <v>1669</v>
      </c>
      <c r="E1353" s="104">
        <v>1</v>
      </c>
      <c r="F1353" s="113">
        <f>IF(D1353="dyrektor ",'Podział podstawowy'!$F$19,IF(OR(D1353="zastępca dyrektora ",D1353="główny księgowy"),'Podział podstawowy'!$F$20,IF(D1353="kierownik",'Podział podstawowy'!$F$24,IF(D1353="zastępca kierownika",'Podział podstawowy'!$F$25,IF(D1353="główny ekspert",'Podział podstawowy'!$F$26,IF(OR(D1353="starszy ekspert",D1353="główny specjalista"),'Podział podstawowy'!$F$27,IF(OR(D1353="ekspert",D1353="specjalista"),'Podział podstawowy'!$F$28,'Podział podstawowy'!$F$29)))))))</f>
        <v>870.67396312778124</v>
      </c>
      <c r="G1353" s="105" t="str">
        <f t="shared" si="42"/>
        <v>S1</v>
      </c>
      <c r="H1353" s="106">
        <f t="shared" si="43"/>
        <v>1</v>
      </c>
      <c r="I1353" s="104">
        <f>IFERROR(VLOOKUP(Tabela2[[#This Row],[Nazwisko i imię pracownika]],Tabela3[],9,FALSE),0)</f>
        <v>0</v>
      </c>
      <c r="J135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54" spans="1:10">
      <c r="A1354" s="104" t="s">
        <v>1341</v>
      </c>
      <c r="B1354" s="104">
        <v>114</v>
      </c>
      <c r="C1354" s="104" t="s">
        <v>1663</v>
      </c>
      <c r="D1354" s="104" t="s">
        <v>1669</v>
      </c>
      <c r="E1354" s="104">
        <v>1</v>
      </c>
      <c r="F1354" s="113">
        <f>IF(D1354="dyrektor ",'Podział podstawowy'!$F$19,IF(OR(D1354="zastępca dyrektora ",D1354="główny księgowy"),'Podział podstawowy'!$F$20,IF(D1354="kierownik",'Podział podstawowy'!$F$24,IF(D1354="zastępca kierownika",'Podział podstawowy'!$F$25,IF(D1354="główny ekspert",'Podział podstawowy'!$F$26,IF(OR(D1354="starszy ekspert",D1354="główny specjalista"),'Podział podstawowy'!$F$27,IF(OR(D1354="ekspert",D1354="specjalista"),'Podział podstawowy'!$F$28,'Podział podstawowy'!$F$29)))))))</f>
        <v>870.67396312778124</v>
      </c>
      <c r="G1354" s="105" t="str">
        <f t="shared" si="42"/>
        <v>S1</v>
      </c>
      <c r="H1354" s="106">
        <f t="shared" si="43"/>
        <v>1</v>
      </c>
      <c r="I1354" s="104">
        <f>IFERROR(VLOOKUP(Tabela2[[#This Row],[Nazwisko i imię pracownika]],Tabela3[],9,FALSE),0)</f>
        <v>0</v>
      </c>
      <c r="J135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55" spans="1:10">
      <c r="A1355" s="104" t="s">
        <v>1342</v>
      </c>
      <c r="B1355" s="104">
        <v>114</v>
      </c>
      <c r="C1355" s="104" t="s">
        <v>1663</v>
      </c>
      <c r="D1355" s="104" t="s">
        <v>8</v>
      </c>
      <c r="E1355" s="104">
        <v>1</v>
      </c>
      <c r="F1355" s="113">
        <f>IF(D1355="dyrektor ",'Podział podstawowy'!$F$19,IF(OR(D1355="zastępca dyrektora ",D1355="główny księgowy"),'Podział podstawowy'!$F$20,IF(D1355="kierownik",'Podział podstawowy'!$F$24,IF(D1355="zastępca kierownika",'Podział podstawowy'!$F$25,IF(D1355="główny ekspert",'Podział podstawowy'!$F$26,IF(OR(D1355="starszy ekspert",D1355="główny specjalista"),'Podział podstawowy'!$F$27,IF(OR(D1355="ekspert",D1355="specjalista"),'Podział podstawowy'!$F$28,'Podział podstawowy'!$F$29)))))))</f>
        <v>1088.3424539097266</v>
      </c>
      <c r="G1355" s="105" t="str">
        <f t="shared" si="42"/>
        <v>S2</v>
      </c>
      <c r="H1355" s="106">
        <f t="shared" si="43"/>
        <v>1.25</v>
      </c>
      <c r="I1355" s="104">
        <f>IFERROR(VLOOKUP(Tabela2[[#This Row],[Nazwisko i imię pracownika]],Tabela3[],9,FALSE),0)</f>
        <v>0</v>
      </c>
      <c r="J135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56" spans="1:10">
      <c r="A1356" s="104" t="s">
        <v>1343</v>
      </c>
      <c r="B1356" s="104">
        <v>114</v>
      </c>
      <c r="C1356" s="104" t="s">
        <v>1663</v>
      </c>
      <c r="D1356" s="104" t="s">
        <v>1669</v>
      </c>
      <c r="E1356" s="104">
        <v>1</v>
      </c>
      <c r="F1356" s="113">
        <f>IF(D1356="dyrektor ",'Podział podstawowy'!$F$19,IF(OR(D1356="zastępca dyrektora ",D1356="główny księgowy"),'Podział podstawowy'!$F$20,IF(D1356="kierownik",'Podział podstawowy'!$F$24,IF(D1356="zastępca kierownika",'Podział podstawowy'!$F$25,IF(D1356="główny ekspert",'Podział podstawowy'!$F$26,IF(OR(D1356="starszy ekspert",D1356="główny specjalista"),'Podział podstawowy'!$F$27,IF(OR(D1356="ekspert",D1356="specjalista"),'Podział podstawowy'!$F$28,'Podział podstawowy'!$F$29)))))))</f>
        <v>870.67396312778124</v>
      </c>
      <c r="G1356" s="105" t="str">
        <f t="shared" si="42"/>
        <v>S1</v>
      </c>
      <c r="H1356" s="106">
        <f t="shared" si="43"/>
        <v>1</v>
      </c>
      <c r="I1356" s="104">
        <f>IFERROR(VLOOKUP(Tabela2[[#This Row],[Nazwisko i imię pracownika]],Tabela3[],9,FALSE),0)</f>
        <v>0</v>
      </c>
      <c r="J135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57" spans="1:10">
      <c r="A1357" s="104" t="s">
        <v>1344</v>
      </c>
      <c r="B1357" s="104">
        <v>114</v>
      </c>
      <c r="C1357" s="104" t="s">
        <v>1663</v>
      </c>
      <c r="D1357" s="104" t="s">
        <v>55</v>
      </c>
      <c r="E1357" s="104">
        <v>1</v>
      </c>
      <c r="F1357" s="113">
        <f>IF(D1357="dyrektor ",'Podział podstawowy'!$F$19,IF(OR(D1357="zastępca dyrektora ",D1357="główny księgowy"),'Podział podstawowy'!$F$20,IF(D1357="kierownik",'Podział podstawowy'!$F$24,IF(D1357="zastępca kierownika",'Podział podstawowy'!$F$25,IF(D1357="główny ekspert",'Podział podstawowy'!$F$26,IF(OR(D1357="starszy ekspert",D1357="główny specjalista"),'Podział podstawowy'!$F$27,IF(OR(D1357="ekspert",D1357="specjalista"),'Podział podstawowy'!$F$28,'Podział podstawowy'!$F$29)))))))</f>
        <v>1523.6794354736171</v>
      </c>
      <c r="G1357" s="105" t="str">
        <f t="shared" si="42"/>
        <v>S4</v>
      </c>
      <c r="H1357" s="106">
        <f t="shared" si="43"/>
        <v>1.75</v>
      </c>
      <c r="I1357" s="104">
        <f>IFERROR(VLOOKUP(Tabela2[[#This Row],[Nazwisko i imię pracownika]],Tabela3[],9,FALSE),0)</f>
        <v>0</v>
      </c>
      <c r="J135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58" spans="1:10">
      <c r="A1358" s="104" t="s">
        <v>1345</v>
      </c>
      <c r="B1358" s="104">
        <v>114</v>
      </c>
      <c r="C1358" s="104" t="s">
        <v>1663</v>
      </c>
      <c r="D1358" s="104" t="s">
        <v>1669</v>
      </c>
      <c r="E1358" s="104">
        <v>1</v>
      </c>
      <c r="F1358" s="113">
        <f>IF(D1358="dyrektor ",'Podział podstawowy'!$F$19,IF(OR(D1358="zastępca dyrektora ",D1358="główny księgowy"),'Podział podstawowy'!$F$20,IF(D1358="kierownik",'Podział podstawowy'!$F$24,IF(D1358="zastępca kierownika",'Podział podstawowy'!$F$25,IF(D1358="główny ekspert",'Podział podstawowy'!$F$26,IF(OR(D1358="starszy ekspert",D1358="główny specjalista"),'Podział podstawowy'!$F$27,IF(OR(D1358="ekspert",D1358="specjalista"),'Podział podstawowy'!$F$28,'Podział podstawowy'!$F$29)))))))</f>
        <v>870.67396312778124</v>
      </c>
      <c r="G1358" s="105" t="str">
        <f t="shared" si="42"/>
        <v>S1</v>
      </c>
      <c r="H1358" s="106">
        <f t="shared" si="43"/>
        <v>1</v>
      </c>
      <c r="I1358" s="104">
        <f>IFERROR(VLOOKUP(Tabela2[[#This Row],[Nazwisko i imię pracownika]],Tabela3[],9,FALSE),0)</f>
        <v>0</v>
      </c>
      <c r="J135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59" spans="1:10">
      <c r="A1359" s="104" t="s">
        <v>1346</v>
      </c>
      <c r="B1359" s="104">
        <v>114</v>
      </c>
      <c r="C1359" s="104" t="s">
        <v>1663</v>
      </c>
      <c r="D1359" s="104" t="s">
        <v>1669</v>
      </c>
      <c r="E1359" s="104">
        <v>1</v>
      </c>
      <c r="F1359" s="113">
        <f>IF(D1359="dyrektor ",'Podział podstawowy'!$F$19,IF(OR(D1359="zastępca dyrektora ",D1359="główny księgowy"),'Podział podstawowy'!$F$20,IF(D1359="kierownik",'Podział podstawowy'!$F$24,IF(D1359="zastępca kierownika",'Podział podstawowy'!$F$25,IF(D1359="główny ekspert",'Podział podstawowy'!$F$26,IF(OR(D1359="starszy ekspert",D1359="główny specjalista"),'Podział podstawowy'!$F$27,IF(OR(D1359="ekspert",D1359="specjalista"),'Podział podstawowy'!$F$28,'Podział podstawowy'!$F$29)))))))</f>
        <v>870.67396312778124</v>
      </c>
      <c r="G1359" s="105" t="str">
        <f t="shared" si="42"/>
        <v>S1</v>
      </c>
      <c r="H1359" s="106">
        <f t="shared" si="43"/>
        <v>1</v>
      </c>
      <c r="I1359" s="104">
        <f>IFERROR(VLOOKUP(Tabela2[[#This Row],[Nazwisko i imię pracownika]],Tabela3[],9,FALSE),0)</f>
        <v>0</v>
      </c>
      <c r="J135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60" spans="1:10">
      <c r="A1360" s="104" t="s">
        <v>1347</v>
      </c>
      <c r="B1360" s="104">
        <v>114</v>
      </c>
      <c r="C1360" s="104" t="s">
        <v>1664</v>
      </c>
      <c r="D1360" s="104" t="s">
        <v>1669</v>
      </c>
      <c r="E1360" s="104">
        <v>1</v>
      </c>
      <c r="F1360" s="113">
        <f>IF(D1360="dyrektor ",'Podział podstawowy'!$F$19,IF(OR(D1360="zastępca dyrektora ",D1360="główny księgowy"),'Podział podstawowy'!$F$20,IF(D1360="kierownik",'Podział podstawowy'!$F$24,IF(D1360="zastępca kierownika",'Podział podstawowy'!$F$25,IF(D1360="główny ekspert",'Podział podstawowy'!$F$26,IF(OR(D1360="starszy ekspert",D1360="główny specjalista"),'Podział podstawowy'!$F$27,IF(OR(D1360="ekspert",D1360="specjalista"),'Podział podstawowy'!$F$28,'Podział podstawowy'!$F$29)))))))</f>
        <v>870.67396312778124</v>
      </c>
      <c r="G1360" s="105" t="str">
        <f t="shared" si="42"/>
        <v>S1</v>
      </c>
      <c r="H1360" s="106">
        <f t="shared" si="43"/>
        <v>1</v>
      </c>
      <c r="I1360" s="104">
        <f>IFERROR(VLOOKUP(Tabela2[[#This Row],[Nazwisko i imię pracownika]],Tabela3[],9,FALSE),0)</f>
        <v>0</v>
      </c>
      <c r="J136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61" spans="1:10">
      <c r="A1361" s="104" t="s">
        <v>1348</v>
      </c>
      <c r="B1361" s="104">
        <v>114</v>
      </c>
      <c r="C1361" s="104" t="s">
        <v>1664</v>
      </c>
      <c r="D1361" s="104" t="s">
        <v>1669</v>
      </c>
      <c r="E1361" s="104">
        <v>1</v>
      </c>
      <c r="F1361" s="113">
        <f>IF(D1361="dyrektor ",'Podział podstawowy'!$F$19,IF(OR(D1361="zastępca dyrektora ",D1361="główny księgowy"),'Podział podstawowy'!$F$20,IF(D1361="kierownik",'Podział podstawowy'!$F$24,IF(D1361="zastępca kierownika",'Podział podstawowy'!$F$25,IF(D1361="główny ekspert",'Podział podstawowy'!$F$26,IF(OR(D1361="starszy ekspert",D1361="główny specjalista"),'Podział podstawowy'!$F$27,IF(OR(D1361="ekspert",D1361="specjalista"),'Podział podstawowy'!$F$28,'Podział podstawowy'!$F$29)))))))</f>
        <v>870.67396312778124</v>
      </c>
      <c r="G1361" s="105" t="str">
        <f t="shared" si="42"/>
        <v>S1</v>
      </c>
      <c r="H1361" s="106">
        <f t="shared" si="43"/>
        <v>1</v>
      </c>
      <c r="I1361" s="104">
        <f>IFERROR(VLOOKUP(Tabela2[[#This Row],[Nazwisko i imię pracownika]],Tabela3[],9,FALSE),0)</f>
        <v>0</v>
      </c>
      <c r="J136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62" spans="1:10">
      <c r="A1362" s="104" t="s">
        <v>1349</v>
      </c>
      <c r="B1362" s="104">
        <v>114</v>
      </c>
      <c r="C1362" s="104" t="s">
        <v>1664</v>
      </c>
      <c r="D1362" s="104" t="s">
        <v>1669</v>
      </c>
      <c r="E1362" s="104">
        <v>1</v>
      </c>
      <c r="F1362" s="113">
        <f>IF(D1362="dyrektor ",'Podział podstawowy'!$F$19,IF(OR(D1362="zastępca dyrektora ",D1362="główny księgowy"),'Podział podstawowy'!$F$20,IF(D1362="kierownik",'Podział podstawowy'!$F$24,IF(D1362="zastępca kierownika",'Podział podstawowy'!$F$25,IF(D1362="główny ekspert",'Podział podstawowy'!$F$26,IF(OR(D1362="starszy ekspert",D1362="główny specjalista"),'Podział podstawowy'!$F$27,IF(OR(D1362="ekspert",D1362="specjalista"),'Podział podstawowy'!$F$28,'Podział podstawowy'!$F$29)))))))</f>
        <v>870.67396312778124</v>
      </c>
      <c r="G1362" s="105" t="str">
        <f t="shared" si="42"/>
        <v>S1</v>
      </c>
      <c r="H1362" s="106">
        <f t="shared" si="43"/>
        <v>1</v>
      </c>
      <c r="I1362" s="104">
        <f>IFERROR(VLOOKUP(Tabela2[[#This Row],[Nazwisko i imię pracownika]],Tabela3[],9,FALSE),0)</f>
        <v>0</v>
      </c>
      <c r="J136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63" spans="1:10">
      <c r="A1363" s="104" t="s">
        <v>1350</v>
      </c>
      <c r="B1363" s="104">
        <v>114</v>
      </c>
      <c r="C1363" s="104" t="s">
        <v>1664</v>
      </c>
      <c r="D1363" s="104" t="s">
        <v>1669</v>
      </c>
      <c r="E1363" s="104">
        <v>1</v>
      </c>
      <c r="F1363" s="113">
        <f>IF(D1363="dyrektor ",'Podział podstawowy'!$F$19,IF(OR(D1363="zastępca dyrektora ",D1363="główny księgowy"),'Podział podstawowy'!$F$20,IF(D1363="kierownik",'Podział podstawowy'!$F$24,IF(D1363="zastępca kierownika",'Podział podstawowy'!$F$25,IF(D1363="główny ekspert",'Podział podstawowy'!$F$26,IF(OR(D1363="starszy ekspert",D1363="główny specjalista"),'Podział podstawowy'!$F$27,IF(OR(D1363="ekspert",D1363="specjalista"),'Podział podstawowy'!$F$28,'Podział podstawowy'!$F$29)))))))</f>
        <v>870.67396312778124</v>
      </c>
      <c r="G1363" s="105" t="str">
        <f t="shared" si="42"/>
        <v>S1</v>
      </c>
      <c r="H1363" s="106">
        <f t="shared" si="43"/>
        <v>1</v>
      </c>
      <c r="I1363" s="104">
        <f>IFERROR(VLOOKUP(Tabela2[[#This Row],[Nazwisko i imię pracownika]],Tabela3[],9,FALSE),0)</f>
        <v>0</v>
      </c>
      <c r="J136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64" spans="1:10">
      <c r="A1364" s="104" t="s">
        <v>1351</v>
      </c>
      <c r="B1364" s="104">
        <v>114</v>
      </c>
      <c r="C1364" s="104" t="s">
        <v>1664</v>
      </c>
      <c r="D1364" s="104" t="s">
        <v>47</v>
      </c>
      <c r="E1364" s="104">
        <v>1</v>
      </c>
      <c r="F1364" s="113">
        <f>IF(D1364="dyrektor ",'Podział podstawowy'!$F$19,IF(OR(D1364="zastępca dyrektora ",D1364="główny księgowy"),'Podział podstawowy'!$F$20,IF(D1364="kierownik",'Podział podstawowy'!$F$24,IF(D1364="zastępca kierownika",'Podział podstawowy'!$F$25,IF(D1364="główny ekspert",'Podział podstawowy'!$F$26,IF(OR(D1364="starszy ekspert",D1364="główny specjalista"),'Podział podstawowy'!$F$27,IF(OR(D1364="ekspert",D1364="specjalista"),'Podział podstawowy'!$F$28,'Podział podstawowy'!$F$29)))))))</f>
        <v>1306.0109446916717</v>
      </c>
      <c r="G1364" s="105" t="str">
        <f t="shared" si="42"/>
        <v>S3</v>
      </c>
      <c r="H1364" s="106">
        <f t="shared" si="43"/>
        <v>1.5</v>
      </c>
      <c r="I1364" s="104">
        <f>IFERROR(VLOOKUP(Tabela2[[#This Row],[Nazwisko i imię pracownika]],Tabela3[],9,FALSE),0)</f>
        <v>0</v>
      </c>
      <c r="J136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65" spans="1:10">
      <c r="A1365" s="104" t="s">
        <v>1183</v>
      </c>
      <c r="B1365" s="104">
        <v>114</v>
      </c>
      <c r="C1365" s="104" t="s">
        <v>1664</v>
      </c>
      <c r="D1365" s="104" t="s">
        <v>8</v>
      </c>
      <c r="E1365" s="104">
        <v>1</v>
      </c>
      <c r="F1365" s="113">
        <f>IF(D1365="dyrektor ",'Podział podstawowy'!$F$19,IF(OR(D1365="zastępca dyrektora ",D1365="główny księgowy"),'Podział podstawowy'!$F$20,IF(D1365="kierownik",'Podział podstawowy'!$F$24,IF(D1365="zastępca kierownika",'Podział podstawowy'!$F$25,IF(D1365="główny ekspert",'Podział podstawowy'!$F$26,IF(OR(D1365="starszy ekspert",D1365="główny specjalista"),'Podział podstawowy'!$F$27,IF(OR(D1365="ekspert",D1365="specjalista"),'Podział podstawowy'!$F$28,'Podział podstawowy'!$F$29)))))))</f>
        <v>1088.3424539097266</v>
      </c>
      <c r="G1365" s="105" t="str">
        <f t="shared" si="42"/>
        <v>S2</v>
      </c>
      <c r="H1365" s="106">
        <f t="shared" si="43"/>
        <v>1.25</v>
      </c>
      <c r="I1365" s="104">
        <f>IFERROR(VLOOKUP(Tabela2[[#This Row],[Nazwisko i imię pracownika]],Tabela3[],9,FALSE),0)</f>
        <v>0</v>
      </c>
      <c r="J136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66" spans="1:10">
      <c r="A1366" s="104" t="s">
        <v>1352</v>
      </c>
      <c r="B1366" s="104">
        <v>114</v>
      </c>
      <c r="C1366" s="104" t="s">
        <v>1664</v>
      </c>
      <c r="D1366" s="104" t="s">
        <v>1669</v>
      </c>
      <c r="E1366" s="104">
        <v>1</v>
      </c>
      <c r="F1366" s="113">
        <f>IF(D1366="dyrektor ",'Podział podstawowy'!$F$19,IF(OR(D1366="zastępca dyrektora ",D1366="główny księgowy"),'Podział podstawowy'!$F$20,IF(D1366="kierownik",'Podział podstawowy'!$F$24,IF(D1366="zastępca kierownika",'Podział podstawowy'!$F$25,IF(D1366="główny ekspert",'Podział podstawowy'!$F$26,IF(OR(D1366="starszy ekspert",D1366="główny specjalista"),'Podział podstawowy'!$F$27,IF(OR(D1366="ekspert",D1366="specjalista"),'Podział podstawowy'!$F$28,'Podział podstawowy'!$F$29)))))))</f>
        <v>870.67396312778124</v>
      </c>
      <c r="G1366" s="105" t="str">
        <f t="shared" si="42"/>
        <v>S1</v>
      </c>
      <c r="H1366" s="106">
        <f t="shared" si="43"/>
        <v>1</v>
      </c>
      <c r="I1366" s="104">
        <f>IFERROR(VLOOKUP(Tabela2[[#This Row],[Nazwisko i imię pracownika]],Tabela3[],9,FALSE),0)</f>
        <v>0</v>
      </c>
      <c r="J136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67" spans="1:10">
      <c r="A1367" s="104" t="s">
        <v>1353</v>
      </c>
      <c r="B1367" s="104">
        <v>114</v>
      </c>
      <c r="C1367" s="104" t="s">
        <v>1664</v>
      </c>
      <c r="D1367" s="104" t="s">
        <v>55</v>
      </c>
      <c r="E1367" s="104">
        <v>1</v>
      </c>
      <c r="F1367" s="113">
        <f>IF(D1367="dyrektor ",'Podział podstawowy'!$F$19,IF(OR(D1367="zastępca dyrektora ",D1367="główny księgowy"),'Podział podstawowy'!$F$20,IF(D1367="kierownik",'Podział podstawowy'!$F$24,IF(D1367="zastępca kierownika",'Podział podstawowy'!$F$25,IF(D1367="główny ekspert",'Podział podstawowy'!$F$26,IF(OR(D1367="starszy ekspert",D1367="główny specjalista"),'Podział podstawowy'!$F$27,IF(OR(D1367="ekspert",D1367="specjalista"),'Podział podstawowy'!$F$28,'Podział podstawowy'!$F$29)))))))</f>
        <v>1523.6794354736171</v>
      </c>
      <c r="G1367" s="105" t="str">
        <f t="shared" si="42"/>
        <v>S4</v>
      </c>
      <c r="H1367" s="106">
        <f t="shared" si="43"/>
        <v>1.75</v>
      </c>
      <c r="I1367" s="104">
        <f>IFERROR(VLOOKUP(Tabela2[[#This Row],[Nazwisko i imię pracownika]],Tabela3[],9,FALSE),0)</f>
        <v>0</v>
      </c>
      <c r="J136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68" spans="1:10">
      <c r="A1368" s="104" t="s">
        <v>1354</v>
      </c>
      <c r="B1368" s="104">
        <v>114</v>
      </c>
      <c r="C1368" s="104" t="s">
        <v>1664</v>
      </c>
      <c r="D1368" s="104" t="s">
        <v>55</v>
      </c>
      <c r="E1368" s="104">
        <v>1</v>
      </c>
      <c r="F1368" s="113">
        <f>IF(D1368="dyrektor ",'Podział podstawowy'!$F$19,IF(OR(D1368="zastępca dyrektora ",D1368="główny księgowy"),'Podział podstawowy'!$F$20,IF(D1368="kierownik",'Podział podstawowy'!$F$24,IF(D1368="zastępca kierownika",'Podział podstawowy'!$F$25,IF(D1368="główny ekspert",'Podział podstawowy'!$F$26,IF(OR(D1368="starszy ekspert",D1368="główny specjalista"),'Podział podstawowy'!$F$27,IF(OR(D1368="ekspert",D1368="specjalista"),'Podział podstawowy'!$F$28,'Podział podstawowy'!$F$29)))))))</f>
        <v>1523.6794354736171</v>
      </c>
      <c r="G1368" s="105" t="str">
        <f t="shared" si="42"/>
        <v>S4</v>
      </c>
      <c r="H1368" s="106">
        <f t="shared" si="43"/>
        <v>1.75</v>
      </c>
      <c r="I1368" s="104">
        <f>IFERROR(VLOOKUP(Tabela2[[#This Row],[Nazwisko i imię pracownika]],Tabela3[],9,FALSE),0)</f>
        <v>0</v>
      </c>
      <c r="J136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69" spans="1:10">
      <c r="A1369" s="104" t="s">
        <v>1355</v>
      </c>
      <c r="B1369" s="104">
        <v>114</v>
      </c>
      <c r="C1369" s="104" t="s">
        <v>1664</v>
      </c>
      <c r="D1369" s="104" t="s">
        <v>1669</v>
      </c>
      <c r="E1369" s="104">
        <v>1</v>
      </c>
      <c r="F1369" s="113">
        <f>IF(D1369="dyrektor ",'Podział podstawowy'!$F$19,IF(OR(D1369="zastępca dyrektora ",D1369="główny księgowy"),'Podział podstawowy'!$F$20,IF(D1369="kierownik",'Podział podstawowy'!$F$24,IF(D1369="zastępca kierownika",'Podział podstawowy'!$F$25,IF(D1369="główny ekspert",'Podział podstawowy'!$F$26,IF(OR(D1369="starszy ekspert",D1369="główny specjalista"),'Podział podstawowy'!$F$27,IF(OR(D1369="ekspert",D1369="specjalista"),'Podział podstawowy'!$F$28,'Podział podstawowy'!$F$29)))))))</f>
        <v>870.67396312778124</v>
      </c>
      <c r="G1369" s="105" t="str">
        <f t="shared" si="42"/>
        <v>S1</v>
      </c>
      <c r="H1369" s="106">
        <f t="shared" si="43"/>
        <v>1</v>
      </c>
      <c r="I1369" s="104">
        <f>IFERROR(VLOOKUP(Tabela2[[#This Row],[Nazwisko i imię pracownika]],Tabela3[],9,FALSE),0)</f>
        <v>0</v>
      </c>
      <c r="J136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70" spans="1:10">
      <c r="A1370" s="104" t="s">
        <v>1356</v>
      </c>
      <c r="B1370" s="104">
        <v>114</v>
      </c>
      <c r="C1370" s="104" t="s">
        <v>1664</v>
      </c>
      <c r="D1370" s="104" t="s">
        <v>10</v>
      </c>
      <c r="E1370" s="104">
        <v>1</v>
      </c>
      <c r="F1370" s="113">
        <f>IF(D1370="dyrektor ",'Podział podstawowy'!$F$19,IF(OR(D1370="zastępca dyrektora ",D1370="główny księgowy"),'Podział podstawowy'!$F$20,IF(D1370="kierownik",'Podział podstawowy'!$F$24,IF(D1370="zastępca kierownika",'Podział podstawowy'!$F$25,IF(D1370="główny ekspert",'Podział podstawowy'!$F$26,IF(OR(D1370="starszy ekspert",D1370="główny specjalista"),'Podział podstawowy'!$F$27,IF(OR(D1370="ekspert",D1370="specjalista"),'Podział podstawowy'!$F$28,'Podział podstawowy'!$F$29)))))))</f>
        <v>1088.3424539097266</v>
      </c>
      <c r="G1370" s="105" t="str">
        <f t="shared" si="42"/>
        <v>S2</v>
      </c>
      <c r="H1370" s="106">
        <f t="shared" si="43"/>
        <v>1.25</v>
      </c>
      <c r="I1370" s="104">
        <f>IFERROR(VLOOKUP(Tabela2[[#This Row],[Nazwisko i imię pracownika]],Tabela3[],9,FALSE),0)</f>
        <v>0</v>
      </c>
      <c r="J137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71" spans="1:10">
      <c r="A1371" s="104" t="s">
        <v>1357</v>
      </c>
      <c r="B1371" s="104">
        <v>114</v>
      </c>
      <c r="C1371" s="104" t="s">
        <v>1664</v>
      </c>
      <c r="D1371" s="104" t="s">
        <v>8</v>
      </c>
      <c r="E1371" s="104">
        <v>1</v>
      </c>
      <c r="F1371" s="113">
        <f>IF(D1371="dyrektor ",'Podział podstawowy'!$F$19,IF(OR(D1371="zastępca dyrektora ",D1371="główny księgowy"),'Podział podstawowy'!$F$20,IF(D1371="kierownik",'Podział podstawowy'!$F$24,IF(D1371="zastępca kierownika",'Podział podstawowy'!$F$25,IF(D1371="główny ekspert",'Podział podstawowy'!$F$26,IF(OR(D1371="starszy ekspert",D1371="główny specjalista"),'Podział podstawowy'!$F$27,IF(OR(D1371="ekspert",D1371="specjalista"),'Podział podstawowy'!$F$28,'Podział podstawowy'!$F$29)))))))</f>
        <v>1088.3424539097266</v>
      </c>
      <c r="G1371" s="105" t="str">
        <f t="shared" si="42"/>
        <v>S2</v>
      </c>
      <c r="H1371" s="106">
        <f t="shared" si="43"/>
        <v>1.25</v>
      </c>
      <c r="I1371" s="104">
        <f>IFERROR(VLOOKUP(Tabela2[[#This Row],[Nazwisko i imię pracownika]],Tabela3[],9,FALSE),0)</f>
        <v>0</v>
      </c>
      <c r="J137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72" spans="1:10">
      <c r="A1372" s="104" t="s">
        <v>1358</v>
      </c>
      <c r="B1372" s="104">
        <v>114</v>
      </c>
      <c r="C1372" s="104" t="s">
        <v>1664</v>
      </c>
      <c r="D1372" s="104" t="s">
        <v>8</v>
      </c>
      <c r="E1372" s="104">
        <v>1</v>
      </c>
      <c r="F1372" s="113">
        <f>IF(D1372="dyrektor ",'Podział podstawowy'!$F$19,IF(OR(D1372="zastępca dyrektora ",D1372="główny księgowy"),'Podział podstawowy'!$F$20,IF(D1372="kierownik",'Podział podstawowy'!$F$24,IF(D1372="zastępca kierownika",'Podział podstawowy'!$F$25,IF(D1372="główny ekspert",'Podział podstawowy'!$F$26,IF(OR(D1372="starszy ekspert",D1372="główny specjalista"),'Podział podstawowy'!$F$27,IF(OR(D1372="ekspert",D1372="specjalista"),'Podział podstawowy'!$F$28,'Podział podstawowy'!$F$29)))))))</f>
        <v>1088.3424539097266</v>
      </c>
      <c r="G1372" s="105" t="str">
        <f t="shared" si="42"/>
        <v>S2</v>
      </c>
      <c r="H1372" s="106">
        <f t="shared" si="43"/>
        <v>1.25</v>
      </c>
      <c r="I1372" s="104">
        <f>IFERROR(VLOOKUP(Tabela2[[#This Row],[Nazwisko i imię pracownika]],Tabela3[],9,FALSE),0)</f>
        <v>0</v>
      </c>
      <c r="J137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73" spans="1:10">
      <c r="A1373" s="104" t="s">
        <v>1359</v>
      </c>
      <c r="B1373" s="104">
        <v>114</v>
      </c>
      <c r="C1373" s="104" t="s">
        <v>1664</v>
      </c>
      <c r="D1373" s="104" t="s">
        <v>1669</v>
      </c>
      <c r="E1373" s="104">
        <v>1</v>
      </c>
      <c r="F1373" s="113">
        <f>IF(D1373="dyrektor ",'Podział podstawowy'!$F$19,IF(OR(D1373="zastępca dyrektora ",D1373="główny księgowy"),'Podział podstawowy'!$F$20,IF(D1373="kierownik",'Podział podstawowy'!$F$24,IF(D1373="zastępca kierownika",'Podział podstawowy'!$F$25,IF(D1373="główny ekspert",'Podział podstawowy'!$F$26,IF(OR(D1373="starszy ekspert",D1373="główny specjalista"),'Podział podstawowy'!$F$27,IF(OR(D1373="ekspert",D1373="specjalista"),'Podział podstawowy'!$F$28,'Podział podstawowy'!$F$29)))))))</f>
        <v>870.67396312778124</v>
      </c>
      <c r="G1373" s="105" t="str">
        <f t="shared" si="42"/>
        <v>S1</v>
      </c>
      <c r="H1373" s="106">
        <f t="shared" si="43"/>
        <v>1</v>
      </c>
      <c r="I1373" s="104">
        <f>IFERROR(VLOOKUP(Tabela2[[#This Row],[Nazwisko i imię pracownika]],Tabela3[],9,FALSE),0)</f>
        <v>0</v>
      </c>
      <c r="J137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74" spans="1:10">
      <c r="A1374" s="104" t="s">
        <v>1360</v>
      </c>
      <c r="B1374" s="104">
        <v>114</v>
      </c>
      <c r="C1374" s="104" t="s">
        <v>1664</v>
      </c>
      <c r="D1374" s="104" t="s">
        <v>1669</v>
      </c>
      <c r="E1374" s="104">
        <v>1</v>
      </c>
      <c r="F1374" s="113">
        <f>IF(D1374="dyrektor ",'Podział podstawowy'!$F$19,IF(OR(D1374="zastępca dyrektora ",D1374="główny księgowy"),'Podział podstawowy'!$F$20,IF(D1374="kierownik",'Podział podstawowy'!$F$24,IF(D1374="zastępca kierownika",'Podział podstawowy'!$F$25,IF(D1374="główny ekspert",'Podział podstawowy'!$F$26,IF(OR(D1374="starszy ekspert",D1374="główny specjalista"),'Podział podstawowy'!$F$27,IF(OR(D1374="ekspert",D1374="specjalista"),'Podział podstawowy'!$F$28,'Podział podstawowy'!$F$29)))))))</f>
        <v>870.67396312778124</v>
      </c>
      <c r="G1374" s="105" t="str">
        <f t="shared" si="42"/>
        <v>S1</v>
      </c>
      <c r="H1374" s="106">
        <f t="shared" si="43"/>
        <v>1</v>
      </c>
      <c r="I1374" s="104">
        <f>IFERROR(VLOOKUP(Tabela2[[#This Row],[Nazwisko i imię pracownika]],Tabela3[],9,FALSE),0)</f>
        <v>0</v>
      </c>
      <c r="J137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75" spans="1:10">
      <c r="A1375" s="104" t="s">
        <v>1361</v>
      </c>
      <c r="B1375" s="104">
        <v>114</v>
      </c>
      <c r="C1375" s="104" t="s">
        <v>1664</v>
      </c>
      <c r="D1375" s="104" t="s">
        <v>1669</v>
      </c>
      <c r="E1375" s="104">
        <v>1</v>
      </c>
      <c r="F1375" s="113">
        <f>IF(D1375="dyrektor ",'Podział podstawowy'!$F$19,IF(OR(D1375="zastępca dyrektora ",D1375="główny księgowy"),'Podział podstawowy'!$F$20,IF(D1375="kierownik",'Podział podstawowy'!$F$24,IF(D1375="zastępca kierownika",'Podział podstawowy'!$F$25,IF(D1375="główny ekspert",'Podział podstawowy'!$F$26,IF(OR(D1375="starszy ekspert",D1375="główny specjalista"),'Podział podstawowy'!$F$27,IF(OR(D1375="ekspert",D1375="specjalista"),'Podział podstawowy'!$F$28,'Podział podstawowy'!$F$29)))))))</f>
        <v>870.67396312778124</v>
      </c>
      <c r="G1375" s="105" t="str">
        <f t="shared" si="42"/>
        <v>S1</v>
      </c>
      <c r="H1375" s="106">
        <f t="shared" si="43"/>
        <v>1</v>
      </c>
      <c r="I1375" s="104">
        <f>IFERROR(VLOOKUP(Tabela2[[#This Row],[Nazwisko i imię pracownika]],Tabela3[],9,FALSE),0)</f>
        <v>0</v>
      </c>
      <c r="J137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76" spans="1:10">
      <c r="A1376" s="104" t="s">
        <v>1362</v>
      </c>
      <c r="B1376" s="104">
        <v>114</v>
      </c>
      <c r="C1376" s="104" t="s">
        <v>1664</v>
      </c>
      <c r="D1376" s="104" t="s">
        <v>1669</v>
      </c>
      <c r="E1376" s="104">
        <v>1</v>
      </c>
      <c r="F1376" s="113">
        <f>IF(D1376="dyrektor ",'Podział podstawowy'!$F$19,IF(OR(D1376="zastępca dyrektora ",D1376="główny księgowy"),'Podział podstawowy'!$F$20,IF(D1376="kierownik",'Podział podstawowy'!$F$24,IF(D1376="zastępca kierownika",'Podział podstawowy'!$F$25,IF(D1376="główny ekspert",'Podział podstawowy'!$F$26,IF(OR(D1376="starszy ekspert",D1376="główny specjalista"),'Podział podstawowy'!$F$27,IF(OR(D1376="ekspert",D1376="specjalista"),'Podział podstawowy'!$F$28,'Podział podstawowy'!$F$29)))))))</f>
        <v>870.67396312778124</v>
      </c>
      <c r="G1376" s="105" t="str">
        <f t="shared" si="42"/>
        <v>S1</v>
      </c>
      <c r="H1376" s="106">
        <f t="shared" si="43"/>
        <v>1</v>
      </c>
      <c r="I1376" s="104">
        <f>IFERROR(VLOOKUP(Tabela2[[#This Row],[Nazwisko i imię pracownika]],Tabela3[],9,FALSE),0)</f>
        <v>0</v>
      </c>
      <c r="J137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77" spans="1:10">
      <c r="A1377" s="104" t="s">
        <v>1363</v>
      </c>
      <c r="B1377" s="104">
        <v>114</v>
      </c>
      <c r="C1377" s="104" t="s">
        <v>1664</v>
      </c>
      <c r="D1377" s="104" t="s">
        <v>8</v>
      </c>
      <c r="E1377" s="104">
        <v>1</v>
      </c>
      <c r="F1377" s="113">
        <f>IF(D1377="dyrektor ",'Podział podstawowy'!$F$19,IF(OR(D1377="zastępca dyrektora ",D1377="główny księgowy"),'Podział podstawowy'!$F$20,IF(D1377="kierownik",'Podział podstawowy'!$F$24,IF(D1377="zastępca kierownika",'Podział podstawowy'!$F$25,IF(D1377="główny ekspert",'Podział podstawowy'!$F$26,IF(OR(D1377="starszy ekspert",D1377="główny specjalista"),'Podział podstawowy'!$F$27,IF(OR(D1377="ekspert",D1377="specjalista"),'Podział podstawowy'!$F$28,'Podział podstawowy'!$F$29)))))))</f>
        <v>1088.3424539097266</v>
      </c>
      <c r="G1377" s="105" t="str">
        <f t="shared" si="42"/>
        <v>S2</v>
      </c>
      <c r="H1377" s="106">
        <f t="shared" si="43"/>
        <v>1.25</v>
      </c>
      <c r="I1377" s="104">
        <f>IFERROR(VLOOKUP(Tabela2[[#This Row],[Nazwisko i imię pracownika]],Tabela3[],9,FALSE),0)</f>
        <v>0</v>
      </c>
      <c r="J137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78" spans="1:10">
      <c r="A1378" s="104" t="s">
        <v>1364</v>
      </c>
      <c r="B1378" s="104">
        <v>114</v>
      </c>
      <c r="C1378" s="104" t="s">
        <v>1664</v>
      </c>
      <c r="D1378" s="104" t="s">
        <v>1669</v>
      </c>
      <c r="E1378" s="104">
        <v>1</v>
      </c>
      <c r="F1378" s="113">
        <f>IF(D1378="dyrektor ",'Podział podstawowy'!$F$19,IF(OR(D1378="zastępca dyrektora ",D1378="główny księgowy"),'Podział podstawowy'!$F$20,IF(D1378="kierownik",'Podział podstawowy'!$F$24,IF(D1378="zastępca kierownika",'Podział podstawowy'!$F$25,IF(D1378="główny ekspert",'Podział podstawowy'!$F$26,IF(OR(D1378="starszy ekspert",D1378="główny specjalista"),'Podział podstawowy'!$F$27,IF(OR(D1378="ekspert",D1378="specjalista"),'Podział podstawowy'!$F$28,'Podział podstawowy'!$F$29)))))))</f>
        <v>870.67396312778124</v>
      </c>
      <c r="G1378" s="105" t="str">
        <f t="shared" si="42"/>
        <v>S1</v>
      </c>
      <c r="H1378" s="106">
        <f t="shared" si="43"/>
        <v>1</v>
      </c>
      <c r="I1378" s="104">
        <f>IFERROR(VLOOKUP(Tabela2[[#This Row],[Nazwisko i imię pracownika]],Tabela3[],9,FALSE),0)</f>
        <v>0</v>
      </c>
      <c r="J137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79" spans="1:10">
      <c r="A1379" s="104" t="s">
        <v>1365</v>
      </c>
      <c r="B1379" s="104">
        <v>101</v>
      </c>
      <c r="C1379" s="104" t="s">
        <v>1664</v>
      </c>
      <c r="D1379" s="104" t="s">
        <v>45</v>
      </c>
      <c r="E1379" s="104">
        <v>1</v>
      </c>
      <c r="F1379" s="113">
        <f>IF(D1379="dyrektor ",'Podział podstawowy'!$F$19,IF(OR(D1379="zastępca dyrektora ",D1379="główny księgowy"),'Podział podstawowy'!$F$20,IF(D1379="kierownik",'Podział podstawowy'!$F$24,IF(D1379="zastępca kierownika",'Podział podstawowy'!$F$25,IF(D1379="główny ekspert",'Podział podstawowy'!$F$26,IF(OR(D1379="starszy ekspert",D1379="główny specjalista"),'Podział podstawowy'!$F$27,IF(OR(D1379="ekspert",D1379="specjalista"),'Podział podstawowy'!$F$28,'Podział podstawowy'!$F$29)))))))</f>
        <v>2612.0218893833435</v>
      </c>
      <c r="G1379" s="105" t="str">
        <f t="shared" si="42"/>
        <v>S7</v>
      </c>
      <c r="H1379" s="106">
        <f t="shared" si="43"/>
        <v>3</v>
      </c>
      <c r="I1379" s="104">
        <f>IFERROR(VLOOKUP(Tabela2[[#This Row],[Nazwisko i imię pracownika]],Tabela3[],9,FALSE),0)</f>
        <v>0</v>
      </c>
      <c r="J137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80" spans="1:10">
      <c r="A1380" s="104" t="s">
        <v>1366</v>
      </c>
      <c r="B1380" s="104">
        <v>114</v>
      </c>
      <c r="C1380" s="104" t="s">
        <v>1664</v>
      </c>
      <c r="D1380" s="104" t="s">
        <v>1669</v>
      </c>
      <c r="E1380" s="104">
        <v>1</v>
      </c>
      <c r="F1380" s="113">
        <f>IF(D1380="dyrektor ",'Podział podstawowy'!$F$19,IF(OR(D1380="zastępca dyrektora ",D1380="główny księgowy"),'Podział podstawowy'!$F$20,IF(D1380="kierownik",'Podział podstawowy'!$F$24,IF(D1380="zastępca kierownika",'Podział podstawowy'!$F$25,IF(D1380="główny ekspert",'Podział podstawowy'!$F$26,IF(OR(D1380="starszy ekspert",D1380="główny specjalista"),'Podział podstawowy'!$F$27,IF(OR(D1380="ekspert",D1380="specjalista"),'Podział podstawowy'!$F$28,'Podział podstawowy'!$F$29)))))))</f>
        <v>870.67396312778124</v>
      </c>
      <c r="G1380" s="105" t="str">
        <f t="shared" si="42"/>
        <v>S1</v>
      </c>
      <c r="H1380" s="106">
        <f t="shared" si="43"/>
        <v>1</v>
      </c>
      <c r="I1380" s="104">
        <f>IFERROR(VLOOKUP(Tabela2[[#This Row],[Nazwisko i imię pracownika]],Tabela3[],9,FALSE),0)</f>
        <v>0</v>
      </c>
      <c r="J138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81" spans="1:10">
      <c r="A1381" s="104" t="s">
        <v>1367</v>
      </c>
      <c r="B1381" s="104">
        <v>114</v>
      </c>
      <c r="C1381" s="104" t="s">
        <v>1664</v>
      </c>
      <c r="D1381" s="104" t="s">
        <v>1669</v>
      </c>
      <c r="E1381" s="104">
        <v>1</v>
      </c>
      <c r="F1381" s="113">
        <f>IF(D1381="dyrektor ",'Podział podstawowy'!$F$19,IF(OR(D1381="zastępca dyrektora ",D1381="główny księgowy"),'Podział podstawowy'!$F$20,IF(D1381="kierownik",'Podział podstawowy'!$F$24,IF(D1381="zastępca kierownika",'Podział podstawowy'!$F$25,IF(D1381="główny ekspert",'Podział podstawowy'!$F$26,IF(OR(D1381="starszy ekspert",D1381="główny specjalista"),'Podział podstawowy'!$F$27,IF(OR(D1381="ekspert",D1381="specjalista"),'Podział podstawowy'!$F$28,'Podział podstawowy'!$F$29)))))))</f>
        <v>870.67396312778124</v>
      </c>
      <c r="G1381" s="105" t="str">
        <f t="shared" si="42"/>
        <v>S1</v>
      </c>
      <c r="H1381" s="106">
        <f t="shared" si="43"/>
        <v>1</v>
      </c>
      <c r="I1381" s="104">
        <f>IFERROR(VLOOKUP(Tabela2[[#This Row],[Nazwisko i imię pracownika]],Tabela3[],9,FALSE),0)</f>
        <v>0</v>
      </c>
      <c r="J138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82" spans="1:10">
      <c r="A1382" s="104" t="s">
        <v>1368</v>
      </c>
      <c r="B1382" s="104">
        <v>114</v>
      </c>
      <c r="C1382" s="104" t="s">
        <v>1664</v>
      </c>
      <c r="D1382" s="104" t="s">
        <v>1669</v>
      </c>
      <c r="E1382" s="104">
        <v>1</v>
      </c>
      <c r="F1382" s="113">
        <f>IF(D1382="dyrektor ",'Podział podstawowy'!$F$19,IF(OR(D1382="zastępca dyrektora ",D1382="główny księgowy"),'Podział podstawowy'!$F$20,IF(D1382="kierownik",'Podział podstawowy'!$F$24,IF(D1382="zastępca kierownika",'Podział podstawowy'!$F$25,IF(D1382="główny ekspert",'Podział podstawowy'!$F$26,IF(OR(D1382="starszy ekspert",D1382="główny specjalista"),'Podział podstawowy'!$F$27,IF(OR(D1382="ekspert",D1382="specjalista"),'Podział podstawowy'!$F$28,'Podział podstawowy'!$F$29)))))))</f>
        <v>870.67396312778124</v>
      </c>
      <c r="G1382" s="105" t="str">
        <f t="shared" si="42"/>
        <v>S1</v>
      </c>
      <c r="H1382" s="106">
        <f t="shared" si="43"/>
        <v>1</v>
      </c>
      <c r="I1382" s="104">
        <f>IFERROR(VLOOKUP(Tabela2[[#This Row],[Nazwisko i imię pracownika]],Tabela3[],9,FALSE),0)</f>
        <v>0</v>
      </c>
      <c r="J138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83" spans="1:10">
      <c r="A1383" s="104" t="s">
        <v>1369</v>
      </c>
      <c r="B1383" s="104">
        <v>114</v>
      </c>
      <c r="C1383" s="104" t="s">
        <v>1664</v>
      </c>
      <c r="D1383" s="104" t="s">
        <v>47</v>
      </c>
      <c r="E1383" s="104">
        <v>1</v>
      </c>
      <c r="F1383" s="113">
        <f>IF(D1383="dyrektor ",'Podział podstawowy'!$F$19,IF(OR(D1383="zastępca dyrektora ",D1383="główny księgowy"),'Podział podstawowy'!$F$20,IF(D1383="kierownik",'Podział podstawowy'!$F$24,IF(D1383="zastępca kierownika",'Podział podstawowy'!$F$25,IF(D1383="główny ekspert",'Podział podstawowy'!$F$26,IF(OR(D1383="starszy ekspert",D1383="główny specjalista"),'Podział podstawowy'!$F$27,IF(OR(D1383="ekspert",D1383="specjalista"),'Podział podstawowy'!$F$28,'Podział podstawowy'!$F$29)))))))</f>
        <v>1306.0109446916717</v>
      </c>
      <c r="G1383" s="105" t="str">
        <f t="shared" si="42"/>
        <v>S3</v>
      </c>
      <c r="H1383" s="106">
        <f t="shared" si="43"/>
        <v>1.5</v>
      </c>
      <c r="I1383" s="104">
        <f>IFERROR(VLOOKUP(Tabela2[[#This Row],[Nazwisko i imię pracownika]],Tabela3[],9,FALSE),0)</f>
        <v>0</v>
      </c>
      <c r="J138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84" spans="1:10">
      <c r="A1384" s="104" t="s">
        <v>1370</v>
      </c>
      <c r="B1384" s="104">
        <v>114</v>
      </c>
      <c r="C1384" s="104" t="s">
        <v>1664</v>
      </c>
      <c r="D1384" s="104" t="s">
        <v>1669</v>
      </c>
      <c r="E1384" s="104">
        <v>0.75</v>
      </c>
      <c r="F1384" s="113">
        <f>IF(D1384="dyrektor ",'Podział podstawowy'!$F$19,IF(OR(D1384="zastępca dyrektora ",D1384="główny księgowy"),'Podział podstawowy'!$F$20,IF(D1384="kierownik",'Podział podstawowy'!$F$24,IF(D1384="zastępca kierownika",'Podział podstawowy'!$F$25,IF(D1384="główny ekspert",'Podział podstawowy'!$F$26,IF(OR(D1384="starszy ekspert",D1384="główny specjalista"),'Podział podstawowy'!$F$27,IF(OR(D1384="ekspert",D1384="specjalista"),'Podział podstawowy'!$F$28,'Podział podstawowy'!$F$29)))))))</f>
        <v>870.67396312778124</v>
      </c>
      <c r="G1384" s="105" t="str">
        <f t="shared" si="42"/>
        <v>S1</v>
      </c>
      <c r="H1384" s="106">
        <f t="shared" si="43"/>
        <v>1</v>
      </c>
      <c r="I1384" s="104">
        <f>IFERROR(VLOOKUP(Tabela2[[#This Row],[Nazwisko i imię pracownika]],Tabela3[],9,FALSE),0)</f>
        <v>0</v>
      </c>
      <c r="J138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85" spans="1:10">
      <c r="A1385" s="104" t="s">
        <v>1371</v>
      </c>
      <c r="B1385" s="104">
        <v>114</v>
      </c>
      <c r="C1385" s="104" t="s">
        <v>1664</v>
      </c>
      <c r="D1385" s="104" t="s">
        <v>1669</v>
      </c>
      <c r="E1385" s="104">
        <v>1</v>
      </c>
      <c r="F1385" s="113">
        <f>IF(D1385="dyrektor ",'Podział podstawowy'!$F$19,IF(OR(D1385="zastępca dyrektora ",D1385="główny księgowy"),'Podział podstawowy'!$F$20,IF(D1385="kierownik",'Podział podstawowy'!$F$24,IF(D1385="zastępca kierownika",'Podział podstawowy'!$F$25,IF(D1385="główny ekspert",'Podział podstawowy'!$F$26,IF(OR(D1385="starszy ekspert",D1385="główny specjalista"),'Podział podstawowy'!$F$27,IF(OR(D1385="ekspert",D1385="specjalista"),'Podział podstawowy'!$F$28,'Podział podstawowy'!$F$29)))))))</f>
        <v>870.67396312778124</v>
      </c>
      <c r="G1385" s="105" t="str">
        <f t="shared" si="42"/>
        <v>S1</v>
      </c>
      <c r="H1385" s="106">
        <f t="shared" si="43"/>
        <v>1</v>
      </c>
      <c r="I1385" s="104">
        <f>IFERROR(VLOOKUP(Tabela2[[#This Row],[Nazwisko i imię pracownika]],Tabela3[],9,FALSE),0)</f>
        <v>0</v>
      </c>
      <c r="J138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86" spans="1:10">
      <c r="A1386" s="104" t="s">
        <v>1372</v>
      </c>
      <c r="B1386" s="104">
        <v>114</v>
      </c>
      <c r="C1386" s="104" t="s">
        <v>1664</v>
      </c>
      <c r="D1386" s="104" t="s">
        <v>47</v>
      </c>
      <c r="E1386" s="104">
        <v>1</v>
      </c>
      <c r="F1386" s="113">
        <f>IF(D1386="dyrektor ",'Podział podstawowy'!$F$19,IF(OR(D1386="zastępca dyrektora ",D1386="główny księgowy"),'Podział podstawowy'!$F$20,IF(D1386="kierownik",'Podział podstawowy'!$F$24,IF(D1386="zastępca kierownika",'Podział podstawowy'!$F$25,IF(D1386="główny ekspert",'Podział podstawowy'!$F$26,IF(OR(D1386="starszy ekspert",D1386="główny specjalista"),'Podział podstawowy'!$F$27,IF(OR(D1386="ekspert",D1386="specjalista"),'Podział podstawowy'!$F$28,'Podział podstawowy'!$F$29)))))))</f>
        <v>1306.0109446916717</v>
      </c>
      <c r="G1386" s="105" t="str">
        <f t="shared" si="42"/>
        <v>S3</v>
      </c>
      <c r="H1386" s="106">
        <f t="shared" si="43"/>
        <v>1.5</v>
      </c>
      <c r="I1386" s="104">
        <f>IFERROR(VLOOKUP(Tabela2[[#This Row],[Nazwisko i imię pracownika]],Tabela3[],9,FALSE),0)</f>
        <v>0</v>
      </c>
      <c r="J138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87" spans="1:10">
      <c r="A1387" s="104" t="s">
        <v>1373</v>
      </c>
      <c r="B1387" s="104">
        <v>114</v>
      </c>
      <c r="C1387" s="104" t="s">
        <v>1664</v>
      </c>
      <c r="D1387" s="104" t="s">
        <v>1669</v>
      </c>
      <c r="E1387" s="104">
        <v>1</v>
      </c>
      <c r="F1387" s="113">
        <f>IF(D1387="dyrektor ",'Podział podstawowy'!$F$19,IF(OR(D1387="zastępca dyrektora ",D1387="główny księgowy"),'Podział podstawowy'!$F$20,IF(D1387="kierownik",'Podział podstawowy'!$F$24,IF(D1387="zastępca kierownika",'Podział podstawowy'!$F$25,IF(D1387="główny ekspert",'Podział podstawowy'!$F$26,IF(OR(D1387="starszy ekspert",D1387="główny specjalista"),'Podział podstawowy'!$F$27,IF(OR(D1387="ekspert",D1387="specjalista"),'Podział podstawowy'!$F$28,'Podział podstawowy'!$F$29)))))))</f>
        <v>870.67396312778124</v>
      </c>
      <c r="G1387" s="105" t="str">
        <f t="shared" si="42"/>
        <v>S1</v>
      </c>
      <c r="H1387" s="106">
        <f t="shared" si="43"/>
        <v>1</v>
      </c>
      <c r="I1387" s="104">
        <f>IFERROR(VLOOKUP(Tabela2[[#This Row],[Nazwisko i imię pracownika]],Tabela3[],9,FALSE),0)</f>
        <v>0</v>
      </c>
      <c r="J138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88" spans="1:10">
      <c r="A1388" s="104" t="s">
        <v>1374</v>
      </c>
      <c r="B1388" s="104">
        <v>114</v>
      </c>
      <c r="C1388" s="104" t="s">
        <v>1664</v>
      </c>
      <c r="D1388" s="104" t="s">
        <v>55</v>
      </c>
      <c r="E1388" s="104">
        <v>1</v>
      </c>
      <c r="F1388" s="113">
        <f>IF(D1388="dyrektor ",'Podział podstawowy'!$F$19,IF(OR(D1388="zastępca dyrektora ",D1388="główny księgowy"),'Podział podstawowy'!$F$20,IF(D1388="kierownik",'Podział podstawowy'!$F$24,IF(D1388="zastępca kierownika",'Podział podstawowy'!$F$25,IF(D1388="główny ekspert",'Podział podstawowy'!$F$26,IF(OR(D1388="starszy ekspert",D1388="główny specjalista"),'Podział podstawowy'!$F$27,IF(OR(D1388="ekspert",D1388="specjalista"),'Podział podstawowy'!$F$28,'Podział podstawowy'!$F$29)))))))</f>
        <v>1523.6794354736171</v>
      </c>
      <c r="G1388" s="105" t="str">
        <f t="shared" si="42"/>
        <v>S4</v>
      </c>
      <c r="H1388" s="106">
        <f t="shared" si="43"/>
        <v>1.75</v>
      </c>
      <c r="I1388" s="104">
        <f>IFERROR(VLOOKUP(Tabela2[[#This Row],[Nazwisko i imię pracownika]],Tabela3[],9,FALSE),0)</f>
        <v>0</v>
      </c>
      <c r="J138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89" spans="1:10">
      <c r="A1389" s="104" t="s">
        <v>1375</v>
      </c>
      <c r="B1389" s="104">
        <v>114</v>
      </c>
      <c r="C1389" s="104" t="s">
        <v>1664</v>
      </c>
      <c r="D1389" s="104" t="s">
        <v>1669</v>
      </c>
      <c r="E1389" s="104">
        <v>1</v>
      </c>
      <c r="F1389" s="113">
        <f>IF(D1389="dyrektor ",'Podział podstawowy'!$F$19,IF(OR(D1389="zastępca dyrektora ",D1389="główny księgowy"),'Podział podstawowy'!$F$20,IF(D1389="kierownik",'Podział podstawowy'!$F$24,IF(D1389="zastępca kierownika",'Podział podstawowy'!$F$25,IF(D1389="główny ekspert",'Podział podstawowy'!$F$26,IF(OR(D1389="starszy ekspert",D1389="główny specjalista"),'Podział podstawowy'!$F$27,IF(OR(D1389="ekspert",D1389="specjalista"),'Podział podstawowy'!$F$28,'Podział podstawowy'!$F$29)))))))</f>
        <v>870.67396312778124</v>
      </c>
      <c r="G1389" s="105" t="str">
        <f t="shared" si="42"/>
        <v>S1</v>
      </c>
      <c r="H1389" s="106">
        <f t="shared" si="43"/>
        <v>1</v>
      </c>
      <c r="I1389" s="104">
        <f>IFERROR(VLOOKUP(Tabela2[[#This Row],[Nazwisko i imię pracownika]],Tabela3[],9,FALSE),0)</f>
        <v>0</v>
      </c>
      <c r="J138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90" spans="1:10">
      <c r="A1390" s="104" t="s">
        <v>1376</v>
      </c>
      <c r="B1390" s="104">
        <v>114</v>
      </c>
      <c r="C1390" s="104" t="s">
        <v>1664</v>
      </c>
      <c r="D1390" s="104" t="s">
        <v>1669</v>
      </c>
      <c r="E1390" s="104">
        <v>1</v>
      </c>
      <c r="F1390" s="113">
        <f>IF(D1390="dyrektor ",'Podział podstawowy'!$F$19,IF(OR(D1390="zastępca dyrektora ",D1390="główny księgowy"),'Podział podstawowy'!$F$20,IF(D1390="kierownik",'Podział podstawowy'!$F$24,IF(D1390="zastępca kierownika",'Podział podstawowy'!$F$25,IF(D1390="główny ekspert",'Podział podstawowy'!$F$26,IF(OR(D1390="starszy ekspert",D1390="główny specjalista"),'Podział podstawowy'!$F$27,IF(OR(D1390="ekspert",D1390="specjalista"),'Podział podstawowy'!$F$28,'Podział podstawowy'!$F$29)))))))</f>
        <v>870.67396312778124</v>
      </c>
      <c r="G1390" s="105" t="str">
        <f t="shared" si="42"/>
        <v>S1</v>
      </c>
      <c r="H1390" s="106">
        <f t="shared" si="43"/>
        <v>1</v>
      </c>
      <c r="I1390" s="104">
        <f>IFERROR(VLOOKUP(Tabela2[[#This Row],[Nazwisko i imię pracownika]],Tabela3[],9,FALSE),0)</f>
        <v>0</v>
      </c>
      <c r="J139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91" spans="1:10">
      <c r="A1391" s="104" t="s">
        <v>1377</v>
      </c>
      <c r="B1391" s="104">
        <v>114</v>
      </c>
      <c r="C1391" s="104" t="s">
        <v>1664</v>
      </c>
      <c r="D1391" s="104" t="s">
        <v>1669</v>
      </c>
      <c r="E1391" s="104">
        <v>1</v>
      </c>
      <c r="F1391" s="113">
        <f>IF(D1391="dyrektor ",'Podział podstawowy'!$F$19,IF(OR(D1391="zastępca dyrektora ",D1391="główny księgowy"),'Podział podstawowy'!$F$20,IF(D1391="kierownik",'Podział podstawowy'!$F$24,IF(D1391="zastępca kierownika",'Podział podstawowy'!$F$25,IF(D1391="główny ekspert",'Podział podstawowy'!$F$26,IF(OR(D1391="starszy ekspert",D1391="główny specjalista"),'Podział podstawowy'!$F$27,IF(OR(D1391="ekspert",D1391="specjalista"),'Podział podstawowy'!$F$28,'Podział podstawowy'!$F$29)))))))</f>
        <v>870.67396312778124</v>
      </c>
      <c r="G1391" s="105" t="str">
        <f t="shared" si="42"/>
        <v>S1</v>
      </c>
      <c r="H1391" s="106">
        <f t="shared" si="43"/>
        <v>1</v>
      </c>
      <c r="I1391" s="104">
        <f>IFERROR(VLOOKUP(Tabela2[[#This Row],[Nazwisko i imię pracownika]],Tabela3[],9,FALSE),0)</f>
        <v>0</v>
      </c>
      <c r="J139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92" spans="1:10">
      <c r="A1392" s="104" t="s">
        <v>1378</v>
      </c>
      <c r="B1392" s="104">
        <v>114</v>
      </c>
      <c r="C1392" s="104" t="s">
        <v>1664</v>
      </c>
      <c r="D1392" s="104" t="s">
        <v>55</v>
      </c>
      <c r="E1392" s="104">
        <v>1</v>
      </c>
      <c r="F1392" s="113">
        <f>IF(D1392="dyrektor ",'Podział podstawowy'!$F$19,IF(OR(D1392="zastępca dyrektora ",D1392="główny księgowy"),'Podział podstawowy'!$F$20,IF(D1392="kierownik",'Podział podstawowy'!$F$24,IF(D1392="zastępca kierownika",'Podział podstawowy'!$F$25,IF(D1392="główny ekspert",'Podział podstawowy'!$F$26,IF(OR(D1392="starszy ekspert",D1392="główny specjalista"),'Podział podstawowy'!$F$27,IF(OR(D1392="ekspert",D1392="specjalista"),'Podział podstawowy'!$F$28,'Podział podstawowy'!$F$29)))))))</f>
        <v>1523.6794354736171</v>
      </c>
      <c r="G1392" s="105" t="str">
        <f t="shared" si="42"/>
        <v>S4</v>
      </c>
      <c r="H1392" s="106">
        <f t="shared" si="43"/>
        <v>1.75</v>
      </c>
      <c r="I1392" s="104">
        <f>IFERROR(VLOOKUP(Tabela2[[#This Row],[Nazwisko i imię pracownika]],Tabela3[],9,FALSE),0)</f>
        <v>0</v>
      </c>
      <c r="J139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93" spans="1:10">
      <c r="A1393" s="104" t="s">
        <v>1379</v>
      </c>
      <c r="B1393" s="104">
        <v>114</v>
      </c>
      <c r="C1393" s="104" t="s">
        <v>1664</v>
      </c>
      <c r="D1393" s="104" t="s">
        <v>1669</v>
      </c>
      <c r="E1393" s="104">
        <v>1</v>
      </c>
      <c r="F1393" s="113">
        <f>IF(D1393="dyrektor ",'Podział podstawowy'!$F$19,IF(OR(D1393="zastępca dyrektora ",D1393="główny księgowy"),'Podział podstawowy'!$F$20,IF(D1393="kierownik",'Podział podstawowy'!$F$24,IF(D1393="zastępca kierownika",'Podział podstawowy'!$F$25,IF(D1393="główny ekspert",'Podział podstawowy'!$F$26,IF(OR(D1393="starszy ekspert",D1393="główny specjalista"),'Podział podstawowy'!$F$27,IF(OR(D1393="ekspert",D1393="specjalista"),'Podział podstawowy'!$F$28,'Podział podstawowy'!$F$29)))))))</f>
        <v>870.67396312778124</v>
      </c>
      <c r="G1393" s="105" t="str">
        <f t="shared" si="42"/>
        <v>S1</v>
      </c>
      <c r="H1393" s="106">
        <f t="shared" si="43"/>
        <v>1</v>
      </c>
      <c r="I1393" s="104">
        <f>IFERROR(VLOOKUP(Tabela2[[#This Row],[Nazwisko i imię pracownika]],Tabela3[],9,FALSE),0)</f>
        <v>0</v>
      </c>
      <c r="J139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94" spans="1:10">
      <c r="A1394" s="104" t="s">
        <v>1380</v>
      </c>
      <c r="B1394" s="104">
        <v>114</v>
      </c>
      <c r="C1394" s="104" t="s">
        <v>1664</v>
      </c>
      <c r="D1394" s="104" t="s">
        <v>1669</v>
      </c>
      <c r="E1394" s="104">
        <v>1</v>
      </c>
      <c r="F1394" s="113">
        <f>IF(D1394="dyrektor ",'Podział podstawowy'!$F$19,IF(OR(D1394="zastępca dyrektora ",D1394="główny księgowy"),'Podział podstawowy'!$F$20,IF(D1394="kierownik",'Podział podstawowy'!$F$24,IF(D1394="zastępca kierownika",'Podział podstawowy'!$F$25,IF(D1394="główny ekspert",'Podział podstawowy'!$F$26,IF(OR(D1394="starszy ekspert",D1394="główny specjalista"),'Podział podstawowy'!$F$27,IF(OR(D1394="ekspert",D1394="specjalista"),'Podział podstawowy'!$F$28,'Podział podstawowy'!$F$29)))))))</f>
        <v>870.67396312778124</v>
      </c>
      <c r="G1394" s="105" t="str">
        <f t="shared" si="42"/>
        <v>S1</v>
      </c>
      <c r="H1394" s="106">
        <f t="shared" si="43"/>
        <v>1</v>
      </c>
      <c r="I1394" s="104">
        <f>IFERROR(VLOOKUP(Tabela2[[#This Row],[Nazwisko i imię pracownika]],Tabela3[],9,FALSE),0)</f>
        <v>0</v>
      </c>
      <c r="J139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95" spans="1:10">
      <c r="A1395" s="104" t="s">
        <v>1381</v>
      </c>
      <c r="B1395" s="104">
        <v>114</v>
      </c>
      <c r="C1395" s="104" t="s">
        <v>1664</v>
      </c>
      <c r="D1395" s="104" t="s">
        <v>47</v>
      </c>
      <c r="E1395" s="104">
        <v>1</v>
      </c>
      <c r="F1395" s="113">
        <f>IF(D1395="dyrektor ",'Podział podstawowy'!$F$19,IF(OR(D1395="zastępca dyrektora ",D1395="główny księgowy"),'Podział podstawowy'!$F$20,IF(D1395="kierownik",'Podział podstawowy'!$F$24,IF(D1395="zastępca kierownika",'Podział podstawowy'!$F$25,IF(D1395="główny ekspert",'Podział podstawowy'!$F$26,IF(OR(D1395="starszy ekspert",D1395="główny specjalista"),'Podział podstawowy'!$F$27,IF(OR(D1395="ekspert",D1395="specjalista"),'Podział podstawowy'!$F$28,'Podział podstawowy'!$F$29)))))))</f>
        <v>1306.0109446916717</v>
      </c>
      <c r="G1395" s="105" t="str">
        <f t="shared" si="42"/>
        <v>S3</v>
      </c>
      <c r="H1395" s="106">
        <f t="shared" si="43"/>
        <v>1.5</v>
      </c>
      <c r="I1395" s="104">
        <f>IFERROR(VLOOKUP(Tabela2[[#This Row],[Nazwisko i imię pracownika]],Tabela3[],9,FALSE),0)</f>
        <v>0</v>
      </c>
      <c r="J139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96" spans="1:10">
      <c r="A1396" s="104" t="s">
        <v>1382</v>
      </c>
      <c r="B1396" s="104">
        <v>114</v>
      </c>
      <c r="C1396" s="104" t="s">
        <v>1664</v>
      </c>
      <c r="D1396" s="104" t="s">
        <v>1669</v>
      </c>
      <c r="E1396" s="104">
        <v>1</v>
      </c>
      <c r="F1396" s="113">
        <f>IF(D1396="dyrektor ",'Podział podstawowy'!$F$19,IF(OR(D1396="zastępca dyrektora ",D1396="główny księgowy"),'Podział podstawowy'!$F$20,IF(D1396="kierownik",'Podział podstawowy'!$F$24,IF(D1396="zastępca kierownika",'Podział podstawowy'!$F$25,IF(D1396="główny ekspert",'Podział podstawowy'!$F$26,IF(OR(D1396="starszy ekspert",D1396="główny specjalista"),'Podział podstawowy'!$F$27,IF(OR(D1396="ekspert",D1396="specjalista"),'Podział podstawowy'!$F$28,'Podział podstawowy'!$F$29)))))))</f>
        <v>870.67396312778124</v>
      </c>
      <c r="G1396" s="105" t="str">
        <f t="shared" si="42"/>
        <v>S1</v>
      </c>
      <c r="H1396" s="106">
        <f t="shared" si="43"/>
        <v>1</v>
      </c>
      <c r="I1396" s="104">
        <f>IFERROR(VLOOKUP(Tabela2[[#This Row],[Nazwisko i imię pracownika]],Tabela3[],9,FALSE),0)</f>
        <v>0</v>
      </c>
      <c r="J139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97" spans="1:10">
      <c r="A1397" s="104" t="s">
        <v>1383</v>
      </c>
      <c r="B1397" s="104">
        <v>114</v>
      </c>
      <c r="C1397" s="104" t="s">
        <v>1664</v>
      </c>
      <c r="D1397" s="104" t="s">
        <v>8</v>
      </c>
      <c r="E1397" s="104">
        <v>1</v>
      </c>
      <c r="F1397" s="113">
        <f>IF(D1397="dyrektor ",'Podział podstawowy'!$F$19,IF(OR(D1397="zastępca dyrektora ",D1397="główny księgowy"),'Podział podstawowy'!$F$20,IF(D1397="kierownik",'Podział podstawowy'!$F$24,IF(D1397="zastępca kierownika",'Podział podstawowy'!$F$25,IF(D1397="główny ekspert",'Podział podstawowy'!$F$26,IF(OR(D1397="starszy ekspert",D1397="główny specjalista"),'Podział podstawowy'!$F$27,IF(OR(D1397="ekspert",D1397="specjalista"),'Podział podstawowy'!$F$28,'Podział podstawowy'!$F$29)))))))</f>
        <v>1088.3424539097266</v>
      </c>
      <c r="G1397" s="105" t="str">
        <f t="shared" si="42"/>
        <v>S2</v>
      </c>
      <c r="H1397" s="106">
        <f t="shared" si="43"/>
        <v>1.25</v>
      </c>
      <c r="I1397" s="104">
        <f>IFERROR(VLOOKUP(Tabela2[[#This Row],[Nazwisko i imię pracownika]],Tabela3[],9,FALSE),0)</f>
        <v>0</v>
      </c>
      <c r="J139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98" spans="1:10">
      <c r="A1398" s="104" t="s">
        <v>1384</v>
      </c>
      <c r="B1398" s="104">
        <v>114</v>
      </c>
      <c r="C1398" s="104" t="s">
        <v>1664</v>
      </c>
      <c r="D1398" s="104" t="s">
        <v>47</v>
      </c>
      <c r="E1398" s="104">
        <v>1</v>
      </c>
      <c r="F1398" s="113">
        <f>IF(D1398="dyrektor ",'Podział podstawowy'!$F$19,IF(OR(D1398="zastępca dyrektora ",D1398="główny księgowy"),'Podział podstawowy'!$F$20,IF(D1398="kierownik",'Podział podstawowy'!$F$24,IF(D1398="zastępca kierownika",'Podział podstawowy'!$F$25,IF(D1398="główny ekspert",'Podział podstawowy'!$F$26,IF(OR(D1398="starszy ekspert",D1398="główny specjalista"),'Podział podstawowy'!$F$27,IF(OR(D1398="ekspert",D1398="specjalista"),'Podział podstawowy'!$F$28,'Podział podstawowy'!$F$29)))))))</f>
        <v>1306.0109446916717</v>
      </c>
      <c r="G1398" s="105" t="str">
        <f t="shared" si="42"/>
        <v>S3</v>
      </c>
      <c r="H1398" s="106">
        <f t="shared" si="43"/>
        <v>1.5</v>
      </c>
      <c r="I1398" s="104">
        <f>IFERROR(VLOOKUP(Tabela2[[#This Row],[Nazwisko i imię pracownika]],Tabela3[],9,FALSE),0)</f>
        <v>0</v>
      </c>
      <c r="J139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399" spans="1:10">
      <c r="A1399" s="104" t="s">
        <v>1385</v>
      </c>
      <c r="B1399" s="104">
        <v>114</v>
      </c>
      <c r="C1399" s="104" t="s">
        <v>1664</v>
      </c>
      <c r="D1399" s="104" t="s">
        <v>1669</v>
      </c>
      <c r="E1399" s="104">
        <v>1</v>
      </c>
      <c r="F1399" s="113">
        <f>IF(D1399="dyrektor ",'Podział podstawowy'!$F$19,IF(OR(D1399="zastępca dyrektora ",D1399="główny księgowy"),'Podział podstawowy'!$F$20,IF(D1399="kierownik",'Podział podstawowy'!$F$24,IF(D1399="zastępca kierownika",'Podział podstawowy'!$F$25,IF(D1399="główny ekspert",'Podział podstawowy'!$F$26,IF(OR(D1399="starszy ekspert",D1399="główny specjalista"),'Podział podstawowy'!$F$27,IF(OR(D1399="ekspert",D1399="specjalista"),'Podział podstawowy'!$F$28,'Podział podstawowy'!$F$29)))))))</f>
        <v>870.67396312778124</v>
      </c>
      <c r="G1399" s="105" t="str">
        <f t="shared" si="42"/>
        <v>S1</v>
      </c>
      <c r="H1399" s="106">
        <f t="shared" si="43"/>
        <v>1</v>
      </c>
      <c r="I1399" s="104">
        <f>IFERROR(VLOOKUP(Tabela2[[#This Row],[Nazwisko i imię pracownika]],Tabela3[],9,FALSE),0)</f>
        <v>0</v>
      </c>
      <c r="J139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00" spans="1:10">
      <c r="A1400" s="104" t="s">
        <v>1386</v>
      </c>
      <c r="B1400" s="104">
        <v>114</v>
      </c>
      <c r="C1400" s="104" t="s">
        <v>1663</v>
      </c>
      <c r="D1400" s="104" t="s">
        <v>1669</v>
      </c>
      <c r="E1400" s="104">
        <v>1</v>
      </c>
      <c r="F1400" s="113">
        <f>IF(D1400="dyrektor ",'Podział podstawowy'!$F$19,IF(OR(D1400="zastępca dyrektora ",D1400="główny księgowy"),'Podział podstawowy'!$F$20,IF(D1400="kierownik",'Podział podstawowy'!$F$24,IF(D1400="zastępca kierownika",'Podział podstawowy'!$F$25,IF(D1400="główny ekspert",'Podział podstawowy'!$F$26,IF(OR(D1400="starszy ekspert",D1400="główny specjalista"),'Podział podstawowy'!$F$27,IF(OR(D1400="ekspert",D1400="specjalista"),'Podział podstawowy'!$F$28,'Podział podstawowy'!$F$29)))))))</f>
        <v>870.67396312778124</v>
      </c>
      <c r="G1400" s="105" t="str">
        <f t="shared" si="42"/>
        <v>S1</v>
      </c>
      <c r="H1400" s="106">
        <f t="shared" si="43"/>
        <v>1</v>
      </c>
      <c r="I1400" s="104">
        <f>IFERROR(VLOOKUP(Tabela2[[#This Row],[Nazwisko i imię pracownika]],Tabela3[],9,FALSE),0)</f>
        <v>0</v>
      </c>
      <c r="J140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01" spans="1:10">
      <c r="A1401" s="104" t="s">
        <v>1387</v>
      </c>
      <c r="B1401" s="104">
        <v>114</v>
      </c>
      <c r="C1401" s="104" t="s">
        <v>1663</v>
      </c>
      <c r="D1401" s="104" t="s">
        <v>1669</v>
      </c>
      <c r="E1401" s="104">
        <v>1</v>
      </c>
      <c r="F1401" s="113">
        <f>IF(D1401="dyrektor ",'Podział podstawowy'!$F$19,IF(OR(D1401="zastępca dyrektora ",D1401="główny księgowy"),'Podział podstawowy'!$F$20,IF(D1401="kierownik",'Podział podstawowy'!$F$24,IF(D1401="zastępca kierownika",'Podział podstawowy'!$F$25,IF(D1401="główny ekspert",'Podział podstawowy'!$F$26,IF(OR(D1401="starszy ekspert",D1401="główny specjalista"),'Podział podstawowy'!$F$27,IF(OR(D1401="ekspert",D1401="specjalista"),'Podział podstawowy'!$F$28,'Podział podstawowy'!$F$29)))))))</f>
        <v>870.67396312778124</v>
      </c>
      <c r="G1401" s="105" t="str">
        <f t="shared" si="42"/>
        <v>S1</v>
      </c>
      <c r="H1401" s="106">
        <f t="shared" si="43"/>
        <v>1</v>
      </c>
      <c r="I1401" s="104">
        <f>IFERROR(VLOOKUP(Tabela2[[#This Row],[Nazwisko i imię pracownika]],Tabela3[],9,FALSE),0)</f>
        <v>0</v>
      </c>
      <c r="J140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02" spans="1:10">
      <c r="A1402" s="104" t="s">
        <v>1388</v>
      </c>
      <c r="B1402" s="104">
        <v>114</v>
      </c>
      <c r="C1402" s="104" t="s">
        <v>1663</v>
      </c>
      <c r="D1402" s="104" t="s">
        <v>8</v>
      </c>
      <c r="E1402" s="104">
        <v>1</v>
      </c>
      <c r="F1402" s="113">
        <f>IF(D1402="dyrektor ",'Podział podstawowy'!$F$19,IF(OR(D1402="zastępca dyrektora ",D1402="główny księgowy"),'Podział podstawowy'!$F$20,IF(D1402="kierownik",'Podział podstawowy'!$F$24,IF(D1402="zastępca kierownika",'Podział podstawowy'!$F$25,IF(D1402="główny ekspert",'Podział podstawowy'!$F$26,IF(OR(D1402="starszy ekspert",D1402="główny specjalista"),'Podział podstawowy'!$F$27,IF(OR(D1402="ekspert",D1402="specjalista"),'Podział podstawowy'!$F$28,'Podział podstawowy'!$F$29)))))))</f>
        <v>1088.3424539097266</v>
      </c>
      <c r="G1402" s="105" t="str">
        <f t="shared" si="42"/>
        <v>S2</v>
      </c>
      <c r="H1402" s="106">
        <f t="shared" si="43"/>
        <v>1.25</v>
      </c>
      <c r="I1402" s="104">
        <f>IFERROR(VLOOKUP(Tabela2[[#This Row],[Nazwisko i imię pracownika]],Tabela3[],9,FALSE),0)</f>
        <v>0</v>
      </c>
      <c r="J140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03" spans="1:10">
      <c r="A1403" s="104" t="s">
        <v>903</v>
      </c>
      <c r="B1403" s="104">
        <v>114</v>
      </c>
      <c r="C1403" s="104" t="s">
        <v>1663</v>
      </c>
      <c r="D1403" s="104" t="s">
        <v>1669</v>
      </c>
      <c r="E1403" s="104">
        <v>1</v>
      </c>
      <c r="F1403" s="113">
        <f>IF(D1403="dyrektor ",'Podział podstawowy'!$F$19,IF(OR(D1403="zastępca dyrektora ",D1403="główny księgowy"),'Podział podstawowy'!$F$20,IF(D1403="kierownik",'Podział podstawowy'!$F$24,IF(D1403="zastępca kierownika",'Podział podstawowy'!$F$25,IF(D1403="główny ekspert",'Podział podstawowy'!$F$26,IF(OR(D1403="starszy ekspert",D1403="główny specjalista"),'Podział podstawowy'!$F$27,IF(OR(D1403="ekspert",D1403="specjalista"),'Podział podstawowy'!$F$28,'Podział podstawowy'!$F$29)))))))</f>
        <v>870.67396312778124</v>
      </c>
      <c r="G1403" s="105" t="str">
        <f t="shared" si="42"/>
        <v>S1</v>
      </c>
      <c r="H1403" s="106">
        <f t="shared" si="43"/>
        <v>1</v>
      </c>
      <c r="I1403" s="104">
        <f>IFERROR(VLOOKUP(Tabela2[[#This Row],[Nazwisko i imię pracownika]],Tabela3[],9,FALSE),0)</f>
        <v>0</v>
      </c>
      <c r="J140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04" spans="1:10">
      <c r="A1404" s="104" t="s">
        <v>1389</v>
      </c>
      <c r="B1404" s="104">
        <v>114</v>
      </c>
      <c r="C1404" s="104" t="s">
        <v>1663</v>
      </c>
      <c r="D1404" s="104" t="s">
        <v>1669</v>
      </c>
      <c r="E1404" s="104">
        <v>1</v>
      </c>
      <c r="F1404" s="113">
        <f>IF(D1404="dyrektor ",'Podział podstawowy'!$F$19,IF(OR(D1404="zastępca dyrektora ",D1404="główny księgowy"),'Podział podstawowy'!$F$20,IF(D1404="kierownik",'Podział podstawowy'!$F$24,IF(D1404="zastępca kierownika",'Podział podstawowy'!$F$25,IF(D1404="główny ekspert",'Podział podstawowy'!$F$26,IF(OR(D1404="starszy ekspert",D1404="główny specjalista"),'Podział podstawowy'!$F$27,IF(OR(D1404="ekspert",D1404="specjalista"),'Podział podstawowy'!$F$28,'Podział podstawowy'!$F$29)))))))</f>
        <v>870.67396312778124</v>
      </c>
      <c r="G1404" s="105" t="str">
        <f t="shared" si="42"/>
        <v>S1</v>
      </c>
      <c r="H1404" s="106">
        <f t="shared" si="43"/>
        <v>1</v>
      </c>
      <c r="I1404" s="104">
        <f>IFERROR(VLOOKUP(Tabela2[[#This Row],[Nazwisko i imię pracownika]],Tabela3[],9,FALSE),0)</f>
        <v>0</v>
      </c>
      <c r="J140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05" spans="1:10">
      <c r="A1405" s="104" t="s">
        <v>1390</v>
      </c>
      <c r="B1405" s="104">
        <v>114</v>
      </c>
      <c r="C1405" s="104" t="s">
        <v>1663</v>
      </c>
      <c r="D1405" s="104" t="s">
        <v>1669</v>
      </c>
      <c r="E1405" s="104">
        <v>1</v>
      </c>
      <c r="F1405" s="113">
        <f>IF(D1405="dyrektor ",'Podział podstawowy'!$F$19,IF(OR(D1405="zastępca dyrektora ",D1405="główny księgowy"),'Podział podstawowy'!$F$20,IF(D1405="kierownik",'Podział podstawowy'!$F$24,IF(D1405="zastępca kierownika",'Podział podstawowy'!$F$25,IF(D1405="główny ekspert",'Podział podstawowy'!$F$26,IF(OR(D1405="starszy ekspert",D1405="główny specjalista"),'Podział podstawowy'!$F$27,IF(OR(D1405="ekspert",D1405="specjalista"),'Podział podstawowy'!$F$28,'Podział podstawowy'!$F$29)))))))</f>
        <v>870.67396312778124</v>
      </c>
      <c r="G1405" s="105" t="str">
        <f t="shared" si="42"/>
        <v>S1</v>
      </c>
      <c r="H1405" s="106">
        <f t="shared" si="43"/>
        <v>1</v>
      </c>
      <c r="I1405" s="104">
        <f>IFERROR(VLOOKUP(Tabela2[[#This Row],[Nazwisko i imię pracownika]],Tabela3[],9,FALSE),0)</f>
        <v>0</v>
      </c>
      <c r="J140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06" spans="1:10">
      <c r="A1406" s="104" t="s">
        <v>1391</v>
      </c>
      <c r="B1406" s="104">
        <v>114</v>
      </c>
      <c r="C1406" s="104" t="s">
        <v>1663</v>
      </c>
      <c r="D1406" s="104" t="s">
        <v>1669</v>
      </c>
      <c r="E1406" s="104">
        <v>1</v>
      </c>
      <c r="F1406" s="113">
        <f>IF(D1406="dyrektor ",'Podział podstawowy'!$F$19,IF(OR(D1406="zastępca dyrektora ",D1406="główny księgowy"),'Podział podstawowy'!$F$20,IF(D1406="kierownik",'Podział podstawowy'!$F$24,IF(D1406="zastępca kierownika",'Podział podstawowy'!$F$25,IF(D1406="główny ekspert",'Podział podstawowy'!$F$26,IF(OR(D1406="starszy ekspert",D1406="główny specjalista"),'Podział podstawowy'!$F$27,IF(OR(D1406="ekspert",D1406="specjalista"),'Podział podstawowy'!$F$28,'Podział podstawowy'!$F$29)))))))</f>
        <v>870.67396312778124</v>
      </c>
      <c r="G1406" s="105" t="str">
        <f t="shared" si="42"/>
        <v>S1</v>
      </c>
      <c r="H1406" s="106">
        <f t="shared" si="43"/>
        <v>1</v>
      </c>
      <c r="I1406" s="104">
        <f>IFERROR(VLOOKUP(Tabela2[[#This Row],[Nazwisko i imię pracownika]],Tabela3[],9,FALSE),0)</f>
        <v>0</v>
      </c>
      <c r="J140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07" spans="1:10">
      <c r="A1407" s="104" t="s">
        <v>1392</v>
      </c>
      <c r="B1407" s="104">
        <v>114</v>
      </c>
      <c r="C1407" s="104" t="s">
        <v>1663</v>
      </c>
      <c r="D1407" s="104" t="s">
        <v>52</v>
      </c>
      <c r="E1407" s="104">
        <v>1</v>
      </c>
      <c r="F1407" s="113">
        <f>IF(D1407="dyrektor ",'Podział podstawowy'!$F$19,IF(OR(D1407="zastępca dyrektora ",D1407="główny księgowy"),'Podział podstawowy'!$F$20,IF(D1407="kierownik",'Podział podstawowy'!$F$24,IF(D1407="zastępca kierownika",'Podział podstawowy'!$F$25,IF(D1407="główny ekspert",'Podział podstawowy'!$F$26,IF(OR(D1407="starszy ekspert",D1407="główny specjalista"),'Podział podstawowy'!$F$27,IF(OR(D1407="ekspert",D1407="specjalista"),'Podział podstawowy'!$F$28,'Podział podstawowy'!$F$29)))))))</f>
        <v>1741.3479262555625</v>
      </c>
      <c r="G1407" s="105" t="str">
        <f t="shared" si="42"/>
        <v>S5</v>
      </c>
      <c r="H1407" s="106">
        <f t="shared" si="43"/>
        <v>2</v>
      </c>
      <c r="I1407" s="104">
        <f>IFERROR(VLOOKUP(Tabela2[[#This Row],[Nazwisko i imię pracownika]],Tabela3[],9,FALSE),0)</f>
        <v>0</v>
      </c>
      <c r="J140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08" spans="1:10">
      <c r="A1408" s="104" t="s">
        <v>1393</v>
      </c>
      <c r="B1408" s="104">
        <v>114</v>
      </c>
      <c r="C1408" s="104" t="s">
        <v>1663</v>
      </c>
      <c r="D1408" s="104" t="s">
        <v>47</v>
      </c>
      <c r="E1408" s="104">
        <v>1</v>
      </c>
      <c r="F1408" s="113">
        <f>IF(D1408="dyrektor ",'Podział podstawowy'!$F$19,IF(OR(D1408="zastępca dyrektora ",D1408="główny księgowy"),'Podział podstawowy'!$F$20,IF(D1408="kierownik",'Podział podstawowy'!$F$24,IF(D1408="zastępca kierownika",'Podział podstawowy'!$F$25,IF(D1408="główny ekspert",'Podział podstawowy'!$F$26,IF(OR(D1408="starszy ekspert",D1408="główny specjalista"),'Podział podstawowy'!$F$27,IF(OR(D1408="ekspert",D1408="specjalista"),'Podział podstawowy'!$F$28,'Podział podstawowy'!$F$29)))))))</f>
        <v>1306.0109446916717</v>
      </c>
      <c r="G1408" s="105" t="str">
        <f t="shared" si="42"/>
        <v>S3</v>
      </c>
      <c r="H1408" s="106">
        <f t="shared" si="43"/>
        <v>1.5</v>
      </c>
      <c r="I1408" s="104">
        <f>IFERROR(VLOOKUP(Tabela2[[#This Row],[Nazwisko i imię pracownika]],Tabela3[],9,FALSE),0)</f>
        <v>0</v>
      </c>
      <c r="J140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09" spans="1:10">
      <c r="A1409" s="104" t="s">
        <v>1394</v>
      </c>
      <c r="B1409" s="104">
        <v>114</v>
      </c>
      <c r="C1409" s="104" t="s">
        <v>1663</v>
      </c>
      <c r="D1409" s="104" t="s">
        <v>8</v>
      </c>
      <c r="E1409" s="104">
        <v>1</v>
      </c>
      <c r="F1409" s="113">
        <f>IF(D1409="dyrektor ",'Podział podstawowy'!$F$19,IF(OR(D1409="zastępca dyrektora ",D1409="główny księgowy"),'Podział podstawowy'!$F$20,IF(D1409="kierownik",'Podział podstawowy'!$F$24,IF(D1409="zastępca kierownika",'Podział podstawowy'!$F$25,IF(D1409="główny ekspert",'Podział podstawowy'!$F$26,IF(OR(D1409="starszy ekspert",D1409="główny specjalista"),'Podział podstawowy'!$F$27,IF(OR(D1409="ekspert",D1409="specjalista"),'Podział podstawowy'!$F$28,'Podział podstawowy'!$F$29)))))))</f>
        <v>1088.3424539097266</v>
      </c>
      <c r="G1409" s="105" t="str">
        <f t="shared" si="42"/>
        <v>S2</v>
      </c>
      <c r="H1409" s="106">
        <f t="shared" si="43"/>
        <v>1.25</v>
      </c>
      <c r="I1409" s="104">
        <f>IFERROR(VLOOKUP(Tabela2[[#This Row],[Nazwisko i imię pracownika]],Tabela3[],9,FALSE),0)</f>
        <v>0</v>
      </c>
      <c r="J140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10" spans="1:10">
      <c r="A1410" s="104" t="s">
        <v>1395</v>
      </c>
      <c r="B1410" s="104">
        <v>114</v>
      </c>
      <c r="C1410" s="104" t="s">
        <v>1663</v>
      </c>
      <c r="D1410" s="104" t="s">
        <v>1669</v>
      </c>
      <c r="E1410" s="104">
        <v>1</v>
      </c>
      <c r="F1410" s="113">
        <f>IF(D1410="dyrektor ",'Podział podstawowy'!$F$19,IF(OR(D1410="zastępca dyrektora ",D1410="główny księgowy"),'Podział podstawowy'!$F$20,IF(D1410="kierownik",'Podział podstawowy'!$F$24,IF(D1410="zastępca kierownika",'Podział podstawowy'!$F$25,IF(D1410="główny ekspert",'Podział podstawowy'!$F$26,IF(OR(D1410="starszy ekspert",D1410="główny specjalista"),'Podział podstawowy'!$F$27,IF(OR(D1410="ekspert",D1410="specjalista"),'Podział podstawowy'!$F$28,'Podział podstawowy'!$F$29)))))))</f>
        <v>870.67396312778124</v>
      </c>
      <c r="G1410" s="105" t="str">
        <f t="shared" si="42"/>
        <v>S1</v>
      </c>
      <c r="H1410" s="106">
        <f t="shared" si="43"/>
        <v>1</v>
      </c>
      <c r="I1410" s="104">
        <f>IFERROR(VLOOKUP(Tabela2[[#This Row],[Nazwisko i imię pracownika]],Tabela3[],9,FALSE),0)</f>
        <v>0</v>
      </c>
      <c r="J141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11" spans="1:10">
      <c r="A1411" s="104" t="s">
        <v>1396</v>
      </c>
      <c r="B1411" s="104">
        <v>114</v>
      </c>
      <c r="C1411" s="104" t="s">
        <v>1663</v>
      </c>
      <c r="D1411" s="104" t="s">
        <v>8</v>
      </c>
      <c r="E1411" s="104">
        <v>1</v>
      </c>
      <c r="F1411" s="113">
        <f>IF(D1411="dyrektor ",'Podział podstawowy'!$F$19,IF(OR(D1411="zastępca dyrektora ",D1411="główny księgowy"),'Podział podstawowy'!$F$20,IF(D1411="kierownik",'Podział podstawowy'!$F$24,IF(D1411="zastępca kierownika",'Podział podstawowy'!$F$25,IF(D1411="główny ekspert",'Podział podstawowy'!$F$26,IF(OR(D1411="starszy ekspert",D1411="główny specjalista"),'Podział podstawowy'!$F$27,IF(OR(D1411="ekspert",D1411="specjalista"),'Podział podstawowy'!$F$28,'Podział podstawowy'!$F$29)))))))</f>
        <v>1088.3424539097266</v>
      </c>
      <c r="G1411" s="105" t="str">
        <f t="shared" si="42"/>
        <v>S2</v>
      </c>
      <c r="H1411" s="106">
        <f t="shared" si="43"/>
        <v>1.25</v>
      </c>
      <c r="I1411" s="104">
        <f>IFERROR(VLOOKUP(Tabela2[[#This Row],[Nazwisko i imię pracownika]],Tabela3[],9,FALSE),0)</f>
        <v>0</v>
      </c>
      <c r="J141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12" spans="1:10">
      <c r="A1412" s="104" t="s">
        <v>1397</v>
      </c>
      <c r="B1412" s="104">
        <v>114</v>
      </c>
      <c r="C1412" s="104" t="s">
        <v>1663</v>
      </c>
      <c r="D1412" s="104" t="s">
        <v>8</v>
      </c>
      <c r="E1412" s="104">
        <v>1</v>
      </c>
      <c r="F1412" s="113">
        <f>IF(D1412="dyrektor ",'Podział podstawowy'!$F$19,IF(OR(D1412="zastępca dyrektora ",D1412="główny księgowy"),'Podział podstawowy'!$F$20,IF(D1412="kierownik",'Podział podstawowy'!$F$24,IF(D1412="zastępca kierownika",'Podział podstawowy'!$F$25,IF(D1412="główny ekspert",'Podział podstawowy'!$F$26,IF(OR(D1412="starszy ekspert",D1412="główny specjalista"),'Podział podstawowy'!$F$27,IF(OR(D1412="ekspert",D1412="specjalista"),'Podział podstawowy'!$F$28,'Podział podstawowy'!$F$29)))))))</f>
        <v>1088.3424539097266</v>
      </c>
      <c r="G1412" s="105" t="str">
        <f t="shared" si="42"/>
        <v>S2</v>
      </c>
      <c r="H1412" s="106">
        <f t="shared" si="43"/>
        <v>1.25</v>
      </c>
      <c r="I1412" s="104">
        <f>IFERROR(VLOOKUP(Tabela2[[#This Row],[Nazwisko i imię pracownika]],Tabela3[],9,FALSE),0)</f>
        <v>0</v>
      </c>
      <c r="J141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13" spans="1:10">
      <c r="A1413" s="104" t="s">
        <v>1398</v>
      </c>
      <c r="B1413" s="104">
        <v>114</v>
      </c>
      <c r="C1413" s="104" t="s">
        <v>1663</v>
      </c>
      <c r="D1413" s="104" t="s">
        <v>1669</v>
      </c>
      <c r="E1413" s="104">
        <v>1</v>
      </c>
      <c r="F1413" s="113">
        <f>IF(D1413="dyrektor ",'Podział podstawowy'!$F$19,IF(OR(D1413="zastępca dyrektora ",D1413="główny księgowy"),'Podział podstawowy'!$F$20,IF(D1413="kierownik",'Podział podstawowy'!$F$24,IF(D1413="zastępca kierownika",'Podział podstawowy'!$F$25,IF(D1413="główny ekspert",'Podział podstawowy'!$F$26,IF(OR(D1413="starszy ekspert",D1413="główny specjalista"),'Podział podstawowy'!$F$27,IF(OR(D1413="ekspert",D1413="specjalista"),'Podział podstawowy'!$F$28,'Podział podstawowy'!$F$29)))))))</f>
        <v>870.67396312778124</v>
      </c>
      <c r="G1413" s="105" t="str">
        <f t="shared" si="42"/>
        <v>S1</v>
      </c>
      <c r="H1413" s="106">
        <f t="shared" si="43"/>
        <v>1</v>
      </c>
      <c r="I1413" s="104">
        <f>IFERROR(VLOOKUP(Tabela2[[#This Row],[Nazwisko i imię pracownika]],Tabela3[],9,FALSE),0)</f>
        <v>0</v>
      </c>
      <c r="J141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14" spans="1:10">
      <c r="A1414" s="104" t="s">
        <v>1399</v>
      </c>
      <c r="B1414" s="104">
        <v>114</v>
      </c>
      <c r="C1414" s="104" t="s">
        <v>1663</v>
      </c>
      <c r="D1414" s="104" t="s">
        <v>1669</v>
      </c>
      <c r="E1414" s="104">
        <v>1</v>
      </c>
      <c r="F1414" s="113">
        <f>IF(D1414="dyrektor ",'Podział podstawowy'!$F$19,IF(OR(D1414="zastępca dyrektora ",D1414="główny księgowy"),'Podział podstawowy'!$F$20,IF(D1414="kierownik",'Podział podstawowy'!$F$24,IF(D1414="zastępca kierownika",'Podział podstawowy'!$F$25,IF(D1414="główny ekspert",'Podział podstawowy'!$F$26,IF(OR(D1414="starszy ekspert",D1414="główny specjalista"),'Podział podstawowy'!$F$27,IF(OR(D1414="ekspert",D1414="specjalista"),'Podział podstawowy'!$F$28,'Podział podstawowy'!$F$29)))))))</f>
        <v>870.67396312778124</v>
      </c>
      <c r="G1414" s="105" t="str">
        <f t="shared" si="42"/>
        <v>S1</v>
      </c>
      <c r="H1414" s="106">
        <f t="shared" si="43"/>
        <v>1</v>
      </c>
      <c r="I1414" s="104">
        <f>IFERROR(VLOOKUP(Tabela2[[#This Row],[Nazwisko i imię pracownika]],Tabela3[],9,FALSE),0)</f>
        <v>0</v>
      </c>
      <c r="J141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15" spans="1:10">
      <c r="A1415" s="104" t="s">
        <v>1400</v>
      </c>
      <c r="B1415" s="104">
        <v>114</v>
      </c>
      <c r="C1415" s="104" t="s">
        <v>1663</v>
      </c>
      <c r="D1415" s="104" t="s">
        <v>8</v>
      </c>
      <c r="E1415" s="104">
        <v>1</v>
      </c>
      <c r="F1415" s="113">
        <f>IF(D1415="dyrektor ",'Podział podstawowy'!$F$19,IF(OR(D1415="zastępca dyrektora ",D1415="główny księgowy"),'Podział podstawowy'!$F$20,IF(D1415="kierownik",'Podział podstawowy'!$F$24,IF(D1415="zastępca kierownika",'Podział podstawowy'!$F$25,IF(D1415="główny ekspert",'Podział podstawowy'!$F$26,IF(OR(D1415="starszy ekspert",D1415="główny specjalista"),'Podział podstawowy'!$F$27,IF(OR(D1415="ekspert",D1415="specjalista"),'Podział podstawowy'!$F$28,'Podział podstawowy'!$F$29)))))))</f>
        <v>1088.3424539097266</v>
      </c>
      <c r="G1415" s="105" t="str">
        <f t="shared" ref="G1415:G1478" si="44">IF(D1415="dyrektor ","S8",IF(OR(D1415="zastępca dyrektora ",D1415="główny księgowy"),"S7",IF(D1415="kierownik","S6",IF(D1415="zastępca kierownika","S5",IF(D1415="główny ekspert","S4",IF(OR(D1415="starszy ekspert",D1415="główny specjalista"),"S3",IF(OR(D1415="ekspert",D1415="specjalista"),"S2","S1")))))))</f>
        <v>S2</v>
      </c>
      <c r="H1415" s="106">
        <f t="shared" ref="H1415:H1478" si="45">IF(G1415="S1",1,IF(G1415="S2",1.25,IF(G1415="S3",1.5,IF(G1415="S4",1.75,IF(G1415="S5",2,IF(G1415="S6",2.5,IF(G1415="S7",3,IF(G1415="S8",3.5))))))))</f>
        <v>1.25</v>
      </c>
      <c r="I1415" s="104">
        <f>IFERROR(VLOOKUP(Tabela2[[#This Row],[Nazwisko i imię pracownika]],Tabela3[],9,FALSE),0)</f>
        <v>0</v>
      </c>
      <c r="J141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16" spans="1:10">
      <c r="A1416" s="104" t="s">
        <v>1401</v>
      </c>
      <c r="B1416" s="104">
        <v>114</v>
      </c>
      <c r="C1416" s="104" t="s">
        <v>1663</v>
      </c>
      <c r="D1416" s="104" t="s">
        <v>8</v>
      </c>
      <c r="E1416" s="104">
        <v>1</v>
      </c>
      <c r="F1416" s="113">
        <f>IF(D1416="dyrektor ",'Podział podstawowy'!$F$19,IF(OR(D1416="zastępca dyrektora ",D1416="główny księgowy"),'Podział podstawowy'!$F$20,IF(D1416="kierownik",'Podział podstawowy'!$F$24,IF(D1416="zastępca kierownika",'Podział podstawowy'!$F$25,IF(D1416="główny ekspert",'Podział podstawowy'!$F$26,IF(OR(D1416="starszy ekspert",D1416="główny specjalista"),'Podział podstawowy'!$F$27,IF(OR(D1416="ekspert",D1416="specjalista"),'Podział podstawowy'!$F$28,'Podział podstawowy'!$F$29)))))))</f>
        <v>1088.3424539097266</v>
      </c>
      <c r="G1416" s="105" t="str">
        <f t="shared" si="44"/>
        <v>S2</v>
      </c>
      <c r="H1416" s="106">
        <f t="shared" si="45"/>
        <v>1.25</v>
      </c>
      <c r="I1416" s="104">
        <f>IFERROR(VLOOKUP(Tabela2[[#This Row],[Nazwisko i imię pracownika]],Tabela3[],9,FALSE),0)</f>
        <v>0</v>
      </c>
      <c r="J141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17" spans="1:10">
      <c r="A1417" s="104" t="s">
        <v>1402</v>
      </c>
      <c r="B1417" s="104">
        <v>114</v>
      </c>
      <c r="C1417" s="104" t="s">
        <v>1663</v>
      </c>
      <c r="D1417" s="104" t="s">
        <v>52</v>
      </c>
      <c r="E1417" s="104">
        <v>1</v>
      </c>
      <c r="F1417" s="113">
        <f>IF(D1417="dyrektor ",'Podział podstawowy'!$F$19,IF(OR(D1417="zastępca dyrektora ",D1417="główny księgowy"),'Podział podstawowy'!$F$20,IF(D1417="kierownik",'Podział podstawowy'!$F$24,IF(D1417="zastępca kierownika",'Podział podstawowy'!$F$25,IF(D1417="główny ekspert",'Podział podstawowy'!$F$26,IF(OR(D1417="starszy ekspert",D1417="główny specjalista"),'Podział podstawowy'!$F$27,IF(OR(D1417="ekspert",D1417="specjalista"),'Podział podstawowy'!$F$28,'Podział podstawowy'!$F$29)))))))</f>
        <v>1741.3479262555625</v>
      </c>
      <c r="G1417" s="105" t="str">
        <f t="shared" si="44"/>
        <v>S5</v>
      </c>
      <c r="H1417" s="106">
        <f t="shared" si="45"/>
        <v>2</v>
      </c>
      <c r="I1417" s="104">
        <f>IFERROR(VLOOKUP(Tabela2[[#This Row],[Nazwisko i imię pracownika]],Tabela3[],9,FALSE),0)</f>
        <v>0</v>
      </c>
      <c r="J141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18" spans="1:10">
      <c r="A1418" s="104" t="s">
        <v>1085</v>
      </c>
      <c r="B1418" s="104">
        <v>114</v>
      </c>
      <c r="C1418" s="104" t="s">
        <v>1663</v>
      </c>
      <c r="D1418" s="104" t="s">
        <v>55</v>
      </c>
      <c r="E1418" s="104">
        <v>1</v>
      </c>
      <c r="F1418" s="113">
        <f>IF(D1418="dyrektor ",'Podział podstawowy'!$F$19,IF(OR(D1418="zastępca dyrektora ",D1418="główny księgowy"),'Podział podstawowy'!$F$20,IF(D1418="kierownik",'Podział podstawowy'!$F$24,IF(D1418="zastępca kierownika",'Podział podstawowy'!$F$25,IF(D1418="główny ekspert",'Podział podstawowy'!$F$26,IF(OR(D1418="starszy ekspert",D1418="główny specjalista"),'Podział podstawowy'!$F$27,IF(OR(D1418="ekspert",D1418="specjalista"),'Podział podstawowy'!$F$28,'Podział podstawowy'!$F$29)))))))</f>
        <v>1523.6794354736171</v>
      </c>
      <c r="G1418" s="105" t="str">
        <f t="shared" si="44"/>
        <v>S4</v>
      </c>
      <c r="H1418" s="106">
        <f t="shared" si="45"/>
        <v>1.75</v>
      </c>
      <c r="I1418" s="104">
        <f>IFERROR(VLOOKUP(Tabela2[[#This Row],[Nazwisko i imię pracownika]],Tabela3[],9,FALSE),0)</f>
        <v>0</v>
      </c>
      <c r="J141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19" spans="1:10">
      <c r="A1419" s="104" t="s">
        <v>1403</v>
      </c>
      <c r="B1419" s="104">
        <v>114</v>
      </c>
      <c r="C1419" s="104" t="s">
        <v>1663</v>
      </c>
      <c r="D1419" s="104" t="s">
        <v>1669</v>
      </c>
      <c r="E1419" s="104">
        <v>1</v>
      </c>
      <c r="F1419" s="113">
        <f>IF(D1419="dyrektor ",'Podział podstawowy'!$F$19,IF(OR(D1419="zastępca dyrektora ",D1419="główny księgowy"),'Podział podstawowy'!$F$20,IF(D1419="kierownik",'Podział podstawowy'!$F$24,IF(D1419="zastępca kierownika",'Podział podstawowy'!$F$25,IF(D1419="główny ekspert",'Podział podstawowy'!$F$26,IF(OR(D1419="starszy ekspert",D1419="główny specjalista"),'Podział podstawowy'!$F$27,IF(OR(D1419="ekspert",D1419="specjalista"),'Podział podstawowy'!$F$28,'Podział podstawowy'!$F$29)))))))</f>
        <v>870.67396312778124</v>
      </c>
      <c r="G1419" s="105" t="str">
        <f t="shared" si="44"/>
        <v>S1</v>
      </c>
      <c r="H1419" s="106">
        <f t="shared" si="45"/>
        <v>1</v>
      </c>
      <c r="I1419" s="104">
        <f>IFERROR(VLOOKUP(Tabela2[[#This Row],[Nazwisko i imię pracownika]],Tabela3[],9,FALSE),0)</f>
        <v>0</v>
      </c>
      <c r="J141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20" spans="1:10">
      <c r="A1420" s="104" t="s">
        <v>1404</v>
      </c>
      <c r="B1420" s="104">
        <v>114</v>
      </c>
      <c r="C1420" s="104" t="s">
        <v>1663</v>
      </c>
      <c r="D1420" s="104" t="s">
        <v>47</v>
      </c>
      <c r="E1420" s="104">
        <v>1</v>
      </c>
      <c r="F1420" s="113">
        <f>IF(D1420="dyrektor ",'Podział podstawowy'!$F$19,IF(OR(D1420="zastępca dyrektora ",D1420="główny księgowy"),'Podział podstawowy'!$F$20,IF(D1420="kierownik",'Podział podstawowy'!$F$24,IF(D1420="zastępca kierownika",'Podział podstawowy'!$F$25,IF(D1420="główny ekspert",'Podział podstawowy'!$F$26,IF(OR(D1420="starszy ekspert",D1420="główny specjalista"),'Podział podstawowy'!$F$27,IF(OR(D1420="ekspert",D1420="specjalista"),'Podział podstawowy'!$F$28,'Podział podstawowy'!$F$29)))))))</f>
        <v>1306.0109446916717</v>
      </c>
      <c r="G1420" s="105" t="str">
        <f t="shared" si="44"/>
        <v>S3</v>
      </c>
      <c r="H1420" s="106">
        <f t="shared" si="45"/>
        <v>1.5</v>
      </c>
      <c r="I1420" s="104">
        <f>IFERROR(VLOOKUP(Tabela2[[#This Row],[Nazwisko i imię pracownika]],Tabela3[],9,FALSE),0)</f>
        <v>0</v>
      </c>
      <c r="J142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21" spans="1:10">
      <c r="A1421" s="104" t="s">
        <v>1405</v>
      </c>
      <c r="B1421" s="104">
        <v>114</v>
      </c>
      <c r="C1421" s="104" t="s">
        <v>1663</v>
      </c>
      <c r="D1421" s="104" t="s">
        <v>1669</v>
      </c>
      <c r="E1421" s="104">
        <v>1</v>
      </c>
      <c r="F1421" s="113">
        <f>IF(D1421="dyrektor ",'Podział podstawowy'!$F$19,IF(OR(D1421="zastępca dyrektora ",D1421="główny księgowy"),'Podział podstawowy'!$F$20,IF(D1421="kierownik",'Podział podstawowy'!$F$24,IF(D1421="zastępca kierownika",'Podział podstawowy'!$F$25,IF(D1421="główny ekspert",'Podział podstawowy'!$F$26,IF(OR(D1421="starszy ekspert",D1421="główny specjalista"),'Podział podstawowy'!$F$27,IF(OR(D1421="ekspert",D1421="specjalista"),'Podział podstawowy'!$F$28,'Podział podstawowy'!$F$29)))))))</f>
        <v>870.67396312778124</v>
      </c>
      <c r="G1421" s="105" t="str">
        <f t="shared" si="44"/>
        <v>S1</v>
      </c>
      <c r="H1421" s="106">
        <f t="shared" si="45"/>
        <v>1</v>
      </c>
      <c r="I1421" s="104">
        <f>IFERROR(VLOOKUP(Tabela2[[#This Row],[Nazwisko i imię pracownika]],Tabela3[],9,FALSE),0)</f>
        <v>0</v>
      </c>
      <c r="J142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22" spans="1:10">
      <c r="A1422" s="104" t="s">
        <v>1406</v>
      </c>
      <c r="B1422" s="104">
        <v>114</v>
      </c>
      <c r="C1422" s="104" t="s">
        <v>1663</v>
      </c>
      <c r="D1422" s="104" t="s">
        <v>47</v>
      </c>
      <c r="E1422" s="104">
        <v>1</v>
      </c>
      <c r="F1422" s="113">
        <f>IF(D1422="dyrektor ",'Podział podstawowy'!$F$19,IF(OR(D1422="zastępca dyrektora ",D1422="główny księgowy"),'Podział podstawowy'!$F$20,IF(D1422="kierownik",'Podział podstawowy'!$F$24,IF(D1422="zastępca kierownika",'Podział podstawowy'!$F$25,IF(D1422="główny ekspert",'Podział podstawowy'!$F$26,IF(OR(D1422="starszy ekspert",D1422="główny specjalista"),'Podział podstawowy'!$F$27,IF(OR(D1422="ekspert",D1422="specjalista"),'Podział podstawowy'!$F$28,'Podział podstawowy'!$F$29)))))))</f>
        <v>1306.0109446916717</v>
      </c>
      <c r="G1422" s="105" t="str">
        <f t="shared" si="44"/>
        <v>S3</v>
      </c>
      <c r="H1422" s="106">
        <f t="shared" si="45"/>
        <v>1.5</v>
      </c>
      <c r="I1422" s="104">
        <f>IFERROR(VLOOKUP(Tabela2[[#This Row],[Nazwisko i imię pracownika]],Tabela3[],9,FALSE),0)</f>
        <v>0</v>
      </c>
      <c r="J142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23" spans="1:10">
      <c r="A1423" s="104" t="s">
        <v>1407</v>
      </c>
      <c r="B1423" s="104">
        <v>114</v>
      </c>
      <c r="C1423" s="104" t="s">
        <v>1663</v>
      </c>
      <c r="D1423" s="104" t="s">
        <v>1669</v>
      </c>
      <c r="E1423" s="104">
        <v>1</v>
      </c>
      <c r="F1423" s="113">
        <f>IF(D1423="dyrektor ",'Podział podstawowy'!$F$19,IF(OR(D1423="zastępca dyrektora ",D1423="główny księgowy"),'Podział podstawowy'!$F$20,IF(D1423="kierownik",'Podział podstawowy'!$F$24,IF(D1423="zastępca kierownika",'Podział podstawowy'!$F$25,IF(D1423="główny ekspert",'Podział podstawowy'!$F$26,IF(OR(D1423="starszy ekspert",D1423="główny specjalista"),'Podział podstawowy'!$F$27,IF(OR(D1423="ekspert",D1423="specjalista"),'Podział podstawowy'!$F$28,'Podział podstawowy'!$F$29)))))))</f>
        <v>870.67396312778124</v>
      </c>
      <c r="G1423" s="105" t="str">
        <f t="shared" si="44"/>
        <v>S1</v>
      </c>
      <c r="H1423" s="106">
        <f t="shared" si="45"/>
        <v>1</v>
      </c>
      <c r="I1423" s="104">
        <f>IFERROR(VLOOKUP(Tabela2[[#This Row],[Nazwisko i imię pracownika]],Tabela3[],9,FALSE),0)</f>
        <v>0</v>
      </c>
      <c r="J142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24" spans="1:10">
      <c r="A1424" s="104" t="s">
        <v>1408</v>
      </c>
      <c r="B1424" s="104">
        <v>114</v>
      </c>
      <c r="C1424" s="104" t="s">
        <v>1663</v>
      </c>
      <c r="D1424" s="104" t="s">
        <v>1669</v>
      </c>
      <c r="E1424" s="104">
        <v>1</v>
      </c>
      <c r="F1424" s="113">
        <f>IF(D1424="dyrektor ",'Podział podstawowy'!$F$19,IF(OR(D1424="zastępca dyrektora ",D1424="główny księgowy"),'Podział podstawowy'!$F$20,IF(D1424="kierownik",'Podział podstawowy'!$F$24,IF(D1424="zastępca kierownika",'Podział podstawowy'!$F$25,IF(D1424="główny ekspert",'Podział podstawowy'!$F$26,IF(OR(D1424="starszy ekspert",D1424="główny specjalista"),'Podział podstawowy'!$F$27,IF(OR(D1424="ekspert",D1424="specjalista"),'Podział podstawowy'!$F$28,'Podział podstawowy'!$F$29)))))))</f>
        <v>870.67396312778124</v>
      </c>
      <c r="G1424" s="105" t="str">
        <f t="shared" si="44"/>
        <v>S1</v>
      </c>
      <c r="H1424" s="106">
        <f t="shared" si="45"/>
        <v>1</v>
      </c>
      <c r="I1424" s="104">
        <f>IFERROR(VLOOKUP(Tabela2[[#This Row],[Nazwisko i imię pracownika]],Tabela3[],9,FALSE),0)</f>
        <v>0</v>
      </c>
      <c r="J142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25" spans="1:10">
      <c r="A1425" s="104" t="s">
        <v>1409</v>
      </c>
      <c r="B1425" s="104">
        <v>114</v>
      </c>
      <c r="C1425" s="104" t="s">
        <v>1663</v>
      </c>
      <c r="D1425" s="104" t="s">
        <v>8</v>
      </c>
      <c r="E1425" s="104">
        <v>1</v>
      </c>
      <c r="F1425" s="113">
        <f>IF(D1425="dyrektor ",'Podział podstawowy'!$F$19,IF(OR(D1425="zastępca dyrektora ",D1425="główny księgowy"),'Podział podstawowy'!$F$20,IF(D1425="kierownik",'Podział podstawowy'!$F$24,IF(D1425="zastępca kierownika",'Podział podstawowy'!$F$25,IF(D1425="główny ekspert",'Podział podstawowy'!$F$26,IF(OR(D1425="starszy ekspert",D1425="główny specjalista"),'Podział podstawowy'!$F$27,IF(OR(D1425="ekspert",D1425="specjalista"),'Podział podstawowy'!$F$28,'Podział podstawowy'!$F$29)))))))</f>
        <v>1088.3424539097266</v>
      </c>
      <c r="G1425" s="105" t="str">
        <f t="shared" si="44"/>
        <v>S2</v>
      </c>
      <c r="H1425" s="106">
        <f t="shared" si="45"/>
        <v>1.25</v>
      </c>
      <c r="I1425" s="104">
        <f>IFERROR(VLOOKUP(Tabela2[[#This Row],[Nazwisko i imię pracownika]],Tabela3[],9,FALSE),0)</f>
        <v>0</v>
      </c>
      <c r="J142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26" spans="1:10">
      <c r="A1426" s="104" t="s">
        <v>1410</v>
      </c>
      <c r="B1426" s="104">
        <v>114</v>
      </c>
      <c r="C1426" s="104" t="s">
        <v>1663</v>
      </c>
      <c r="D1426" s="104" t="s">
        <v>8</v>
      </c>
      <c r="E1426" s="104">
        <v>1</v>
      </c>
      <c r="F1426" s="113">
        <f>IF(D1426="dyrektor ",'Podział podstawowy'!$F$19,IF(OR(D1426="zastępca dyrektora ",D1426="główny księgowy"),'Podział podstawowy'!$F$20,IF(D1426="kierownik",'Podział podstawowy'!$F$24,IF(D1426="zastępca kierownika",'Podział podstawowy'!$F$25,IF(D1426="główny ekspert",'Podział podstawowy'!$F$26,IF(OR(D1426="starszy ekspert",D1426="główny specjalista"),'Podział podstawowy'!$F$27,IF(OR(D1426="ekspert",D1426="specjalista"),'Podział podstawowy'!$F$28,'Podział podstawowy'!$F$29)))))))</f>
        <v>1088.3424539097266</v>
      </c>
      <c r="G1426" s="105" t="str">
        <f t="shared" si="44"/>
        <v>S2</v>
      </c>
      <c r="H1426" s="106">
        <f t="shared" si="45"/>
        <v>1.25</v>
      </c>
      <c r="I1426" s="104">
        <f>IFERROR(VLOOKUP(Tabela2[[#This Row],[Nazwisko i imię pracownika]],Tabela3[],9,FALSE),0)</f>
        <v>0</v>
      </c>
      <c r="J142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27" spans="1:10">
      <c r="A1427" s="104" t="s">
        <v>1411</v>
      </c>
      <c r="B1427" s="104">
        <v>114</v>
      </c>
      <c r="C1427" s="104" t="s">
        <v>1663</v>
      </c>
      <c r="D1427" s="104" t="s">
        <v>1669</v>
      </c>
      <c r="E1427" s="104">
        <v>1</v>
      </c>
      <c r="F1427" s="113">
        <f>IF(D1427="dyrektor ",'Podział podstawowy'!$F$19,IF(OR(D1427="zastępca dyrektora ",D1427="główny księgowy"),'Podział podstawowy'!$F$20,IF(D1427="kierownik",'Podział podstawowy'!$F$24,IF(D1427="zastępca kierownika",'Podział podstawowy'!$F$25,IF(D1427="główny ekspert",'Podział podstawowy'!$F$26,IF(OR(D1427="starszy ekspert",D1427="główny specjalista"),'Podział podstawowy'!$F$27,IF(OR(D1427="ekspert",D1427="specjalista"),'Podział podstawowy'!$F$28,'Podział podstawowy'!$F$29)))))))</f>
        <v>870.67396312778124</v>
      </c>
      <c r="G1427" s="105" t="str">
        <f t="shared" si="44"/>
        <v>S1</v>
      </c>
      <c r="H1427" s="106">
        <f t="shared" si="45"/>
        <v>1</v>
      </c>
      <c r="I1427" s="104">
        <f>IFERROR(VLOOKUP(Tabela2[[#This Row],[Nazwisko i imię pracownika]],Tabela3[],9,FALSE),0)</f>
        <v>0</v>
      </c>
      <c r="J142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28" spans="1:10">
      <c r="A1428" s="104" t="s">
        <v>1412</v>
      </c>
      <c r="B1428" s="104">
        <v>114</v>
      </c>
      <c r="C1428" s="104" t="s">
        <v>1663</v>
      </c>
      <c r="D1428" s="104" t="s">
        <v>1669</v>
      </c>
      <c r="E1428" s="104">
        <v>1</v>
      </c>
      <c r="F1428" s="113">
        <f>IF(D1428="dyrektor ",'Podział podstawowy'!$F$19,IF(OR(D1428="zastępca dyrektora ",D1428="główny księgowy"),'Podział podstawowy'!$F$20,IF(D1428="kierownik",'Podział podstawowy'!$F$24,IF(D1428="zastępca kierownika",'Podział podstawowy'!$F$25,IF(D1428="główny ekspert",'Podział podstawowy'!$F$26,IF(OR(D1428="starszy ekspert",D1428="główny specjalista"),'Podział podstawowy'!$F$27,IF(OR(D1428="ekspert",D1428="specjalista"),'Podział podstawowy'!$F$28,'Podział podstawowy'!$F$29)))))))</f>
        <v>870.67396312778124</v>
      </c>
      <c r="G1428" s="105" t="str">
        <f t="shared" si="44"/>
        <v>S1</v>
      </c>
      <c r="H1428" s="106">
        <f t="shared" si="45"/>
        <v>1</v>
      </c>
      <c r="I1428" s="104">
        <f>IFERROR(VLOOKUP(Tabela2[[#This Row],[Nazwisko i imię pracownika]],Tabela3[],9,FALSE),0)</f>
        <v>0</v>
      </c>
      <c r="J142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29" spans="1:10">
      <c r="A1429" s="104" t="s">
        <v>435</v>
      </c>
      <c r="B1429" s="104">
        <v>114</v>
      </c>
      <c r="C1429" s="104" t="s">
        <v>1663</v>
      </c>
      <c r="D1429" s="104" t="s">
        <v>1669</v>
      </c>
      <c r="E1429" s="104">
        <v>1</v>
      </c>
      <c r="F1429" s="113">
        <f>IF(D1429="dyrektor ",'Podział podstawowy'!$F$19,IF(OR(D1429="zastępca dyrektora ",D1429="główny księgowy"),'Podział podstawowy'!$F$20,IF(D1429="kierownik",'Podział podstawowy'!$F$24,IF(D1429="zastępca kierownika",'Podział podstawowy'!$F$25,IF(D1429="główny ekspert",'Podział podstawowy'!$F$26,IF(OR(D1429="starszy ekspert",D1429="główny specjalista"),'Podział podstawowy'!$F$27,IF(OR(D1429="ekspert",D1429="specjalista"),'Podział podstawowy'!$F$28,'Podział podstawowy'!$F$29)))))))</f>
        <v>870.67396312778124</v>
      </c>
      <c r="G1429" s="105" t="str">
        <f t="shared" si="44"/>
        <v>S1</v>
      </c>
      <c r="H1429" s="106">
        <f t="shared" si="45"/>
        <v>1</v>
      </c>
      <c r="I1429" s="104">
        <f>IFERROR(VLOOKUP(Tabela2[[#This Row],[Nazwisko i imię pracownika]],Tabela3[],9,FALSE),0)</f>
        <v>0</v>
      </c>
      <c r="J142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30" spans="1:10">
      <c r="A1430" s="104" t="s">
        <v>1413</v>
      </c>
      <c r="B1430" s="104">
        <v>114</v>
      </c>
      <c r="C1430" s="104" t="s">
        <v>1663</v>
      </c>
      <c r="D1430" s="104" t="s">
        <v>47</v>
      </c>
      <c r="E1430" s="104">
        <v>1</v>
      </c>
      <c r="F1430" s="113">
        <f>IF(D1430="dyrektor ",'Podział podstawowy'!$F$19,IF(OR(D1430="zastępca dyrektora ",D1430="główny księgowy"),'Podział podstawowy'!$F$20,IF(D1430="kierownik",'Podział podstawowy'!$F$24,IF(D1430="zastępca kierownika",'Podział podstawowy'!$F$25,IF(D1430="główny ekspert",'Podział podstawowy'!$F$26,IF(OR(D1430="starszy ekspert",D1430="główny specjalista"),'Podział podstawowy'!$F$27,IF(OR(D1430="ekspert",D1430="specjalista"),'Podział podstawowy'!$F$28,'Podział podstawowy'!$F$29)))))))</f>
        <v>1306.0109446916717</v>
      </c>
      <c r="G1430" s="105" t="str">
        <f t="shared" si="44"/>
        <v>S3</v>
      </c>
      <c r="H1430" s="106">
        <f t="shared" si="45"/>
        <v>1.5</v>
      </c>
      <c r="I1430" s="104">
        <f>IFERROR(VLOOKUP(Tabela2[[#This Row],[Nazwisko i imię pracownika]],Tabela3[],9,FALSE),0)</f>
        <v>0</v>
      </c>
      <c r="J143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31" spans="1:10">
      <c r="A1431" s="104" t="s">
        <v>1414</v>
      </c>
      <c r="B1431" s="104">
        <v>114</v>
      </c>
      <c r="C1431" s="104" t="s">
        <v>1664</v>
      </c>
      <c r="D1431" s="104" t="s">
        <v>1669</v>
      </c>
      <c r="E1431" s="104">
        <v>1</v>
      </c>
      <c r="F1431" s="113">
        <f>IF(D1431="dyrektor ",'Podział podstawowy'!$F$19,IF(OR(D1431="zastępca dyrektora ",D1431="główny księgowy"),'Podział podstawowy'!$F$20,IF(D1431="kierownik",'Podział podstawowy'!$F$24,IF(D1431="zastępca kierownika",'Podział podstawowy'!$F$25,IF(D1431="główny ekspert",'Podział podstawowy'!$F$26,IF(OR(D1431="starszy ekspert",D1431="główny specjalista"),'Podział podstawowy'!$F$27,IF(OR(D1431="ekspert",D1431="specjalista"),'Podział podstawowy'!$F$28,'Podział podstawowy'!$F$29)))))))</f>
        <v>870.67396312778124</v>
      </c>
      <c r="G1431" s="105" t="str">
        <f t="shared" si="44"/>
        <v>S1</v>
      </c>
      <c r="H1431" s="106">
        <f t="shared" si="45"/>
        <v>1</v>
      </c>
      <c r="I1431" s="104">
        <f>IFERROR(VLOOKUP(Tabela2[[#This Row],[Nazwisko i imię pracownika]],Tabela3[],9,FALSE),0)</f>
        <v>0</v>
      </c>
      <c r="J143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32" spans="1:10">
      <c r="A1432" s="104" t="s">
        <v>1415</v>
      </c>
      <c r="B1432" s="104">
        <v>114</v>
      </c>
      <c r="C1432" s="104" t="s">
        <v>1664</v>
      </c>
      <c r="D1432" s="104" t="s">
        <v>1669</v>
      </c>
      <c r="E1432" s="104">
        <v>1</v>
      </c>
      <c r="F1432" s="113">
        <f>IF(D1432="dyrektor ",'Podział podstawowy'!$F$19,IF(OR(D1432="zastępca dyrektora ",D1432="główny księgowy"),'Podział podstawowy'!$F$20,IF(D1432="kierownik",'Podział podstawowy'!$F$24,IF(D1432="zastępca kierownika",'Podział podstawowy'!$F$25,IF(D1432="główny ekspert",'Podział podstawowy'!$F$26,IF(OR(D1432="starszy ekspert",D1432="główny specjalista"),'Podział podstawowy'!$F$27,IF(OR(D1432="ekspert",D1432="specjalista"),'Podział podstawowy'!$F$28,'Podział podstawowy'!$F$29)))))))</f>
        <v>870.67396312778124</v>
      </c>
      <c r="G1432" s="105" t="str">
        <f t="shared" si="44"/>
        <v>S1</v>
      </c>
      <c r="H1432" s="106">
        <f t="shared" si="45"/>
        <v>1</v>
      </c>
      <c r="I1432" s="104">
        <f>IFERROR(VLOOKUP(Tabela2[[#This Row],[Nazwisko i imię pracownika]],Tabela3[],9,FALSE),0)</f>
        <v>0</v>
      </c>
      <c r="J143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33" spans="1:10">
      <c r="A1433" s="104" t="s">
        <v>1416</v>
      </c>
      <c r="B1433" s="104">
        <v>114</v>
      </c>
      <c r="C1433" s="104" t="s">
        <v>1664</v>
      </c>
      <c r="D1433" s="104" t="s">
        <v>1669</v>
      </c>
      <c r="E1433" s="104">
        <v>1</v>
      </c>
      <c r="F1433" s="113">
        <f>IF(D1433="dyrektor ",'Podział podstawowy'!$F$19,IF(OR(D1433="zastępca dyrektora ",D1433="główny księgowy"),'Podział podstawowy'!$F$20,IF(D1433="kierownik",'Podział podstawowy'!$F$24,IF(D1433="zastępca kierownika",'Podział podstawowy'!$F$25,IF(D1433="główny ekspert",'Podział podstawowy'!$F$26,IF(OR(D1433="starszy ekspert",D1433="główny specjalista"),'Podział podstawowy'!$F$27,IF(OR(D1433="ekspert",D1433="specjalista"),'Podział podstawowy'!$F$28,'Podział podstawowy'!$F$29)))))))</f>
        <v>870.67396312778124</v>
      </c>
      <c r="G1433" s="105" t="str">
        <f t="shared" si="44"/>
        <v>S1</v>
      </c>
      <c r="H1433" s="106">
        <f t="shared" si="45"/>
        <v>1</v>
      </c>
      <c r="I1433" s="104">
        <f>IFERROR(VLOOKUP(Tabela2[[#This Row],[Nazwisko i imię pracownika]],Tabela3[],9,FALSE),0)</f>
        <v>0</v>
      </c>
      <c r="J143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34" spans="1:10">
      <c r="A1434" s="104" t="s">
        <v>1417</v>
      </c>
      <c r="B1434" s="104">
        <v>114</v>
      </c>
      <c r="C1434" s="104" t="s">
        <v>1664</v>
      </c>
      <c r="D1434" s="104" t="s">
        <v>8</v>
      </c>
      <c r="E1434" s="104">
        <v>1</v>
      </c>
      <c r="F1434" s="113">
        <f>IF(D1434="dyrektor ",'Podział podstawowy'!$F$19,IF(OR(D1434="zastępca dyrektora ",D1434="główny księgowy"),'Podział podstawowy'!$F$20,IF(D1434="kierownik",'Podział podstawowy'!$F$24,IF(D1434="zastępca kierownika",'Podział podstawowy'!$F$25,IF(D1434="główny ekspert",'Podział podstawowy'!$F$26,IF(OR(D1434="starszy ekspert",D1434="główny specjalista"),'Podział podstawowy'!$F$27,IF(OR(D1434="ekspert",D1434="specjalista"),'Podział podstawowy'!$F$28,'Podział podstawowy'!$F$29)))))))</f>
        <v>1088.3424539097266</v>
      </c>
      <c r="G1434" s="105" t="str">
        <f t="shared" si="44"/>
        <v>S2</v>
      </c>
      <c r="H1434" s="106">
        <f t="shared" si="45"/>
        <v>1.25</v>
      </c>
      <c r="I1434" s="104">
        <f>IFERROR(VLOOKUP(Tabela2[[#This Row],[Nazwisko i imię pracownika]],Tabela3[],9,FALSE),0)</f>
        <v>0</v>
      </c>
      <c r="J143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35" spans="1:10">
      <c r="A1435" s="104" t="s">
        <v>1418</v>
      </c>
      <c r="B1435" s="104">
        <v>114</v>
      </c>
      <c r="C1435" s="104" t="s">
        <v>1664</v>
      </c>
      <c r="D1435" s="104" t="s">
        <v>1669</v>
      </c>
      <c r="E1435" s="104">
        <v>1</v>
      </c>
      <c r="F1435" s="113">
        <f>IF(D1435="dyrektor ",'Podział podstawowy'!$F$19,IF(OR(D1435="zastępca dyrektora ",D1435="główny księgowy"),'Podział podstawowy'!$F$20,IF(D1435="kierownik",'Podział podstawowy'!$F$24,IF(D1435="zastępca kierownika",'Podział podstawowy'!$F$25,IF(D1435="główny ekspert",'Podział podstawowy'!$F$26,IF(OR(D1435="starszy ekspert",D1435="główny specjalista"),'Podział podstawowy'!$F$27,IF(OR(D1435="ekspert",D1435="specjalista"),'Podział podstawowy'!$F$28,'Podział podstawowy'!$F$29)))))))</f>
        <v>870.67396312778124</v>
      </c>
      <c r="G1435" s="105" t="str">
        <f t="shared" si="44"/>
        <v>S1</v>
      </c>
      <c r="H1435" s="106">
        <f t="shared" si="45"/>
        <v>1</v>
      </c>
      <c r="I1435" s="104">
        <f>IFERROR(VLOOKUP(Tabela2[[#This Row],[Nazwisko i imię pracownika]],Tabela3[],9,FALSE),0)</f>
        <v>0</v>
      </c>
      <c r="J143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36" spans="1:10">
      <c r="A1436" s="104" t="s">
        <v>1419</v>
      </c>
      <c r="B1436" s="104">
        <v>114</v>
      </c>
      <c r="C1436" s="104" t="s">
        <v>1664</v>
      </c>
      <c r="D1436" s="104" t="s">
        <v>1669</v>
      </c>
      <c r="E1436" s="104">
        <v>1</v>
      </c>
      <c r="F1436" s="113">
        <f>IF(D1436="dyrektor ",'Podział podstawowy'!$F$19,IF(OR(D1436="zastępca dyrektora ",D1436="główny księgowy"),'Podział podstawowy'!$F$20,IF(D1436="kierownik",'Podział podstawowy'!$F$24,IF(D1436="zastępca kierownika",'Podział podstawowy'!$F$25,IF(D1436="główny ekspert",'Podział podstawowy'!$F$26,IF(OR(D1436="starszy ekspert",D1436="główny specjalista"),'Podział podstawowy'!$F$27,IF(OR(D1436="ekspert",D1436="specjalista"),'Podział podstawowy'!$F$28,'Podział podstawowy'!$F$29)))))))</f>
        <v>870.67396312778124</v>
      </c>
      <c r="G1436" s="105" t="str">
        <f t="shared" si="44"/>
        <v>S1</v>
      </c>
      <c r="H1436" s="106">
        <f t="shared" si="45"/>
        <v>1</v>
      </c>
      <c r="I1436" s="104">
        <f>IFERROR(VLOOKUP(Tabela2[[#This Row],[Nazwisko i imię pracownika]],Tabela3[],9,FALSE),0)</f>
        <v>0</v>
      </c>
      <c r="J143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37" spans="1:10">
      <c r="A1437" s="104" t="s">
        <v>1420</v>
      </c>
      <c r="B1437" s="104">
        <v>114</v>
      </c>
      <c r="C1437" s="104" t="s">
        <v>1664</v>
      </c>
      <c r="D1437" s="104" t="s">
        <v>1669</v>
      </c>
      <c r="E1437" s="104">
        <v>1</v>
      </c>
      <c r="F1437" s="113">
        <f>IF(D1437="dyrektor ",'Podział podstawowy'!$F$19,IF(OR(D1437="zastępca dyrektora ",D1437="główny księgowy"),'Podział podstawowy'!$F$20,IF(D1437="kierownik",'Podział podstawowy'!$F$24,IF(D1437="zastępca kierownika",'Podział podstawowy'!$F$25,IF(D1437="główny ekspert",'Podział podstawowy'!$F$26,IF(OR(D1437="starszy ekspert",D1437="główny specjalista"),'Podział podstawowy'!$F$27,IF(OR(D1437="ekspert",D1437="specjalista"),'Podział podstawowy'!$F$28,'Podział podstawowy'!$F$29)))))))</f>
        <v>870.67396312778124</v>
      </c>
      <c r="G1437" s="105" t="str">
        <f t="shared" si="44"/>
        <v>S1</v>
      </c>
      <c r="H1437" s="106">
        <f t="shared" si="45"/>
        <v>1</v>
      </c>
      <c r="I1437" s="104">
        <f>IFERROR(VLOOKUP(Tabela2[[#This Row],[Nazwisko i imię pracownika]],Tabela3[],9,FALSE),0)</f>
        <v>0</v>
      </c>
      <c r="J143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38" spans="1:10">
      <c r="A1438" s="104" t="s">
        <v>1421</v>
      </c>
      <c r="B1438" s="104">
        <v>114</v>
      </c>
      <c r="C1438" s="104" t="s">
        <v>1664</v>
      </c>
      <c r="D1438" s="104" t="s">
        <v>1669</v>
      </c>
      <c r="E1438" s="104">
        <v>1</v>
      </c>
      <c r="F1438" s="113">
        <f>IF(D1438="dyrektor ",'Podział podstawowy'!$F$19,IF(OR(D1438="zastępca dyrektora ",D1438="główny księgowy"),'Podział podstawowy'!$F$20,IF(D1438="kierownik",'Podział podstawowy'!$F$24,IF(D1438="zastępca kierownika",'Podział podstawowy'!$F$25,IF(D1438="główny ekspert",'Podział podstawowy'!$F$26,IF(OR(D1438="starszy ekspert",D1438="główny specjalista"),'Podział podstawowy'!$F$27,IF(OR(D1438="ekspert",D1438="specjalista"),'Podział podstawowy'!$F$28,'Podział podstawowy'!$F$29)))))))</f>
        <v>870.67396312778124</v>
      </c>
      <c r="G1438" s="105" t="str">
        <f t="shared" si="44"/>
        <v>S1</v>
      </c>
      <c r="H1438" s="106">
        <f t="shared" si="45"/>
        <v>1</v>
      </c>
      <c r="I1438" s="104">
        <f>IFERROR(VLOOKUP(Tabela2[[#This Row],[Nazwisko i imię pracownika]],Tabela3[],9,FALSE),0)</f>
        <v>0</v>
      </c>
      <c r="J143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39" spans="1:10">
      <c r="A1439" s="104" t="s">
        <v>1422</v>
      </c>
      <c r="B1439" s="104">
        <v>114</v>
      </c>
      <c r="C1439" s="104" t="s">
        <v>1664</v>
      </c>
      <c r="D1439" s="104" t="s">
        <v>47</v>
      </c>
      <c r="E1439" s="104">
        <v>1</v>
      </c>
      <c r="F1439" s="113">
        <f>IF(D1439="dyrektor ",'Podział podstawowy'!$F$19,IF(OR(D1439="zastępca dyrektora ",D1439="główny księgowy"),'Podział podstawowy'!$F$20,IF(D1439="kierownik",'Podział podstawowy'!$F$24,IF(D1439="zastępca kierownika",'Podział podstawowy'!$F$25,IF(D1439="główny ekspert",'Podział podstawowy'!$F$26,IF(OR(D1439="starszy ekspert",D1439="główny specjalista"),'Podział podstawowy'!$F$27,IF(OR(D1439="ekspert",D1439="specjalista"),'Podział podstawowy'!$F$28,'Podział podstawowy'!$F$29)))))))</f>
        <v>1306.0109446916717</v>
      </c>
      <c r="G1439" s="105" t="str">
        <f t="shared" si="44"/>
        <v>S3</v>
      </c>
      <c r="H1439" s="106">
        <f t="shared" si="45"/>
        <v>1.5</v>
      </c>
      <c r="I1439" s="104">
        <f>IFERROR(VLOOKUP(Tabela2[[#This Row],[Nazwisko i imię pracownika]],Tabela3[],9,FALSE),0)</f>
        <v>0</v>
      </c>
      <c r="J143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40" spans="1:10">
      <c r="A1440" s="104" t="s">
        <v>1423</v>
      </c>
      <c r="B1440" s="104">
        <v>114</v>
      </c>
      <c r="C1440" s="104" t="s">
        <v>1664</v>
      </c>
      <c r="D1440" s="104" t="s">
        <v>1669</v>
      </c>
      <c r="E1440" s="104">
        <v>1</v>
      </c>
      <c r="F1440" s="113">
        <f>IF(D1440="dyrektor ",'Podział podstawowy'!$F$19,IF(OR(D1440="zastępca dyrektora ",D1440="główny księgowy"),'Podział podstawowy'!$F$20,IF(D1440="kierownik",'Podział podstawowy'!$F$24,IF(D1440="zastępca kierownika",'Podział podstawowy'!$F$25,IF(D1440="główny ekspert",'Podział podstawowy'!$F$26,IF(OR(D1440="starszy ekspert",D1440="główny specjalista"),'Podział podstawowy'!$F$27,IF(OR(D1440="ekspert",D1440="specjalista"),'Podział podstawowy'!$F$28,'Podział podstawowy'!$F$29)))))))</f>
        <v>870.67396312778124</v>
      </c>
      <c r="G1440" s="105" t="str">
        <f t="shared" si="44"/>
        <v>S1</v>
      </c>
      <c r="H1440" s="106">
        <f t="shared" si="45"/>
        <v>1</v>
      </c>
      <c r="I1440" s="104">
        <f>IFERROR(VLOOKUP(Tabela2[[#This Row],[Nazwisko i imię pracownika]],Tabela3[],9,FALSE),0)</f>
        <v>0</v>
      </c>
      <c r="J144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41" spans="1:10">
      <c r="A1441" s="104" t="s">
        <v>255</v>
      </c>
      <c r="B1441" s="104">
        <v>114</v>
      </c>
      <c r="C1441" s="104" t="s">
        <v>1664</v>
      </c>
      <c r="D1441" s="104" t="s">
        <v>47</v>
      </c>
      <c r="E1441" s="104">
        <v>1</v>
      </c>
      <c r="F1441" s="113">
        <f>IF(D1441="dyrektor ",'Podział podstawowy'!$F$19,IF(OR(D1441="zastępca dyrektora ",D1441="główny księgowy"),'Podział podstawowy'!$F$20,IF(D1441="kierownik",'Podział podstawowy'!$F$24,IF(D1441="zastępca kierownika",'Podział podstawowy'!$F$25,IF(D1441="główny ekspert",'Podział podstawowy'!$F$26,IF(OR(D1441="starszy ekspert",D1441="główny specjalista"),'Podział podstawowy'!$F$27,IF(OR(D1441="ekspert",D1441="specjalista"),'Podział podstawowy'!$F$28,'Podział podstawowy'!$F$29)))))))</f>
        <v>1306.0109446916717</v>
      </c>
      <c r="G1441" s="105" t="str">
        <f t="shared" si="44"/>
        <v>S3</v>
      </c>
      <c r="H1441" s="106">
        <f t="shared" si="45"/>
        <v>1.5</v>
      </c>
      <c r="I1441" s="104">
        <f>IFERROR(VLOOKUP(Tabela2[[#This Row],[Nazwisko i imię pracownika]],Tabela3[],9,FALSE),0)</f>
        <v>0</v>
      </c>
      <c r="J144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42" spans="1:10">
      <c r="A1442" s="104" t="s">
        <v>1424</v>
      </c>
      <c r="B1442" s="104">
        <v>101</v>
      </c>
      <c r="C1442" s="104" t="s">
        <v>1664</v>
      </c>
      <c r="D1442" s="104" t="s">
        <v>45</v>
      </c>
      <c r="E1442" s="104">
        <v>1</v>
      </c>
      <c r="F1442" s="113">
        <f>IF(D1442="dyrektor ",'Podział podstawowy'!$F$19,IF(OR(D1442="zastępca dyrektora ",D1442="główny księgowy"),'Podział podstawowy'!$F$20,IF(D1442="kierownik",'Podział podstawowy'!$F$24,IF(D1442="zastępca kierownika",'Podział podstawowy'!$F$25,IF(D1442="główny ekspert",'Podział podstawowy'!$F$26,IF(OR(D1442="starszy ekspert",D1442="główny specjalista"),'Podział podstawowy'!$F$27,IF(OR(D1442="ekspert",D1442="specjalista"),'Podział podstawowy'!$F$28,'Podział podstawowy'!$F$29)))))))</f>
        <v>2612.0218893833435</v>
      </c>
      <c r="G1442" s="105" t="str">
        <f t="shared" si="44"/>
        <v>S7</v>
      </c>
      <c r="H1442" s="106">
        <f t="shared" si="45"/>
        <v>3</v>
      </c>
      <c r="I1442" s="104">
        <f>IFERROR(VLOOKUP(Tabela2[[#This Row],[Nazwisko i imię pracownika]],Tabela3[],9,FALSE),0)</f>
        <v>0</v>
      </c>
      <c r="J144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43" spans="1:10">
      <c r="A1443" s="104" t="s">
        <v>1425</v>
      </c>
      <c r="B1443" s="104">
        <v>114</v>
      </c>
      <c r="C1443" s="104" t="s">
        <v>1664</v>
      </c>
      <c r="D1443" s="104" t="s">
        <v>1669</v>
      </c>
      <c r="E1443" s="104">
        <v>1</v>
      </c>
      <c r="F1443" s="113">
        <f>IF(D1443="dyrektor ",'Podział podstawowy'!$F$19,IF(OR(D1443="zastępca dyrektora ",D1443="główny księgowy"),'Podział podstawowy'!$F$20,IF(D1443="kierownik",'Podział podstawowy'!$F$24,IF(D1443="zastępca kierownika",'Podział podstawowy'!$F$25,IF(D1443="główny ekspert",'Podział podstawowy'!$F$26,IF(OR(D1443="starszy ekspert",D1443="główny specjalista"),'Podział podstawowy'!$F$27,IF(OR(D1443="ekspert",D1443="specjalista"),'Podział podstawowy'!$F$28,'Podział podstawowy'!$F$29)))))))</f>
        <v>870.67396312778124</v>
      </c>
      <c r="G1443" s="105" t="str">
        <f t="shared" si="44"/>
        <v>S1</v>
      </c>
      <c r="H1443" s="106">
        <f t="shared" si="45"/>
        <v>1</v>
      </c>
      <c r="I1443" s="104">
        <f>IFERROR(VLOOKUP(Tabela2[[#This Row],[Nazwisko i imię pracownika]],Tabela3[],9,FALSE),0)</f>
        <v>0</v>
      </c>
      <c r="J144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44" spans="1:10">
      <c r="A1444" s="104" t="s">
        <v>1426</v>
      </c>
      <c r="B1444" s="104">
        <v>114</v>
      </c>
      <c r="C1444" s="104" t="s">
        <v>1664</v>
      </c>
      <c r="D1444" s="104" t="s">
        <v>47</v>
      </c>
      <c r="E1444" s="104">
        <v>1</v>
      </c>
      <c r="F1444" s="113">
        <f>IF(D1444="dyrektor ",'Podział podstawowy'!$F$19,IF(OR(D1444="zastępca dyrektora ",D1444="główny księgowy"),'Podział podstawowy'!$F$20,IF(D1444="kierownik",'Podział podstawowy'!$F$24,IF(D1444="zastępca kierownika",'Podział podstawowy'!$F$25,IF(D1444="główny ekspert",'Podział podstawowy'!$F$26,IF(OR(D1444="starszy ekspert",D1444="główny specjalista"),'Podział podstawowy'!$F$27,IF(OR(D1444="ekspert",D1444="specjalista"),'Podział podstawowy'!$F$28,'Podział podstawowy'!$F$29)))))))</f>
        <v>1306.0109446916717</v>
      </c>
      <c r="G1444" s="105" t="str">
        <f t="shared" si="44"/>
        <v>S3</v>
      </c>
      <c r="H1444" s="106">
        <f t="shared" si="45"/>
        <v>1.5</v>
      </c>
      <c r="I1444" s="104">
        <f>IFERROR(VLOOKUP(Tabela2[[#This Row],[Nazwisko i imię pracownika]],Tabela3[],9,FALSE),0)</f>
        <v>0</v>
      </c>
      <c r="J144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45" spans="1:10">
      <c r="A1445" s="104" t="s">
        <v>1427</v>
      </c>
      <c r="B1445" s="104">
        <v>114</v>
      </c>
      <c r="C1445" s="104" t="s">
        <v>1664</v>
      </c>
      <c r="D1445" s="104" t="s">
        <v>8</v>
      </c>
      <c r="E1445" s="104">
        <v>1</v>
      </c>
      <c r="F1445" s="113">
        <f>IF(D1445="dyrektor ",'Podział podstawowy'!$F$19,IF(OR(D1445="zastępca dyrektora ",D1445="główny księgowy"),'Podział podstawowy'!$F$20,IF(D1445="kierownik",'Podział podstawowy'!$F$24,IF(D1445="zastępca kierownika",'Podział podstawowy'!$F$25,IF(D1445="główny ekspert",'Podział podstawowy'!$F$26,IF(OR(D1445="starszy ekspert",D1445="główny specjalista"),'Podział podstawowy'!$F$27,IF(OR(D1445="ekspert",D1445="specjalista"),'Podział podstawowy'!$F$28,'Podział podstawowy'!$F$29)))))))</f>
        <v>1088.3424539097266</v>
      </c>
      <c r="G1445" s="105" t="str">
        <f t="shared" si="44"/>
        <v>S2</v>
      </c>
      <c r="H1445" s="106">
        <f t="shared" si="45"/>
        <v>1.25</v>
      </c>
      <c r="I1445" s="104">
        <f>IFERROR(VLOOKUP(Tabela2[[#This Row],[Nazwisko i imię pracownika]],Tabela3[],9,FALSE),0)</f>
        <v>0</v>
      </c>
      <c r="J144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46" spans="1:10">
      <c r="A1446" s="104" t="s">
        <v>1428</v>
      </c>
      <c r="B1446" s="104">
        <v>114</v>
      </c>
      <c r="C1446" s="104" t="s">
        <v>1664</v>
      </c>
      <c r="D1446" s="104" t="s">
        <v>1669</v>
      </c>
      <c r="E1446" s="104">
        <v>1</v>
      </c>
      <c r="F1446" s="113">
        <f>IF(D1446="dyrektor ",'Podział podstawowy'!$F$19,IF(OR(D1446="zastępca dyrektora ",D1446="główny księgowy"),'Podział podstawowy'!$F$20,IF(D1446="kierownik",'Podział podstawowy'!$F$24,IF(D1446="zastępca kierownika",'Podział podstawowy'!$F$25,IF(D1446="główny ekspert",'Podział podstawowy'!$F$26,IF(OR(D1446="starszy ekspert",D1446="główny specjalista"),'Podział podstawowy'!$F$27,IF(OR(D1446="ekspert",D1446="specjalista"),'Podział podstawowy'!$F$28,'Podział podstawowy'!$F$29)))))))</f>
        <v>870.67396312778124</v>
      </c>
      <c r="G1446" s="105" t="str">
        <f t="shared" si="44"/>
        <v>S1</v>
      </c>
      <c r="H1446" s="106">
        <f t="shared" si="45"/>
        <v>1</v>
      </c>
      <c r="I1446" s="104">
        <f>IFERROR(VLOOKUP(Tabela2[[#This Row],[Nazwisko i imię pracownika]],Tabela3[],9,FALSE),0)</f>
        <v>0</v>
      </c>
      <c r="J144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47" spans="1:10">
      <c r="A1447" s="104" t="s">
        <v>1429</v>
      </c>
      <c r="B1447" s="104">
        <v>114</v>
      </c>
      <c r="C1447" s="104" t="s">
        <v>1664</v>
      </c>
      <c r="D1447" s="104" t="s">
        <v>10</v>
      </c>
      <c r="E1447" s="104">
        <v>1</v>
      </c>
      <c r="F1447" s="113">
        <f>IF(D1447="dyrektor ",'Podział podstawowy'!$F$19,IF(OR(D1447="zastępca dyrektora ",D1447="główny księgowy"),'Podział podstawowy'!$F$20,IF(D1447="kierownik",'Podział podstawowy'!$F$24,IF(D1447="zastępca kierownika",'Podział podstawowy'!$F$25,IF(D1447="główny ekspert",'Podział podstawowy'!$F$26,IF(OR(D1447="starszy ekspert",D1447="główny specjalista"),'Podział podstawowy'!$F$27,IF(OR(D1447="ekspert",D1447="specjalista"),'Podział podstawowy'!$F$28,'Podział podstawowy'!$F$29)))))))</f>
        <v>1088.3424539097266</v>
      </c>
      <c r="G1447" s="105" t="str">
        <f t="shared" si="44"/>
        <v>S2</v>
      </c>
      <c r="H1447" s="106">
        <f t="shared" si="45"/>
        <v>1.25</v>
      </c>
      <c r="I1447" s="104">
        <f>IFERROR(VLOOKUP(Tabela2[[#This Row],[Nazwisko i imię pracownika]],Tabela3[],9,FALSE),0)</f>
        <v>0</v>
      </c>
      <c r="J144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48" spans="1:10">
      <c r="A1448" s="104" t="s">
        <v>1430</v>
      </c>
      <c r="B1448" s="104">
        <v>114</v>
      </c>
      <c r="C1448" s="104" t="s">
        <v>1664</v>
      </c>
      <c r="D1448" s="104" t="s">
        <v>47</v>
      </c>
      <c r="E1448" s="104">
        <v>1</v>
      </c>
      <c r="F1448" s="113">
        <f>IF(D1448="dyrektor ",'Podział podstawowy'!$F$19,IF(OR(D1448="zastępca dyrektora ",D1448="główny księgowy"),'Podział podstawowy'!$F$20,IF(D1448="kierownik",'Podział podstawowy'!$F$24,IF(D1448="zastępca kierownika",'Podział podstawowy'!$F$25,IF(D1448="główny ekspert",'Podział podstawowy'!$F$26,IF(OR(D1448="starszy ekspert",D1448="główny specjalista"),'Podział podstawowy'!$F$27,IF(OR(D1448="ekspert",D1448="specjalista"),'Podział podstawowy'!$F$28,'Podział podstawowy'!$F$29)))))))</f>
        <v>1306.0109446916717</v>
      </c>
      <c r="G1448" s="105" t="str">
        <f t="shared" si="44"/>
        <v>S3</v>
      </c>
      <c r="H1448" s="106">
        <f t="shared" si="45"/>
        <v>1.5</v>
      </c>
      <c r="I1448" s="104">
        <f>IFERROR(VLOOKUP(Tabela2[[#This Row],[Nazwisko i imię pracownika]],Tabela3[],9,FALSE),0)</f>
        <v>0</v>
      </c>
      <c r="J144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49" spans="1:10">
      <c r="A1449" s="104" t="s">
        <v>1431</v>
      </c>
      <c r="B1449" s="104">
        <v>101</v>
      </c>
      <c r="C1449" s="104" t="s">
        <v>1664</v>
      </c>
      <c r="D1449" s="104" t="s">
        <v>45</v>
      </c>
      <c r="E1449" s="104">
        <v>1</v>
      </c>
      <c r="F1449" s="113">
        <f>IF(D1449="dyrektor ",'Podział podstawowy'!$F$19,IF(OR(D1449="zastępca dyrektora ",D1449="główny księgowy"),'Podział podstawowy'!$F$20,IF(D1449="kierownik",'Podział podstawowy'!$F$24,IF(D1449="zastępca kierownika",'Podział podstawowy'!$F$25,IF(D1449="główny ekspert",'Podział podstawowy'!$F$26,IF(OR(D1449="starszy ekspert",D1449="główny specjalista"),'Podział podstawowy'!$F$27,IF(OR(D1449="ekspert",D1449="specjalista"),'Podział podstawowy'!$F$28,'Podział podstawowy'!$F$29)))))))</f>
        <v>2612.0218893833435</v>
      </c>
      <c r="G1449" s="105" t="str">
        <f t="shared" si="44"/>
        <v>S7</v>
      </c>
      <c r="H1449" s="106">
        <f t="shared" si="45"/>
        <v>3</v>
      </c>
      <c r="I1449" s="104">
        <f>IFERROR(VLOOKUP(Tabela2[[#This Row],[Nazwisko i imię pracownika]],Tabela3[],9,FALSE),0)</f>
        <v>0</v>
      </c>
      <c r="J144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50" spans="1:10">
      <c r="A1450" s="104" t="s">
        <v>1432</v>
      </c>
      <c r="B1450" s="104">
        <v>114</v>
      </c>
      <c r="C1450" s="104" t="s">
        <v>1664</v>
      </c>
      <c r="D1450" s="104" t="s">
        <v>8</v>
      </c>
      <c r="E1450" s="104">
        <v>1</v>
      </c>
      <c r="F1450" s="113">
        <f>IF(D1450="dyrektor ",'Podział podstawowy'!$F$19,IF(OR(D1450="zastępca dyrektora ",D1450="główny księgowy"),'Podział podstawowy'!$F$20,IF(D1450="kierownik",'Podział podstawowy'!$F$24,IF(D1450="zastępca kierownika",'Podział podstawowy'!$F$25,IF(D1450="główny ekspert",'Podział podstawowy'!$F$26,IF(OR(D1450="starszy ekspert",D1450="główny specjalista"),'Podział podstawowy'!$F$27,IF(OR(D1450="ekspert",D1450="specjalista"),'Podział podstawowy'!$F$28,'Podział podstawowy'!$F$29)))))))</f>
        <v>1088.3424539097266</v>
      </c>
      <c r="G1450" s="105" t="str">
        <f t="shared" si="44"/>
        <v>S2</v>
      </c>
      <c r="H1450" s="106">
        <f t="shared" si="45"/>
        <v>1.25</v>
      </c>
      <c r="I1450" s="104">
        <f>IFERROR(VLOOKUP(Tabela2[[#This Row],[Nazwisko i imię pracownika]],Tabela3[],9,FALSE),0)</f>
        <v>0</v>
      </c>
      <c r="J145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51" spans="1:10">
      <c r="A1451" s="104" t="s">
        <v>1433</v>
      </c>
      <c r="B1451" s="104">
        <v>114</v>
      </c>
      <c r="C1451" s="104" t="s">
        <v>1664</v>
      </c>
      <c r="D1451" s="104" t="s">
        <v>10</v>
      </c>
      <c r="E1451" s="104">
        <v>1</v>
      </c>
      <c r="F1451" s="113">
        <f>IF(D1451="dyrektor ",'Podział podstawowy'!$F$19,IF(OR(D1451="zastępca dyrektora ",D1451="główny księgowy"),'Podział podstawowy'!$F$20,IF(D1451="kierownik",'Podział podstawowy'!$F$24,IF(D1451="zastępca kierownika",'Podział podstawowy'!$F$25,IF(D1451="główny ekspert",'Podział podstawowy'!$F$26,IF(OR(D1451="starszy ekspert",D1451="główny specjalista"),'Podział podstawowy'!$F$27,IF(OR(D1451="ekspert",D1451="specjalista"),'Podział podstawowy'!$F$28,'Podział podstawowy'!$F$29)))))))</f>
        <v>1088.3424539097266</v>
      </c>
      <c r="G1451" s="105" t="str">
        <f t="shared" si="44"/>
        <v>S2</v>
      </c>
      <c r="H1451" s="106">
        <f t="shared" si="45"/>
        <v>1.25</v>
      </c>
      <c r="I1451" s="104">
        <f>IFERROR(VLOOKUP(Tabela2[[#This Row],[Nazwisko i imię pracownika]],Tabela3[],9,FALSE),0)</f>
        <v>0</v>
      </c>
      <c r="J145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52" spans="1:10">
      <c r="A1452" s="104" t="s">
        <v>945</v>
      </c>
      <c r="B1452" s="104">
        <v>114</v>
      </c>
      <c r="C1452" s="104" t="s">
        <v>1664</v>
      </c>
      <c r="D1452" s="104" t="s">
        <v>8</v>
      </c>
      <c r="E1452" s="104">
        <v>1</v>
      </c>
      <c r="F1452" s="113">
        <f>IF(D1452="dyrektor ",'Podział podstawowy'!$F$19,IF(OR(D1452="zastępca dyrektora ",D1452="główny księgowy"),'Podział podstawowy'!$F$20,IF(D1452="kierownik",'Podział podstawowy'!$F$24,IF(D1452="zastępca kierownika",'Podział podstawowy'!$F$25,IF(D1452="główny ekspert",'Podział podstawowy'!$F$26,IF(OR(D1452="starszy ekspert",D1452="główny specjalista"),'Podział podstawowy'!$F$27,IF(OR(D1452="ekspert",D1452="specjalista"),'Podział podstawowy'!$F$28,'Podział podstawowy'!$F$29)))))))</f>
        <v>1088.3424539097266</v>
      </c>
      <c r="G1452" s="105" t="str">
        <f t="shared" si="44"/>
        <v>S2</v>
      </c>
      <c r="H1452" s="106">
        <f t="shared" si="45"/>
        <v>1.25</v>
      </c>
      <c r="I1452" s="104">
        <f>IFERROR(VLOOKUP(Tabela2[[#This Row],[Nazwisko i imię pracownika]],Tabela3[],9,FALSE),0)</f>
        <v>0</v>
      </c>
      <c r="J145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53" spans="1:10">
      <c r="A1453" s="104" t="s">
        <v>1434</v>
      </c>
      <c r="B1453" s="104">
        <v>114</v>
      </c>
      <c r="C1453" s="104" t="s">
        <v>1664</v>
      </c>
      <c r="D1453" s="104" t="s">
        <v>1669</v>
      </c>
      <c r="E1453" s="104">
        <v>1</v>
      </c>
      <c r="F1453" s="113">
        <f>IF(D1453="dyrektor ",'Podział podstawowy'!$F$19,IF(OR(D1453="zastępca dyrektora ",D1453="główny księgowy"),'Podział podstawowy'!$F$20,IF(D1453="kierownik",'Podział podstawowy'!$F$24,IF(D1453="zastępca kierownika",'Podział podstawowy'!$F$25,IF(D1453="główny ekspert",'Podział podstawowy'!$F$26,IF(OR(D1453="starszy ekspert",D1453="główny specjalista"),'Podział podstawowy'!$F$27,IF(OR(D1453="ekspert",D1453="specjalista"),'Podział podstawowy'!$F$28,'Podział podstawowy'!$F$29)))))))</f>
        <v>870.67396312778124</v>
      </c>
      <c r="G1453" s="105" t="str">
        <f t="shared" si="44"/>
        <v>S1</v>
      </c>
      <c r="H1453" s="106">
        <f t="shared" si="45"/>
        <v>1</v>
      </c>
      <c r="I1453" s="104">
        <f>IFERROR(VLOOKUP(Tabela2[[#This Row],[Nazwisko i imię pracownika]],Tabela3[],9,FALSE),0)</f>
        <v>0</v>
      </c>
      <c r="J145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54" spans="1:10">
      <c r="A1454" s="104" t="s">
        <v>1435</v>
      </c>
      <c r="B1454" s="104">
        <v>114</v>
      </c>
      <c r="C1454" s="104" t="s">
        <v>1664</v>
      </c>
      <c r="D1454" s="104" t="s">
        <v>1669</v>
      </c>
      <c r="E1454" s="104">
        <v>1</v>
      </c>
      <c r="F1454" s="113">
        <f>IF(D1454="dyrektor ",'Podział podstawowy'!$F$19,IF(OR(D1454="zastępca dyrektora ",D1454="główny księgowy"),'Podział podstawowy'!$F$20,IF(D1454="kierownik",'Podział podstawowy'!$F$24,IF(D1454="zastępca kierownika",'Podział podstawowy'!$F$25,IF(D1454="główny ekspert",'Podział podstawowy'!$F$26,IF(OR(D1454="starszy ekspert",D1454="główny specjalista"),'Podział podstawowy'!$F$27,IF(OR(D1454="ekspert",D1454="specjalista"),'Podział podstawowy'!$F$28,'Podział podstawowy'!$F$29)))))))</f>
        <v>870.67396312778124</v>
      </c>
      <c r="G1454" s="105" t="str">
        <f t="shared" si="44"/>
        <v>S1</v>
      </c>
      <c r="H1454" s="106">
        <f t="shared" si="45"/>
        <v>1</v>
      </c>
      <c r="I1454" s="104">
        <f>IFERROR(VLOOKUP(Tabela2[[#This Row],[Nazwisko i imię pracownika]],Tabela3[],9,FALSE),0)</f>
        <v>0</v>
      </c>
      <c r="J145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55" spans="1:10">
      <c r="A1455" s="104" t="s">
        <v>1436</v>
      </c>
      <c r="B1455" s="104">
        <v>114</v>
      </c>
      <c r="C1455" s="104" t="s">
        <v>1664</v>
      </c>
      <c r="D1455" s="104" t="s">
        <v>7</v>
      </c>
      <c r="E1455" s="104">
        <v>1</v>
      </c>
      <c r="F1455" s="113">
        <f>IF(D1455="dyrektor ",'Podział podstawowy'!$F$19,IF(OR(D1455="zastępca dyrektora ",D1455="główny księgowy"),'Podział podstawowy'!$F$20,IF(D1455="kierownik",'Podział podstawowy'!$F$24,IF(D1455="zastępca kierownika",'Podział podstawowy'!$F$25,IF(D1455="główny ekspert",'Podział podstawowy'!$F$26,IF(OR(D1455="starszy ekspert",D1455="główny specjalista"),'Podział podstawowy'!$F$27,IF(OR(D1455="ekspert",D1455="specjalista"),'Podział podstawowy'!$F$28,'Podział podstawowy'!$F$29)))))))</f>
        <v>1306.0109446916717</v>
      </c>
      <c r="G1455" s="105" t="str">
        <f t="shared" si="44"/>
        <v>S3</v>
      </c>
      <c r="H1455" s="106">
        <f t="shared" si="45"/>
        <v>1.5</v>
      </c>
      <c r="I1455" s="104">
        <f>IFERROR(VLOOKUP(Tabela2[[#This Row],[Nazwisko i imię pracownika]],Tabela3[],9,FALSE),0)</f>
        <v>0</v>
      </c>
      <c r="J145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56" spans="1:10">
      <c r="A1456" s="104" t="s">
        <v>1437</v>
      </c>
      <c r="B1456" s="104">
        <v>114</v>
      </c>
      <c r="C1456" s="104" t="s">
        <v>1664</v>
      </c>
      <c r="D1456" s="104" t="s">
        <v>47</v>
      </c>
      <c r="E1456" s="104">
        <v>1</v>
      </c>
      <c r="F1456" s="113">
        <f>IF(D1456="dyrektor ",'Podział podstawowy'!$F$19,IF(OR(D1456="zastępca dyrektora ",D1456="główny księgowy"),'Podział podstawowy'!$F$20,IF(D1456="kierownik",'Podział podstawowy'!$F$24,IF(D1456="zastępca kierownika",'Podział podstawowy'!$F$25,IF(D1456="główny ekspert",'Podział podstawowy'!$F$26,IF(OR(D1456="starszy ekspert",D1456="główny specjalista"),'Podział podstawowy'!$F$27,IF(OR(D1456="ekspert",D1456="specjalista"),'Podział podstawowy'!$F$28,'Podział podstawowy'!$F$29)))))))</f>
        <v>1306.0109446916717</v>
      </c>
      <c r="G1456" s="105" t="str">
        <f t="shared" si="44"/>
        <v>S3</v>
      </c>
      <c r="H1456" s="106">
        <f t="shared" si="45"/>
        <v>1.5</v>
      </c>
      <c r="I1456" s="104">
        <f>IFERROR(VLOOKUP(Tabela2[[#This Row],[Nazwisko i imię pracownika]],Tabela3[],9,FALSE),0)</f>
        <v>0</v>
      </c>
      <c r="J145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57" spans="1:10">
      <c r="A1457" s="104" t="s">
        <v>1438</v>
      </c>
      <c r="B1457" s="104">
        <v>114</v>
      </c>
      <c r="C1457" s="104" t="s">
        <v>1664</v>
      </c>
      <c r="D1457" s="104" t="s">
        <v>1669</v>
      </c>
      <c r="E1457" s="104">
        <v>1</v>
      </c>
      <c r="F1457" s="113">
        <f>IF(D1457="dyrektor ",'Podział podstawowy'!$F$19,IF(OR(D1457="zastępca dyrektora ",D1457="główny księgowy"),'Podział podstawowy'!$F$20,IF(D1457="kierownik",'Podział podstawowy'!$F$24,IF(D1457="zastępca kierownika",'Podział podstawowy'!$F$25,IF(D1457="główny ekspert",'Podział podstawowy'!$F$26,IF(OR(D1457="starszy ekspert",D1457="główny specjalista"),'Podział podstawowy'!$F$27,IF(OR(D1457="ekspert",D1457="specjalista"),'Podział podstawowy'!$F$28,'Podział podstawowy'!$F$29)))))))</f>
        <v>870.67396312778124</v>
      </c>
      <c r="G1457" s="105" t="str">
        <f t="shared" si="44"/>
        <v>S1</v>
      </c>
      <c r="H1457" s="106">
        <f t="shared" si="45"/>
        <v>1</v>
      </c>
      <c r="I1457" s="104">
        <f>IFERROR(VLOOKUP(Tabela2[[#This Row],[Nazwisko i imię pracownika]],Tabela3[],9,FALSE),0)</f>
        <v>0</v>
      </c>
      <c r="J145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58" spans="1:10">
      <c r="A1458" s="104" t="s">
        <v>1439</v>
      </c>
      <c r="B1458" s="104">
        <v>114</v>
      </c>
      <c r="C1458" s="104" t="s">
        <v>1664</v>
      </c>
      <c r="D1458" s="104" t="s">
        <v>8</v>
      </c>
      <c r="E1458" s="104">
        <v>1</v>
      </c>
      <c r="F1458" s="113">
        <f>IF(D1458="dyrektor ",'Podział podstawowy'!$F$19,IF(OR(D1458="zastępca dyrektora ",D1458="główny księgowy"),'Podział podstawowy'!$F$20,IF(D1458="kierownik",'Podział podstawowy'!$F$24,IF(D1458="zastępca kierownika",'Podział podstawowy'!$F$25,IF(D1458="główny ekspert",'Podział podstawowy'!$F$26,IF(OR(D1458="starszy ekspert",D1458="główny specjalista"),'Podział podstawowy'!$F$27,IF(OR(D1458="ekspert",D1458="specjalista"),'Podział podstawowy'!$F$28,'Podział podstawowy'!$F$29)))))))</f>
        <v>1088.3424539097266</v>
      </c>
      <c r="G1458" s="105" t="str">
        <f t="shared" si="44"/>
        <v>S2</v>
      </c>
      <c r="H1458" s="106">
        <f t="shared" si="45"/>
        <v>1.25</v>
      </c>
      <c r="I1458" s="104">
        <f>IFERROR(VLOOKUP(Tabela2[[#This Row],[Nazwisko i imię pracownika]],Tabela3[],9,FALSE),0)</f>
        <v>0</v>
      </c>
      <c r="J145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59" spans="1:10">
      <c r="A1459" s="104" t="s">
        <v>1440</v>
      </c>
      <c r="B1459" s="104">
        <v>114</v>
      </c>
      <c r="C1459" s="104" t="s">
        <v>1664</v>
      </c>
      <c r="D1459" s="104" t="s">
        <v>1669</v>
      </c>
      <c r="E1459" s="104">
        <v>1</v>
      </c>
      <c r="F1459" s="113">
        <f>IF(D1459="dyrektor ",'Podział podstawowy'!$F$19,IF(OR(D1459="zastępca dyrektora ",D1459="główny księgowy"),'Podział podstawowy'!$F$20,IF(D1459="kierownik",'Podział podstawowy'!$F$24,IF(D1459="zastępca kierownika",'Podział podstawowy'!$F$25,IF(D1459="główny ekspert",'Podział podstawowy'!$F$26,IF(OR(D1459="starszy ekspert",D1459="główny specjalista"),'Podział podstawowy'!$F$27,IF(OR(D1459="ekspert",D1459="specjalista"),'Podział podstawowy'!$F$28,'Podział podstawowy'!$F$29)))))))</f>
        <v>870.67396312778124</v>
      </c>
      <c r="G1459" s="105" t="str">
        <f t="shared" si="44"/>
        <v>S1</v>
      </c>
      <c r="H1459" s="106">
        <f t="shared" si="45"/>
        <v>1</v>
      </c>
      <c r="I1459" s="104">
        <f>IFERROR(VLOOKUP(Tabela2[[#This Row],[Nazwisko i imię pracownika]],Tabela3[],9,FALSE),0)</f>
        <v>0</v>
      </c>
      <c r="J145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60" spans="1:10">
      <c r="A1460" s="104" t="s">
        <v>1441</v>
      </c>
      <c r="B1460" s="104">
        <v>114</v>
      </c>
      <c r="C1460" s="104" t="s">
        <v>1664</v>
      </c>
      <c r="D1460" s="104" t="s">
        <v>47</v>
      </c>
      <c r="E1460" s="104">
        <v>1</v>
      </c>
      <c r="F1460" s="113">
        <f>IF(D1460="dyrektor ",'Podział podstawowy'!$F$19,IF(OR(D1460="zastępca dyrektora ",D1460="główny księgowy"),'Podział podstawowy'!$F$20,IF(D1460="kierownik",'Podział podstawowy'!$F$24,IF(D1460="zastępca kierownika",'Podział podstawowy'!$F$25,IF(D1460="główny ekspert",'Podział podstawowy'!$F$26,IF(OR(D1460="starszy ekspert",D1460="główny specjalista"),'Podział podstawowy'!$F$27,IF(OR(D1460="ekspert",D1460="specjalista"),'Podział podstawowy'!$F$28,'Podział podstawowy'!$F$29)))))))</f>
        <v>1306.0109446916717</v>
      </c>
      <c r="G1460" s="105" t="str">
        <f t="shared" si="44"/>
        <v>S3</v>
      </c>
      <c r="H1460" s="106">
        <f t="shared" si="45"/>
        <v>1.5</v>
      </c>
      <c r="I1460" s="104">
        <f>IFERROR(VLOOKUP(Tabela2[[#This Row],[Nazwisko i imię pracownika]],Tabela3[],9,FALSE),0)</f>
        <v>0</v>
      </c>
      <c r="J146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61" spans="1:10">
      <c r="A1461" s="104" t="s">
        <v>1442</v>
      </c>
      <c r="B1461" s="104">
        <v>114</v>
      </c>
      <c r="C1461" s="104" t="s">
        <v>1664</v>
      </c>
      <c r="D1461" s="104" t="s">
        <v>1669</v>
      </c>
      <c r="E1461" s="104">
        <v>0.75</v>
      </c>
      <c r="F1461" s="113">
        <f>IF(D1461="dyrektor ",'Podział podstawowy'!$F$19,IF(OR(D1461="zastępca dyrektora ",D1461="główny księgowy"),'Podział podstawowy'!$F$20,IF(D1461="kierownik",'Podział podstawowy'!$F$24,IF(D1461="zastępca kierownika",'Podział podstawowy'!$F$25,IF(D1461="główny ekspert",'Podział podstawowy'!$F$26,IF(OR(D1461="starszy ekspert",D1461="główny specjalista"),'Podział podstawowy'!$F$27,IF(OR(D1461="ekspert",D1461="specjalista"),'Podział podstawowy'!$F$28,'Podział podstawowy'!$F$29)))))))</f>
        <v>870.67396312778124</v>
      </c>
      <c r="G1461" s="105" t="str">
        <f t="shared" si="44"/>
        <v>S1</v>
      </c>
      <c r="H1461" s="106">
        <f t="shared" si="45"/>
        <v>1</v>
      </c>
      <c r="I1461" s="104">
        <f>IFERROR(VLOOKUP(Tabela2[[#This Row],[Nazwisko i imię pracownika]],Tabela3[],9,FALSE),0)</f>
        <v>0</v>
      </c>
      <c r="J146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62" spans="1:10">
      <c r="A1462" s="104" t="s">
        <v>1443</v>
      </c>
      <c r="B1462" s="104">
        <v>114</v>
      </c>
      <c r="C1462" s="104" t="s">
        <v>1664</v>
      </c>
      <c r="D1462" s="104" t="s">
        <v>1669</v>
      </c>
      <c r="E1462" s="104">
        <v>1</v>
      </c>
      <c r="F1462" s="113">
        <f>IF(D1462="dyrektor ",'Podział podstawowy'!$F$19,IF(OR(D1462="zastępca dyrektora ",D1462="główny księgowy"),'Podział podstawowy'!$F$20,IF(D1462="kierownik",'Podział podstawowy'!$F$24,IF(D1462="zastępca kierownika",'Podział podstawowy'!$F$25,IF(D1462="główny ekspert",'Podział podstawowy'!$F$26,IF(OR(D1462="starszy ekspert",D1462="główny specjalista"),'Podział podstawowy'!$F$27,IF(OR(D1462="ekspert",D1462="specjalista"),'Podział podstawowy'!$F$28,'Podział podstawowy'!$F$29)))))))</f>
        <v>870.67396312778124</v>
      </c>
      <c r="G1462" s="105" t="str">
        <f t="shared" si="44"/>
        <v>S1</v>
      </c>
      <c r="H1462" s="106">
        <f t="shared" si="45"/>
        <v>1</v>
      </c>
      <c r="I1462" s="104">
        <f>IFERROR(VLOOKUP(Tabela2[[#This Row],[Nazwisko i imię pracownika]],Tabela3[],9,FALSE),0)</f>
        <v>0</v>
      </c>
      <c r="J146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63" spans="1:10">
      <c r="A1463" s="104" t="s">
        <v>1444</v>
      </c>
      <c r="B1463" s="104">
        <v>114</v>
      </c>
      <c r="C1463" s="104" t="s">
        <v>1664</v>
      </c>
      <c r="D1463" s="104" t="s">
        <v>55</v>
      </c>
      <c r="E1463" s="104">
        <v>1</v>
      </c>
      <c r="F1463" s="113">
        <f>IF(D1463="dyrektor ",'Podział podstawowy'!$F$19,IF(OR(D1463="zastępca dyrektora ",D1463="główny księgowy"),'Podział podstawowy'!$F$20,IF(D1463="kierownik",'Podział podstawowy'!$F$24,IF(D1463="zastępca kierownika",'Podział podstawowy'!$F$25,IF(D1463="główny ekspert",'Podział podstawowy'!$F$26,IF(OR(D1463="starszy ekspert",D1463="główny specjalista"),'Podział podstawowy'!$F$27,IF(OR(D1463="ekspert",D1463="specjalista"),'Podział podstawowy'!$F$28,'Podział podstawowy'!$F$29)))))))</f>
        <v>1523.6794354736171</v>
      </c>
      <c r="G1463" s="105" t="str">
        <f t="shared" si="44"/>
        <v>S4</v>
      </c>
      <c r="H1463" s="106">
        <f t="shared" si="45"/>
        <v>1.75</v>
      </c>
      <c r="I1463" s="104">
        <f>IFERROR(VLOOKUP(Tabela2[[#This Row],[Nazwisko i imię pracownika]],Tabela3[],9,FALSE),0)</f>
        <v>0</v>
      </c>
      <c r="J146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64" spans="1:10">
      <c r="A1464" s="104" t="s">
        <v>1445</v>
      </c>
      <c r="B1464" s="104">
        <v>114</v>
      </c>
      <c r="C1464" s="104" t="s">
        <v>1664</v>
      </c>
      <c r="D1464" s="104" t="s">
        <v>8</v>
      </c>
      <c r="E1464" s="104">
        <v>1</v>
      </c>
      <c r="F1464" s="113">
        <f>IF(D1464="dyrektor ",'Podział podstawowy'!$F$19,IF(OR(D1464="zastępca dyrektora ",D1464="główny księgowy"),'Podział podstawowy'!$F$20,IF(D1464="kierownik",'Podział podstawowy'!$F$24,IF(D1464="zastępca kierownika",'Podział podstawowy'!$F$25,IF(D1464="główny ekspert",'Podział podstawowy'!$F$26,IF(OR(D1464="starszy ekspert",D1464="główny specjalista"),'Podział podstawowy'!$F$27,IF(OR(D1464="ekspert",D1464="specjalista"),'Podział podstawowy'!$F$28,'Podział podstawowy'!$F$29)))))))</f>
        <v>1088.3424539097266</v>
      </c>
      <c r="G1464" s="105" t="str">
        <f t="shared" si="44"/>
        <v>S2</v>
      </c>
      <c r="H1464" s="106">
        <f t="shared" si="45"/>
        <v>1.25</v>
      </c>
      <c r="I1464" s="104">
        <f>IFERROR(VLOOKUP(Tabela2[[#This Row],[Nazwisko i imię pracownika]],Tabela3[],9,FALSE),0)</f>
        <v>0</v>
      </c>
      <c r="J146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65" spans="1:10">
      <c r="A1465" s="104" t="s">
        <v>1446</v>
      </c>
      <c r="B1465" s="104">
        <v>114</v>
      </c>
      <c r="C1465" s="104" t="s">
        <v>1664</v>
      </c>
      <c r="D1465" s="104" t="s">
        <v>1669</v>
      </c>
      <c r="E1465" s="104">
        <v>1</v>
      </c>
      <c r="F1465" s="113">
        <f>IF(D1465="dyrektor ",'Podział podstawowy'!$F$19,IF(OR(D1465="zastępca dyrektora ",D1465="główny księgowy"),'Podział podstawowy'!$F$20,IF(D1465="kierownik",'Podział podstawowy'!$F$24,IF(D1465="zastępca kierownika",'Podział podstawowy'!$F$25,IF(D1465="główny ekspert",'Podział podstawowy'!$F$26,IF(OR(D1465="starszy ekspert",D1465="główny specjalista"),'Podział podstawowy'!$F$27,IF(OR(D1465="ekspert",D1465="specjalista"),'Podział podstawowy'!$F$28,'Podział podstawowy'!$F$29)))))))</f>
        <v>870.67396312778124</v>
      </c>
      <c r="G1465" s="105" t="str">
        <f t="shared" si="44"/>
        <v>S1</v>
      </c>
      <c r="H1465" s="106">
        <f t="shared" si="45"/>
        <v>1</v>
      </c>
      <c r="I1465" s="104">
        <f>IFERROR(VLOOKUP(Tabela2[[#This Row],[Nazwisko i imię pracownika]],Tabela3[],9,FALSE),0)</f>
        <v>0</v>
      </c>
      <c r="J146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66" spans="1:10">
      <c r="A1466" s="104" t="s">
        <v>1447</v>
      </c>
      <c r="B1466" s="104">
        <v>114</v>
      </c>
      <c r="C1466" s="104" t="s">
        <v>1664</v>
      </c>
      <c r="D1466" s="104" t="s">
        <v>1669</v>
      </c>
      <c r="E1466" s="104">
        <v>1</v>
      </c>
      <c r="F1466" s="113">
        <f>IF(D1466="dyrektor ",'Podział podstawowy'!$F$19,IF(OR(D1466="zastępca dyrektora ",D1466="główny księgowy"),'Podział podstawowy'!$F$20,IF(D1466="kierownik",'Podział podstawowy'!$F$24,IF(D1466="zastępca kierownika",'Podział podstawowy'!$F$25,IF(D1466="główny ekspert",'Podział podstawowy'!$F$26,IF(OR(D1466="starszy ekspert",D1466="główny specjalista"),'Podział podstawowy'!$F$27,IF(OR(D1466="ekspert",D1466="specjalista"),'Podział podstawowy'!$F$28,'Podział podstawowy'!$F$29)))))))</f>
        <v>870.67396312778124</v>
      </c>
      <c r="G1466" s="105" t="str">
        <f t="shared" si="44"/>
        <v>S1</v>
      </c>
      <c r="H1466" s="106">
        <f t="shared" si="45"/>
        <v>1</v>
      </c>
      <c r="I1466" s="104">
        <f>IFERROR(VLOOKUP(Tabela2[[#This Row],[Nazwisko i imię pracownika]],Tabela3[],9,FALSE),0)</f>
        <v>0</v>
      </c>
      <c r="J146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67" spans="1:10">
      <c r="A1467" s="104" t="s">
        <v>1448</v>
      </c>
      <c r="B1467" s="104">
        <v>114</v>
      </c>
      <c r="C1467" s="104" t="s">
        <v>1664</v>
      </c>
      <c r="D1467" s="104" t="s">
        <v>1669</v>
      </c>
      <c r="E1467" s="104">
        <v>1</v>
      </c>
      <c r="F1467" s="113">
        <f>IF(D1467="dyrektor ",'Podział podstawowy'!$F$19,IF(OR(D1467="zastępca dyrektora ",D1467="główny księgowy"),'Podział podstawowy'!$F$20,IF(D1467="kierownik",'Podział podstawowy'!$F$24,IF(D1467="zastępca kierownika",'Podział podstawowy'!$F$25,IF(D1467="główny ekspert",'Podział podstawowy'!$F$26,IF(OR(D1467="starszy ekspert",D1467="główny specjalista"),'Podział podstawowy'!$F$27,IF(OR(D1467="ekspert",D1467="specjalista"),'Podział podstawowy'!$F$28,'Podział podstawowy'!$F$29)))))))</f>
        <v>870.67396312778124</v>
      </c>
      <c r="G1467" s="105" t="str">
        <f t="shared" si="44"/>
        <v>S1</v>
      </c>
      <c r="H1467" s="106">
        <f t="shared" si="45"/>
        <v>1</v>
      </c>
      <c r="I1467" s="104">
        <f>IFERROR(VLOOKUP(Tabela2[[#This Row],[Nazwisko i imię pracownika]],Tabela3[],9,FALSE),0)</f>
        <v>0</v>
      </c>
      <c r="J146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68" spans="1:10">
      <c r="A1468" s="104" t="s">
        <v>1449</v>
      </c>
      <c r="B1468" s="104">
        <v>114</v>
      </c>
      <c r="C1468" s="104" t="s">
        <v>1664</v>
      </c>
      <c r="D1468" s="104" t="s">
        <v>8</v>
      </c>
      <c r="E1468" s="104">
        <v>1</v>
      </c>
      <c r="F1468" s="113">
        <f>IF(D1468="dyrektor ",'Podział podstawowy'!$F$19,IF(OR(D1468="zastępca dyrektora ",D1468="główny księgowy"),'Podział podstawowy'!$F$20,IF(D1468="kierownik",'Podział podstawowy'!$F$24,IF(D1468="zastępca kierownika",'Podział podstawowy'!$F$25,IF(D1468="główny ekspert",'Podział podstawowy'!$F$26,IF(OR(D1468="starszy ekspert",D1468="główny specjalista"),'Podział podstawowy'!$F$27,IF(OR(D1468="ekspert",D1468="specjalista"),'Podział podstawowy'!$F$28,'Podział podstawowy'!$F$29)))))))</f>
        <v>1088.3424539097266</v>
      </c>
      <c r="G1468" s="105" t="str">
        <f t="shared" si="44"/>
        <v>S2</v>
      </c>
      <c r="H1468" s="106">
        <f t="shared" si="45"/>
        <v>1.25</v>
      </c>
      <c r="I1468" s="104">
        <f>IFERROR(VLOOKUP(Tabela2[[#This Row],[Nazwisko i imię pracownika]],Tabela3[],9,FALSE),0)</f>
        <v>0</v>
      </c>
      <c r="J146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69" spans="1:10">
      <c r="A1469" s="104" t="s">
        <v>1450</v>
      </c>
      <c r="B1469" s="104">
        <v>114</v>
      </c>
      <c r="C1469" s="104" t="s">
        <v>1664</v>
      </c>
      <c r="D1469" s="104" t="s">
        <v>47</v>
      </c>
      <c r="E1469" s="104">
        <v>1</v>
      </c>
      <c r="F1469" s="113">
        <f>IF(D1469="dyrektor ",'Podział podstawowy'!$F$19,IF(OR(D1469="zastępca dyrektora ",D1469="główny księgowy"),'Podział podstawowy'!$F$20,IF(D1469="kierownik",'Podział podstawowy'!$F$24,IF(D1469="zastępca kierownika",'Podział podstawowy'!$F$25,IF(D1469="główny ekspert",'Podział podstawowy'!$F$26,IF(OR(D1469="starszy ekspert",D1469="główny specjalista"),'Podział podstawowy'!$F$27,IF(OR(D1469="ekspert",D1469="specjalista"),'Podział podstawowy'!$F$28,'Podział podstawowy'!$F$29)))))))</f>
        <v>1306.0109446916717</v>
      </c>
      <c r="G1469" s="105" t="str">
        <f t="shared" si="44"/>
        <v>S3</v>
      </c>
      <c r="H1469" s="106">
        <f t="shared" si="45"/>
        <v>1.5</v>
      </c>
      <c r="I1469" s="104">
        <f>IFERROR(VLOOKUP(Tabela2[[#This Row],[Nazwisko i imię pracownika]],Tabela3[],9,FALSE),0)</f>
        <v>0</v>
      </c>
      <c r="J146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70" spans="1:10">
      <c r="A1470" s="104" t="s">
        <v>1451</v>
      </c>
      <c r="B1470" s="104">
        <v>114</v>
      </c>
      <c r="C1470" s="104" t="s">
        <v>1664</v>
      </c>
      <c r="D1470" s="104" t="s">
        <v>1669</v>
      </c>
      <c r="E1470" s="104">
        <v>1</v>
      </c>
      <c r="F1470" s="113">
        <f>IF(D1470="dyrektor ",'Podział podstawowy'!$F$19,IF(OR(D1470="zastępca dyrektora ",D1470="główny księgowy"),'Podział podstawowy'!$F$20,IF(D1470="kierownik",'Podział podstawowy'!$F$24,IF(D1470="zastępca kierownika",'Podział podstawowy'!$F$25,IF(D1470="główny ekspert",'Podział podstawowy'!$F$26,IF(OR(D1470="starszy ekspert",D1470="główny specjalista"),'Podział podstawowy'!$F$27,IF(OR(D1470="ekspert",D1470="specjalista"),'Podział podstawowy'!$F$28,'Podział podstawowy'!$F$29)))))))</f>
        <v>870.67396312778124</v>
      </c>
      <c r="G1470" s="105" t="str">
        <f t="shared" si="44"/>
        <v>S1</v>
      </c>
      <c r="H1470" s="106">
        <f t="shared" si="45"/>
        <v>1</v>
      </c>
      <c r="I1470" s="104">
        <f>IFERROR(VLOOKUP(Tabela2[[#This Row],[Nazwisko i imię pracownika]],Tabela3[],9,FALSE),0)</f>
        <v>0</v>
      </c>
      <c r="J147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71" spans="1:10">
      <c r="A1471" s="104" t="s">
        <v>1452</v>
      </c>
      <c r="B1471" s="104">
        <v>114</v>
      </c>
      <c r="C1471" s="104" t="s">
        <v>1664</v>
      </c>
      <c r="D1471" s="104" t="s">
        <v>1669</v>
      </c>
      <c r="E1471" s="104">
        <v>1</v>
      </c>
      <c r="F1471" s="113">
        <f>IF(D1471="dyrektor ",'Podział podstawowy'!$F$19,IF(OR(D1471="zastępca dyrektora ",D1471="główny księgowy"),'Podział podstawowy'!$F$20,IF(D1471="kierownik",'Podział podstawowy'!$F$24,IF(D1471="zastępca kierownika",'Podział podstawowy'!$F$25,IF(D1471="główny ekspert",'Podział podstawowy'!$F$26,IF(OR(D1471="starszy ekspert",D1471="główny specjalista"),'Podział podstawowy'!$F$27,IF(OR(D1471="ekspert",D1471="specjalista"),'Podział podstawowy'!$F$28,'Podział podstawowy'!$F$29)))))))</f>
        <v>870.67396312778124</v>
      </c>
      <c r="G1471" s="105" t="str">
        <f t="shared" si="44"/>
        <v>S1</v>
      </c>
      <c r="H1471" s="106">
        <f t="shared" si="45"/>
        <v>1</v>
      </c>
      <c r="I1471" s="104">
        <f>IFERROR(VLOOKUP(Tabela2[[#This Row],[Nazwisko i imię pracownika]],Tabela3[],9,FALSE),0)</f>
        <v>0</v>
      </c>
      <c r="J147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72" spans="1:10">
      <c r="A1472" s="104" t="s">
        <v>1453</v>
      </c>
      <c r="B1472" s="104">
        <v>114</v>
      </c>
      <c r="C1472" s="104" t="s">
        <v>1664</v>
      </c>
      <c r="D1472" s="104" t="s">
        <v>1669</v>
      </c>
      <c r="E1472" s="104">
        <v>1</v>
      </c>
      <c r="F1472" s="113">
        <f>IF(D1472="dyrektor ",'Podział podstawowy'!$F$19,IF(OR(D1472="zastępca dyrektora ",D1472="główny księgowy"),'Podział podstawowy'!$F$20,IF(D1472="kierownik",'Podział podstawowy'!$F$24,IF(D1472="zastępca kierownika",'Podział podstawowy'!$F$25,IF(D1472="główny ekspert",'Podział podstawowy'!$F$26,IF(OR(D1472="starszy ekspert",D1472="główny specjalista"),'Podział podstawowy'!$F$27,IF(OR(D1472="ekspert",D1472="specjalista"),'Podział podstawowy'!$F$28,'Podział podstawowy'!$F$29)))))))</f>
        <v>870.67396312778124</v>
      </c>
      <c r="G1472" s="105" t="str">
        <f t="shared" si="44"/>
        <v>S1</v>
      </c>
      <c r="H1472" s="106">
        <f t="shared" si="45"/>
        <v>1</v>
      </c>
      <c r="I1472" s="104">
        <f>IFERROR(VLOOKUP(Tabela2[[#This Row],[Nazwisko i imię pracownika]],Tabela3[],9,FALSE),0)</f>
        <v>0</v>
      </c>
      <c r="J147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73" spans="1:10">
      <c r="A1473" s="104" t="s">
        <v>1454</v>
      </c>
      <c r="B1473" s="104">
        <v>114</v>
      </c>
      <c r="C1473" s="104" t="s">
        <v>1664</v>
      </c>
      <c r="D1473" s="104" t="s">
        <v>8</v>
      </c>
      <c r="E1473" s="104">
        <v>1</v>
      </c>
      <c r="F1473" s="113">
        <f>IF(D1473="dyrektor ",'Podział podstawowy'!$F$19,IF(OR(D1473="zastępca dyrektora ",D1473="główny księgowy"),'Podział podstawowy'!$F$20,IF(D1473="kierownik",'Podział podstawowy'!$F$24,IF(D1473="zastępca kierownika",'Podział podstawowy'!$F$25,IF(D1473="główny ekspert",'Podział podstawowy'!$F$26,IF(OR(D1473="starszy ekspert",D1473="główny specjalista"),'Podział podstawowy'!$F$27,IF(OR(D1473="ekspert",D1473="specjalista"),'Podział podstawowy'!$F$28,'Podział podstawowy'!$F$29)))))))</f>
        <v>1088.3424539097266</v>
      </c>
      <c r="G1473" s="105" t="str">
        <f t="shared" si="44"/>
        <v>S2</v>
      </c>
      <c r="H1473" s="106">
        <f t="shared" si="45"/>
        <v>1.25</v>
      </c>
      <c r="I1473" s="104">
        <f>IFERROR(VLOOKUP(Tabela2[[#This Row],[Nazwisko i imię pracownika]],Tabela3[],9,FALSE),0)</f>
        <v>0</v>
      </c>
      <c r="J147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74" spans="1:10">
      <c r="A1474" s="104" t="s">
        <v>243</v>
      </c>
      <c r="B1474" s="104">
        <v>114</v>
      </c>
      <c r="C1474" s="104" t="s">
        <v>1664</v>
      </c>
      <c r="D1474" s="104" t="s">
        <v>1669</v>
      </c>
      <c r="E1474" s="104">
        <v>1</v>
      </c>
      <c r="F1474" s="113">
        <f>IF(D1474="dyrektor ",'Podział podstawowy'!$F$19,IF(OR(D1474="zastępca dyrektora ",D1474="główny księgowy"),'Podział podstawowy'!$F$20,IF(D1474="kierownik",'Podział podstawowy'!$F$24,IF(D1474="zastępca kierownika",'Podział podstawowy'!$F$25,IF(D1474="główny ekspert",'Podział podstawowy'!$F$26,IF(OR(D1474="starszy ekspert",D1474="główny specjalista"),'Podział podstawowy'!$F$27,IF(OR(D1474="ekspert",D1474="specjalista"),'Podział podstawowy'!$F$28,'Podział podstawowy'!$F$29)))))))</f>
        <v>870.67396312778124</v>
      </c>
      <c r="G1474" s="105" t="str">
        <f t="shared" si="44"/>
        <v>S1</v>
      </c>
      <c r="H1474" s="106">
        <f t="shared" si="45"/>
        <v>1</v>
      </c>
      <c r="I1474" s="104">
        <f>IFERROR(VLOOKUP(Tabela2[[#This Row],[Nazwisko i imię pracownika]],Tabela3[],9,FALSE),0)</f>
        <v>0</v>
      </c>
      <c r="J147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75" spans="1:10">
      <c r="A1475" s="104" t="s">
        <v>1455</v>
      </c>
      <c r="B1475" s="104">
        <v>114</v>
      </c>
      <c r="C1475" s="104" t="s">
        <v>1664</v>
      </c>
      <c r="D1475" s="104" t="s">
        <v>1669</v>
      </c>
      <c r="E1475" s="104">
        <v>1</v>
      </c>
      <c r="F1475" s="113">
        <f>IF(D1475="dyrektor ",'Podział podstawowy'!$F$19,IF(OR(D1475="zastępca dyrektora ",D1475="główny księgowy"),'Podział podstawowy'!$F$20,IF(D1475="kierownik",'Podział podstawowy'!$F$24,IF(D1475="zastępca kierownika",'Podział podstawowy'!$F$25,IF(D1475="główny ekspert",'Podział podstawowy'!$F$26,IF(OR(D1475="starszy ekspert",D1475="główny specjalista"),'Podział podstawowy'!$F$27,IF(OR(D1475="ekspert",D1475="specjalista"),'Podział podstawowy'!$F$28,'Podział podstawowy'!$F$29)))))))</f>
        <v>870.67396312778124</v>
      </c>
      <c r="G1475" s="105" t="str">
        <f t="shared" si="44"/>
        <v>S1</v>
      </c>
      <c r="H1475" s="106">
        <f t="shared" si="45"/>
        <v>1</v>
      </c>
      <c r="I1475" s="104">
        <f>IFERROR(VLOOKUP(Tabela2[[#This Row],[Nazwisko i imię pracownika]],Tabela3[],9,FALSE),0)</f>
        <v>0</v>
      </c>
      <c r="J147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76" spans="1:10">
      <c r="A1476" s="104" t="s">
        <v>1456</v>
      </c>
      <c r="B1476" s="104">
        <v>114</v>
      </c>
      <c r="C1476" s="104" t="s">
        <v>1663</v>
      </c>
      <c r="D1476" s="104" t="s">
        <v>10</v>
      </c>
      <c r="E1476" s="104">
        <v>1</v>
      </c>
      <c r="F1476" s="113">
        <f>IF(D1476="dyrektor ",'Podział podstawowy'!$F$19,IF(OR(D1476="zastępca dyrektora ",D1476="główny księgowy"),'Podział podstawowy'!$F$20,IF(D1476="kierownik",'Podział podstawowy'!$F$24,IF(D1476="zastępca kierownika",'Podział podstawowy'!$F$25,IF(D1476="główny ekspert",'Podział podstawowy'!$F$26,IF(OR(D1476="starszy ekspert",D1476="główny specjalista"),'Podział podstawowy'!$F$27,IF(OR(D1476="ekspert",D1476="specjalista"),'Podział podstawowy'!$F$28,'Podział podstawowy'!$F$29)))))))</f>
        <v>1088.3424539097266</v>
      </c>
      <c r="G1476" s="105" t="str">
        <f t="shared" si="44"/>
        <v>S2</v>
      </c>
      <c r="H1476" s="106">
        <f t="shared" si="45"/>
        <v>1.25</v>
      </c>
      <c r="I1476" s="104">
        <f>IFERROR(VLOOKUP(Tabela2[[#This Row],[Nazwisko i imię pracownika]],Tabela3[],9,FALSE),0)</f>
        <v>0</v>
      </c>
      <c r="J147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77" spans="1:10">
      <c r="A1477" s="104" t="s">
        <v>1457</v>
      </c>
      <c r="B1477" s="104">
        <v>114</v>
      </c>
      <c r="C1477" s="104" t="s">
        <v>1663</v>
      </c>
      <c r="D1477" s="104" t="s">
        <v>47</v>
      </c>
      <c r="E1477" s="104">
        <v>1</v>
      </c>
      <c r="F1477" s="113">
        <f>IF(D1477="dyrektor ",'Podział podstawowy'!$F$19,IF(OR(D1477="zastępca dyrektora ",D1477="główny księgowy"),'Podział podstawowy'!$F$20,IF(D1477="kierownik",'Podział podstawowy'!$F$24,IF(D1477="zastępca kierownika",'Podział podstawowy'!$F$25,IF(D1477="główny ekspert",'Podział podstawowy'!$F$26,IF(OR(D1477="starszy ekspert",D1477="główny specjalista"),'Podział podstawowy'!$F$27,IF(OR(D1477="ekspert",D1477="specjalista"),'Podział podstawowy'!$F$28,'Podział podstawowy'!$F$29)))))))</f>
        <v>1306.0109446916717</v>
      </c>
      <c r="G1477" s="105" t="str">
        <f t="shared" si="44"/>
        <v>S3</v>
      </c>
      <c r="H1477" s="106">
        <f t="shared" si="45"/>
        <v>1.5</v>
      </c>
      <c r="I1477" s="104">
        <f>IFERROR(VLOOKUP(Tabela2[[#This Row],[Nazwisko i imię pracownika]],Tabela3[],9,FALSE),0)</f>
        <v>0</v>
      </c>
      <c r="J147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78" spans="1:10">
      <c r="A1478" s="104" t="s">
        <v>1458</v>
      </c>
      <c r="B1478" s="104">
        <v>114</v>
      </c>
      <c r="C1478" s="104" t="s">
        <v>1663</v>
      </c>
      <c r="D1478" s="104" t="s">
        <v>47</v>
      </c>
      <c r="E1478" s="104">
        <v>1</v>
      </c>
      <c r="F1478" s="113">
        <f>IF(D1478="dyrektor ",'Podział podstawowy'!$F$19,IF(OR(D1478="zastępca dyrektora ",D1478="główny księgowy"),'Podział podstawowy'!$F$20,IF(D1478="kierownik",'Podział podstawowy'!$F$24,IF(D1478="zastępca kierownika",'Podział podstawowy'!$F$25,IF(D1478="główny ekspert",'Podział podstawowy'!$F$26,IF(OR(D1478="starszy ekspert",D1478="główny specjalista"),'Podział podstawowy'!$F$27,IF(OR(D1478="ekspert",D1478="specjalista"),'Podział podstawowy'!$F$28,'Podział podstawowy'!$F$29)))))))</f>
        <v>1306.0109446916717</v>
      </c>
      <c r="G1478" s="105" t="str">
        <f t="shared" si="44"/>
        <v>S3</v>
      </c>
      <c r="H1478" s="106">
        <f t="shared" si="45"/>
        <v>1.5</v>
      </c>
      <c r="I1478" s="104">
        <f>IFERROR(VLOOKUP(Tabela2[[#This Row],[Nazwisko i imię pracownika]],Tabela3[],9,FALSE),0)</f>
        <v>0</v>
      </c>
      <c r="J147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79" spans="1:10">
      <c r="A1479" s="104" t="s">
        <v>1459</v>
      </c>
      <c r="B1479" s="104">
        <v>114</v>
      </c>
      <c r="C1479" s="104" t="s">
        <v>1663</v>
      </c>
      <c r="D1479" s="104" t="s">
        <v>10</v>
      </c>
      <c r="E1479" s="104">
        <v>1</v>
      </c>
      <c r="F1479" s="113">
        <f>IF(D1479="dyrektor ",'Podział podstawowy'!$F$19,IF(OR(D1479="zastępca dyrektora ",D1479="główny księgowy"),'Podział podstawowy'!$F$20,IF(D1479="kierownik",'Podział podstawowy'!$F$24,IF(D1479="zastępca kierownika",'Podział podstawowy'!$F$25,IF(D1479="główny ekspert",'Podział podstawowy'!$F$26,IF(OR(D1479="starszy ekspert",D1479="główny specjalista"),'Podział podstawowy'!$F$27,IF(OR(D1479="ekspert",D1479="specjalista"),'Podział podstawowy'!$F$28,'Podział podstawowy'!$F$29)))))))</f>
        <v>1088.3424539097266</v>
      </c>
      <c r="G1479" s="105" t="str">
        <f t="shared" ref="G1479:G1542" si="46">IF(D1479="dyrektor ","S8",IF(OR(D1479="zastępca dyrektora ",D1479="główny księgowy"),"S7",IF(D1479="kierownik","S6",IF(D1479="zastępca kierownika","S5",IF(D1479="główny ekspert","S4",IF(OR(D1479="starszy ekspert",D1479="główny specjalista"),"S3",IF(OR(D1479="ekspert",D1479="specjalista"),"S2","S1")))))))</f>
        <v>S2</v>
      </c>
      <c r="H1479" s="106">
        <f t="shared" ref="H1479:H1542" si="47">IF(G1479="S1",1,IF(G1479="S2",1.25,IF(G1479="S3",1.5,IF(G1479="S4",1.75,IF(G1479="S5",2,IF(G1479="S6",2.5,IF(G1479="S7",3,IF(G1479="S8",3.5))))))))</f>
        <v>1.25</v>
      </c>
      <c r="I1479" s="104">
        <f>IFERROR(VLOOKUP(Tabela2[[#This Row],[Nazwisko i imię pracownika]],Tabela3[],9,FALSE),0)</f>
        <v>0</v>
      </c>
      <c r="J147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80" spans="1:10">
      <c r="A1480" s="104" t="s">
        <v>1460</v>
      </c>
      <c r="B1480" s="104">
        <v>114</v>
      </c>
      <c r="C1480" s="104" t="s">
        <v>1663</v>
      </c>
      <c r="D1480" s="104" t="s">
        <v>1669</v>
      </c>
      <c r="E1480" s="104">
        <v>1</v>
      </c>
      <c r="F1480" s="113">
        <f>IF(D1480="dyrektor ",'Podział podstawowy'!$F$19,IF(OR(D1480="zastępca dyrektora ",D1480="główny księgowy"),'Podział podstawowy'!$F$20,IF(D1480="kierownik",'Podział podstawowy'!$F$24,IF(D1480="zastępca kierownika",'Podział podstawowy'!$F$25,IF(D1480="główny ekspert",'Podział podstawowy'!$F$26,IF(OR(D1480="starszy ekspert",D1480="główny specjalista"),'Podział podstawowy'!$F$27,IF(OR(D1480="ekspert",D1480="specjalista"),'Podział podstawowy'!$F$28,'Podział podstawowy'!$F$29)))))))</f>
        <v>870.67396312778124</v>
      </c>
      <c r="G1480" s="105" t="str">
        <f t="shared" si="46"/>
        <v>S1</v>
      </c>
      <c r="H1480" s="106">
        <f t="shared" si="47"/>
        <v>1</v>
      </c>
      <c r="I1480" s="104">
        <f>IFERROR(VLOOKUP(Tabela2[[#This Row],[Nazwisko i imię pracownika]],Tabela3[],9,FALSE),0)</f>
        <v>0</v>
      </c>
      <c r="J148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81" spans="1:10">
      <c r="A1481" s="104" t="s">
        <v>1461</v>
      </c>
      <c r="B1481" s="104">
        <v>114</v>
      </c>
      <c r="C1481" s="104" t="s">
        <v>1663</v>
      </c>
      <c r="D1481" s="104" t="s">
        <v>1669</v>
      </c>
      <c r="E1481" s="104">
        <v>1</v>
      </c>
      <c r="F1481" s="113">
        <f>IF(D1481="dyrektor ",'Podział podstawowy'!$F$19,IF(OR(D1481="zastępca dyrektora ",D1481="główny księgowy"),'Podział podstawowy'!$F$20,IF(D1481="kierownik",'Podział podstawowy'!$F$24,IF(D1481="zastępca kierownika",'Podział podstawowy'!$F$25,IF(D1481="główny ekspert",'Podział podstawowy'!$F$26,IF(OR(D1481="starszy ekspert",D1481="główny specjalista"),'Podział podstawowy'!$F$27,IF(OR(D1481="ekspert",D1481="specjalista"),'Podział podstawowy'!$F$28,'Podział podstawowy'!$F$29)))))))</f>
        <v>870.67396312778124</v>
      </c>
      <c r="G1481" s="105" t="str">
        <f t="shared" si="46"/>
        <v>S1</v>
      </c>
      <c r="H1481" s="106">
        <f t="shared" si="47"/>
        <v>1</v>
      </c>
      <c r="I1481" s="104">
        <f>IFERROR(VLOOKUP(Tabela2[[#This Row],[Nazwisko i imię pracownika]],Tabela3[],9,FALSE),0)</f>
        <v>0</v>
      </c>
      <c r="J148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82" spans="1:10">
      <c r="A1482" s="104" t="s">
        <v>1462</v>
      </c>
      <c r="B1482" s="104">
        <v>114</v>
      </c>
      <c r="C1482" s="104" t="s">
        <v>1663</v>
      </c>
      <c r="D1482" s="104" t="s">
        <v>1669</v>
      </c>
      <c r="E1482" s="104">
        <v>1</v>
      </c>
      <c r="F1482" s="113">
        <f>IF(D1482="dyrektor ",'Podział podstawowy'!$F$19,IF(OR(D1482="zastępca dyrektora ",D1482="główny księgowy"),'Podział podstawowy'!$F$20,IF(D1482="kierownik",'Podział podstawowy'!$F$24,IF(D1482="zastępca kierownika",'Podział podstawowy'!$F$25,IF(D1482="główny ekspert",'Podział podstawowy'!$F$26,IF(OR(D1482="starszy ekspert",D1482="główny specjalista"),'Podział podstawowy'!$F$27,IF(OR(D1482="ekspert",D1482="specjalista"),'Podział podstawowy'!$F$28,'Podział podstawowy'!$F$29)))))))</f>
        <v>870.67396312778124</v>
      </c>
      <c r="G1482" s="105" t="str">
        <f t="shared" si="46"/>
        <v>S1</v>
      </c>
      <c r="H1482" s="106">
        <f t="shared" si="47"/>
        <v>1</v>
      </c>
      <c r="I1482" s="104">
        <f>IFERROR(VLOOKUP(Tabela2[[#This Row],[Nazwisko i imię pracownika]],Tabela3[],9,FALSE),0)</f>
        <v>0</v>
      </c>
      <c r="J148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83" spans="1:10">
      <c r="A1483" s="104" t="s">
        <v>1463</v>
      </c>
      <c r="B1483" s="104">
        <v>114</v>
      </c>
      <c r="C1483" s="104" t="s">
        <v>1663</v>
      </c>
      <c r="D1483" s="104" t="s">
        <v>10</v>
      </c>
      <c r="E1483" s="104">
        <v>1</v>
      </c>
      <c r="F1483" s="113">
        <f>IF(D1483="dyrektor ",'Podział podstawowy'!$F$19,IF(OR(D1483="zastępca dyrektora ",D1483="główny księgowy"),'Podział podstawowy'!$F$20,IF(D1483="kierownik",'Podział podstawowy'!$F$24,IF(D1483="zastępca kierownika",'Podział podstawowy'!$F$25,IF(D1483="główny ekspert",'Podział podstawowy'!$F$26,IF(OR(D1483="starszy ekspert",D1483="główny specjalista"),'Podział podstawowy'!$F$27,IF(OR(D1483="ekspert",D1483="specjalista"),'Podział podstawowy'!$F$28,'Podział podstawowy'!$F$29)))))))</f>
        <v>1088.3424539097266</v>
      </c>
      <c r="G1483" s="105" t="str">
        <f t="shared" si="46"/>
        <v>S2</v>
      </c>
      <c r="H1483" s="106">
        <f t="shared" si="47"/>
        <v>1.25</v>
      </c>
      <c r="I1483" s="104">
        <f>IFERROR(VLOOKUP(Tabela2[[#This Row],[Nazwisko i imię pracownika]],Tabela3[],9,FALSE),0)</f>
        <v>0</v>
      </c>
      <c r="J148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84" spans="1:10">
      <c r="A1484" s="104" t="s">
        <v>1464</v>
      </c>
      <c r="B1484" s="104">
        <v>114</v>
      </c>
      <c r="C1484" s="104" t="s">
        <v>1663</v>
      </c>
      <c r="D1484" s="104" t="s">
        <v>1669</v>
      </c>
      <c r="E1484" s="104">
        <v>1</v>
      </c>
      <c r="F1484" s="113">
        <f>IF(D1484="dyrektor ",'Podział podstawowy'!$F$19,IF(OR(D1484="zastępca dyrektora ",D1484="główny księgowy"),'Podział podstawowy'!$F$20,IF(D1484="kierownik",'Podział podstawowy'!$F$24,IF(D1484="zastępca kierownika",'Podział podstawowy'!$F$25,IF(D1484="główny ekspert",'Podział podstawowy'!$F$26,IF(OR(D1484="starszy ekspert",D1484="główny specjalista"),'Podział podstawowy'!$F$27,IF(OR(D1484="ekspert",D1484="specjalista"),'Podział podstawowy'!$F$28,'Podział podstawowy'!$F$29)))))))</f>
        <v>870.67396312778124</v>
      </c>
      <c r="G1484" s="105" t="str">
        <f t="shared" si="46"/>
        <v>S1</v>
      </c>
      <c r="H1484" s="106">
        <f t="shared" si="47"/>
        <v>1</v>
      </c>
      <c r="I1484" s="104">
        <f>IFERROR(VLOOKUP(Tabela2[[#This Row],[Nazwisko i imię pracownika]],Tabela3[],9,FALSE),0)</f>
        <v>0</v>
      </c>
      <c r="J148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85" spans="1:10">
      <c r="A1485" s="104" t="s">
        <v>1465</v>
      </c>
      <c r="B1485" s="104">
        <v>114</v>
      </c>
      <c r="C1485" s="104" t="s">
        <v>1663</v>
      </c>
      <c r="D1485" s="104" t="s">
        <v>1669</v>
      </c>
      <c r="E1485" s="104">
        <v>1</v>
      </c>
      <c r="F1485" s="113">
        <f>IF(D1485="dyrektor ",'Podział podstawowy'!$F$19,IF(OR(D1485="zastępca dyrektora ",D1485="główny księgowy"),'Podział podstawowy'!$F$20,IF(D1485="kierownik",'Podział podstawowy'!$F$24,IF(D1485="zastępca kierownika",'Podział podstawowy'!$F$25,IF(D1485="główny ekspert",'Podział podstawowy'!$F$26,IF(OR(D1485="starszy ekspert",D1485="główny specjalista"),'Podział podstawowy'!$F$27,IF(OR(D1485="ekspert",D1485="specjalista"),'Podział podstawowy'!$F$28,'Podział podstawowy'!$F$29)))))))</f>
        <v>870.67396312778124</v>
      </c>
      <c r="G1485" s="105" t="str">
        <f t="shared" si="46"/>
        <v>S1</v>
      </c>
      <c r="H1485" s="106">
        <f t="shared" si="47"/>
        <v>1</v>
      </c>
      <c r="I1485" s="104">
        <f>IFERROR(VLOOKUP(Tabela2[[#This Row],[Nazwisko i imię pracownika]],Tabela3[],9,FALSE),0)</f>
        <v>0</v>
      </c>
      <c r="J148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86" spans="1:10">
      <c r="A1486" s="104" t="s">
        <v>1466</v>
      </c>
      <c r="B1486" s="104">
        <v>113</v>
      </c>
      <c r="C1486" s="104" t="s">
        <v>1663</v>
      </c>
      <c r="D1486" s="104" t="s">
        <v>1669</v>
      </c>
      <c r="E1486" s="104">
        <v>1</v>
      </c>
      <c r="F1486" s="113">
        <f>IF(D1486="dyrektor ",'Podział podstawowy'!$F$19,IF(OR(D1486="zastępca dyrektora ",D1486="główny księgowy"),'Podział podstawowy'!$F$20,IF(D1486="kierownik",'Podział podstawowy'!$F$24,IF(D1486="zastępca kierownika",'Podział podstawowy'!$F$25,IF(D1486="główny ekspert",'Podział podstawowy'!$F$26,IF(OR(D1486="starszy ekspert",D1486="główny specjalista"),'Podział podstawowy'!$F$27,IF(OR(D1486="ekspert",D1486="specjalista"),'Podział podstawowy'!$F$28,'Podział podstawowy'!$F$29)))))))</f>
        <v>870.67396312778124</v>
      </c>
      <c r="G1486" s="105" t="str">
        <f t="shared" si="46"/>
        <v>S1</v>
      </c>
      <c r="H1486" s="106">
        <f t="shared" si="47"/>
        <v>1</v>
      </c>
      <c r="I1486" s="104">
        <f>IFERROR(VLOOKUP(Tabela2[[#This Row],[Nazwisko i imię pracownika]],Tabela3[],9,FALSE),0)</f>
        <v>0</v>
      </c>
      <c r="J148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87" spans="1:10">
      <c r="A1487" s="104" t="s">
        <v>1467</v>
      </c>
      <c r="B1487" s="104">
        <v>113</v>
      </c>
      <c r="C1487" s="104" t="s">
        <v>1663</v>
      </c>
      <c r="D1487" s="104" t="s">
        <v>8</v>
      </c>
      <c r="E1487" s="104">
        <v>1</v>
      </c>
      <c r="F1487" s="113">
        <f>IF(D1487="dyrektor ",'Podział podstawowy'!$F$19,IF(OR(D1487="zastępca dyrektora ",D1487="główny księgowy"),'Podział podstawowy'!$F$20,IF(D1487="kierownik",'Podział podstawowy'!$F$24,IF(D1487="zastępca kierownika",'Podział podstawowy'!$F$25,IF(D1487="główny ekspert",'Podział podstawowy'!$F$26,IF(OR(D1487="starszy ekspert",D1487="główny specjalista"),'Podział podstawowy'!$F$27,IF(OR(D1487="ekspert",D1487="specjalista"),'Podział podstawowy'!$F$28,'Podział podstawowy'!$F$29)))))))</f>
        <v>1088.3424539097266</v>
      </c>
      <c r="G1487" s="105" t="str">
        <f t="shared" si="46"/>
        <v>S2</v>
      </c>
      <c r="H1487" s="106">
        <f t="shared" si="47"/>
        <v>1.25</v>
      </c>
      <c r="I1487" s="104">
        <f>IFERROR(VLOOKUP(Tabela2[[#This Row],[Nazwisko i imię pracownika]],Tabela3[],9,FALSE),0)</f>
        <v>0</v>
      </c>
      <c r="J148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88" spans="1:10">
      <c r="A1488" s="104" t="s">
        <v>1468</v>
      </c>
      <c r="B1488" s="104">
        <v>113</v>
      </c>
      <c r="C1488" s="104" t="s">
        <v>1663</v>
      </c>
      <c r="D1488" s="104" t="s">
        <v>7</v>
      </c>
      <c r="E1488" s="104">
        <v>1</v>
      </c>
      <c r="F1488" s="113">
        <f>IF(D1488="dyrektor ",'Podział podstawowy'!$F$19,IF(OR(D1488="zastępca dyrektora ",D1488="główny księgowy"),'Podział podstawowy'!$F$20,IF(D1488="kierownik",'Podział podstawowy'!$F$24,IF(D1488="zastępca kierownika",'Podział podstawowy'!$F$25,IF(D1488="główny ekspert",'Podział podstawowy'!$F$26,IF(OR(D1488="starszy ekspert",D1488="główny specjalista"),'Podział podstawowy'!$F$27,IF(OR(D1488="ekspert",D1488="specjalista"),'Podział podstawowy'!$F$28,'Podział podstawowy'!$F$29)))))))</f>
        <v>1306.0109446916717</v>
      </c>
      <c r="G1488" s="105" t="str">
        <f t="shared" si="46"/>
        <v>S3</v>
      </c>
      <c r="H1488" s="106">
        <f t="shared" si="47"/>
        <v>1.5</v>
      </c>
      <c r="I1488" s="104">
        <f>IFERROR(VLOOKUP(Tabela2[[#This Row],[Nazwisko i imię pracownika]],Tabela3[],9,FALSE),0)</f>
        <v>0</v>
      </c>
      <c r="J148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89" spans="1:10">
      <c r="A1489" s="104" t="s">
        <v>1469</v>
      </c>
      <c r="B1489" s="104">
        <v>113</v>
      </c>
      <c r="C1489" s="104" t="s">
        <v>1663</v>
      </c>
      <c r="D1489" s="104" t="s">
        <v>1669</v>
      </c>
      <c r="E1489" s="104">
        <v>1</v>
      </c>
      <c r="F1489" s="113">
        <f>IF(D1489="dyrektor ",'Podział podstawowy'!$F$19,IF(OR(D1489="zastępca dyrektora ",D1489="główny księgowy"),'Podział podstawowy'!$F$20,IF(D1489="kierownik",'Podział podstawowy'!$F$24,IF(D1489="zastępca kierownika",'Podział podstawowy'!$F$25,IF(D1489="główny ekspert",'Podział podstawowy'!$F$26,IF(OR(D1489="starszy ekspert",D1489="główny specjalista"),'Podział podstawowy'!$F$27,IF(OR(D1489="ekspert",D1489="specjalista"),'Podział podstawowy'!$F$28,'Podział podstawowy'!$F$29)))))))</f>
        <v>870.67396312778124</v>
      </c>
      <c r="G1489" s="105" t="str">
        <f t="shared" si="46"/>
        <v>S1</v>
      </c>
      <c r="H1489" s="106">
        <f t="shared" si="47"/>
        <v>1</v>
      </c>
      <c r="I1489" s="104">
        <f>IFERROR(VLOOKUP(Tabela2[[#This Row],[Nazwisko i imię pracownika]],Tabela3[],9,FALSE),0)</f>
        <v>0</v>
      </c>
      <c r="J148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90" spans="1:10">
      <c r="A1490" s="104" t="s">
        <v>1187</v>
      </c>
      <c r="B1490" s="104">
        <v>113</v>
      </c>
      <c r="C1490" s="104" t="s">
        <v>1663</v>
      </c>
      <c r="D1490" s="104" t="s">
        <v>1669</v>
      </c>
      <c r="E1490" s="104">
        <v>1</v>
      </c>
      <c r="F1490" s="113">
        <f>IF(D1490="dyrektor ",'Podział podstawowy'!$F$19,IF(OR(D1490="zastępca dyrektora ",D1490="główny księgowy"),'Podział podstawowy'!$F$20,IF(D1490="kierownik",'Podział podstawowy'!$F$24,IF(D1490="zastępca kierownika",'Podział podstawowy'!$F$25,IF(D1490="główny ekspert",'Podział podstawowy'!$F$26,IF(OR(D1490="starszy ekspert",D1490="główny specjalista"),'Podział podstawowy'!$F$27,IF(OR(D1490="ekspert",D1490="specjalista"),'Podział podstawowy'!$F$28,'Podział podstawowy'!$F$29)))))))</f>
        <v>870.67396312778124</v>
      </c>
      <c r="G1490" s="105" t="str">
        <f t="shared" si="46"/>
        <v>S1</v>
      </c>
      <c r="H1490" s="106">
        <f t="shared" si="47"/>
        <v>1</v>
      </c>
      <c r="I1490" s="104">
        <f>IFERROR(VLOOKUP(Tabela2[[#This Row],[Nazwisko i imię pracownika]],Tabela3[],9,FALSE),0)</f>
        <v>0</v>
      </c>
      <c r="J149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91" spans="1:10">
      <c r="A1491" s="104" t="s">
        <v>1470</v>
      </c>
      <c r="B1491" s="104">
        <v>113</v>
      </c>
      <c r="C1491" s="104" t="s">
        <v>1663</v>
      </c>
      <c r="D1491" s="104" t="s">
        <v>1669</v>
      </c>
      <c r="E1491" s="104">
        <v>1</v>
      </c>
      <c r="F1491" s="113">
        <f>IF(D1491="dyrektor ",'Podział podstawowy'!$F$19,IF(OR(D1491="zastępca dyrektora ",D1491="główny księgowy"),'Podział podstawowy'!$F$20,IF(D1491="kierownik",'Podział podstawowy'!$F$24,IF(D1491="zastępca kierownika",'Podział podstawowy'!$F$25,IF(D1491="główny ekspert",'Podział podstawowy'!$F$26,IF(OR(D1491="starszy ekspert",D1491="główny specjalista"),'Podział podstawowy'!$F$27,IF(OR(D1491="ekspert",D1491="specjalista"),'Podział podstawowy'!$F$28,'Podział podstawowy'!$F$29)))))))</f>
        <v>870.67396312778124</v>
      </c>
      <c r="G1491" s="105" t="str">
        <f t="shared" si="46"/>
        <v>S1</v>
      </c>
      <c r="H1491" s="106">
        <f t="shared" si="47"/>
        <v>1</v>
      </c>
      <c r="I1491" s="104">
        <f>IFERROR(VLOOKUP(Tabela2[[#This Row],[Nazwisko i imię pracownika]],Tabela3[],9,FALSE),0)</f>
        <v>0</v>
      </c>
      <c r="J149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92" spans="1:10">
      <c r="A1492" s="104" t="s">
        <v>1471</v>
      </c>
      <c r="B1492" s="104">
        <v>113</v>
      </c>
      <c r="C1492" s="104" t="s">
        <v>1663</v>
      </c>
      <c r="D1492" s="104" t="s">
        <v>1669</v>
      </c>
      <c r="E1492" s="104">
        <v>1</v>
      </c>
      <c r="F1492" s="113">
        <f>IF(D1492="dyrektor ",'Podział podstawowy'!$F$19,IF(OR(D1492="zastępca dyrektora ",D1492="główny księgowy"),'Podział podstawowy'!$F$20,IF(D1492="kierownik",'Podział podstawowy'!$F$24,IF(D1492="zastępca kierownika",'Podział podstawowy'!$F$25,IF(D1492="główny ekspert",'Podział podstawowy'!$F$26,IF(OR(D1492="starszy ekspert",D1492="główny specjalista"),'Podział podstawowy'!$F$27,IF(OR(D1492="ekspert",D1492="specjalista"),'Podział podstawowy'!$F$28,'Podział podstawowy'!$F$29)))))))</f>
        <v>870.67396312778124</v>
      </c>
      <c r="G1492" s="105" t="str">
        <f t="shared" si="46"/>
        <v>S1</v>
      </c>
      <c r="H1492" s="106">
        <f t="shared" si="47"/>
        <v>1</v>
      </c>
      <c r="I1492" s="104">
        <f>IFERROR(VLOOKUP(Tabela2[[#This Row],[Nazwisko i imię pracownika]],Tabela3[],9,FALSE),0)</f>
        <v>0</v>
      </c>
      <c r="J149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93" spans="1:10">
      <c r="A1493" s="104" t="s">
        <v>1472</v>
      </c>
      <c r="B1493" s="104">
        <v>113</v>
      </c>
      <c r="C1493" s="104" t="s">
        <v>1663</v>
      </c>
      <c r="D1493" s="104" t="s">
        <v>1669</v>
      </c>
      <c r="E1493" s="104">
        <v>1</v>
      </c>
      <c r="F1493" s="113">
        <f>IF(D1493="dyrektor ",'Podział podstawowy'!$F$19,IF(OR(D1493="zastępca dyrektora ",D1493="główny księgowy"),'Podział podstawowy'!$F$20,IF(D1493="kierownik",'Podział podstawowy'!$F$24,IF(D1493="zastępca kierownika",'Podział podstawowy'!$F$25,IF(D1493="główny ekspert",'Podział podstawowy'!$F$26,IF(OR(D1493="starszy ekspert",D1493="główny specjalista"),'Podział podstawowy'!$F$27,IF(OR(D1493="ekspert",D1493="specjalista"),'Podział podstawowy'!$F$28,'Podział podstawowy'!$F$29)))))))</f>
        <v>870.67396312778124</v>
      </c>
      <c r="G1493" s="105" t="str">
        <f t="shared" si="46"/>
        <v>S1</v>
      </c>
      <c r="H1493" s="106">
        <f t="shared" si="47"/>
        <v>1</v>
      </c>
      <c r="I1493" s="104">
        <f>IFERROR(VLOOKUP(Tabela2[[#This Row],[Nazwisko i imię pracownika]],Tabela3[],9,FALSE),0)</f>
        <v>0</v>
      </c>
      <c r="J149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94" spans="1:10">
      <c r="A1494" s="104" t="s">
        <v>1473</v>
      </c>
      <c r="B1494" s="104">
        <v>113</v>
      </c>
      <c r="C1494" s="104" t="s">
        <v>1663</v>
      </c>
      <c r="D1494" s="104" t="s">
        <v>46</v>
      </c>
      <c r="E1494" s="104">
        <v>1</v>
      </c>
      <c r="F1494" s="113">
        <f>IF(D1494="dyrektor ",'Podział podstawowy'!$F$19,IF(OR(D1494="zastępca dyrektora ",D1494="główny księgowy"),'Podział podstawowy'!$F$20,IF(D1494="kierownik",'Podział podstawowy'!$F$24,IF(D1494="zastępca kierownika",'Podział podstawowy'!$F$25,IF(D1494="główny ekspert",'Podział podstawowy'!$F$26,IF(OR(D1494="starszy ekspert",D1494="główny specjalista"),'Podział podstawowy'!$F$27,IF(OR(D1494="ekspert",D1494="specjalista"),'Podział podstawowy'!$F$28,'Podział podstawowy'!$F$29)))))))</f>
        <v>2176.6849078194532</v>
      </c>
      <c r="G1494" s="105" t="str">
        <f t="shared" si="46"/>
        <v>S6</v>
      </c>
      <c r="H1494" s="106">
        <f t="shared" si="47"/>
        <v>2.5</v>
      </c>
      <c r="I1494" s="104">
        <f>IFERROR(VLOOKUP(Tabela2[[#This Row],[Nazwisko i imię pracownika]],Tabela3[],9,FALSE),0)</f>
        <v>0</v>
      </c>
      <c r="J149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95" spans="1:10">
      <c r="A1495" s="104" t="s">
        <v>490</v>
      </c>
      <c r="B1495" s="104">
        <v>113</v>
      </c>
      <c r="C1495" s="104" t="s">
        <v>1664</v>
      </c>
      <c r="D1495" s="104" t="s">
        <v>10</v>
      </c>
      <c r="E1495" s="104">
        <v>1</v>
      </c>
      <c r="F1495" s="113">
        <f>IF(D1495="dyrektor ",'Podział podstawowy'!$F$19,IF(OR(D1495="zastępca dyrektora ",D1495="główny księgowy"),'Podział podstawowy'!$F$20,IF(D1495="kierownik",'Podział podstawowy'!$F$24,IF(D1495="zastępca kierownika",'Podział podstawowy'!$F$25,IF(D1495="główny ekspert",'Podział podstawowy'!$F$26,IF(OR(D1495="starszy ekspert",D1495="główny specjalista"),'Podział podstawowy'!$F$27,IF(OR(D1495="ekspert",D1495="specjalista"),'Podział podstawowy'!$F$28,'Podział podstawowy'!$F$29)))))))</f>
        <v>1088.3424539097266</v>
      </c>
      <c r="G1495" s="105" t="str">
        <f t="shared" si="46"/>
        <v>S2</v>
      </c>
      <c r="H1495" s="106">
        <f t="shared" si="47"/>
        <v>1.25</v>
      </c>
      <c r="I1495" s="104">
        <f>IFERROR(VLOOKUP(Tabela2[[#This Row],[Nazwisko i imię pracownika]],Tabela3[],9,FALSE),0)</f>
        <v>0</v>
      </c>
      <c r="J149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96" spans="1:10">
      <c r="A1496" s="104" t="s">
        <v>1474</v>
      </c>
      <c r="B1496" s="104">
        <v>113</v>
      </c>
      <c r="C1496" s="104" t="s">
        <v>1664</v>
      </c>
      <c r="D1496" s="104" t="s">
        <v>46</v>
      </c>
      <c r="E1496" s="104">
        <v>1</v>
      </c>
      <c r="F1496" s="113">
        <f>IF(D1496="dyrektor ",'Podział podstawowy'!$F$19,IF(OR(D1496="zastępca dyrektora ",D1496="główny księgowy"),'Podział podstawowy'!$F$20,IF(D1496="kierownik",'Podział podstawowy'!$F$24,IF(D1496="zastępca kierownika",'Podział podstawowy'!$F$25,IF(D1496="główny ekspert",'Podział podstawowy'!$F$26,IF(OR(D1496="starszy ekspert",D1496="główny specjalista"),'Podział podstawowy'!$F$27,IF(OR(D1496="ekspert",D1496="specjalista"),'Podział podstawowy'!$F$28,'Podział podstawowy'!$F$29)))))))</f>
        <v>2176.6849078194532</v>
      </c>
      <c r="G1496" s="105" t="str">
        <f t="shared" si="46"/>
        <v>S6</v>
      </c>
      <c r="H1496" s="106">
        <f t="shared" si="47"/>
        <v>2.5</v>
      </c>
      <c r="I1496" s="104">
        <f>IFERROR(VLOOKUP(Tabela2[[#This Row],[Nazwisko i imię pracownika]],Tabela3[],9,FALSE),0)</f>
        <v>0</v>
      </c>
      <c r="J149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97" spans="1:10">
      <c r="A1497" s="104" t="s">
        <v>1475</v>
      </c>
      <c r="B1497" s="104">
        <v>113</v>
      </c>
      <c r="C1497" s="104" t="s">
        <v>1664</v>
      </c>
      <c r="D1497" s="104" t="s">
        <v>10</v>
      </c>
      <c r="E1497" s="104">
        <v>1</v>
      </c>
      <c r="F1497" s="113">
        <f>IF(D1497="dyrektor ",'Podział podstawowy'!$F$19,IF(OR(D1497="zastępca dyrektora ",D1497="główny księgowy"),'Podział podstawowy'!$F$20,IF(D1497="kierownik",'Podział podstawowy'!$F$24,IF(D1497="zastępca kierownika",'Podział podstawowy'!$F$25,IF(D1497="główny ekspert",'Podział podstawowy'!$F$26,IF(OR(D1497="starszy ekspert",D1497="główny specjalista"),'Podział podstawowy'!$F$27,IF(OR(D1497="ekspert",D1497="specjalista"),'Podział podstawowy'!$F$28,'Podział podstawowy'!$F$29)))))))</f>
        <v>1088.3424539097266</v>
      </c>
      <c r="G1497" s="105" t="str">
        <f t="shared" si="46"/>
        <v>S2</v>
      </c>
      <c r="H1497" s="106">
        <f t="shared" si="47"/>
        <v>1.25</v>
      </c>
      <c r="I1497" s="104">
        <f>IFERROR(VLOOKUP(Tabela2[[#This Row],[Nazwisko i imię pracownika]],Tabela3[],9,FALSE),0)</f>
        <v>0</v>
      </c>
      <c r="J149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98" spans="1:10">
      <c r="A1498" s="104" t="s">
        <v>1476</v>
      </c>
      <c r="B1498" s="104">
        <v>113</v>
      </c>
      <c r="C1498" s="104" t="s">
        <v>1664</v>
      </c>
      <c r="D1498" s="104" t="s">
        <v>1669</v>
      </c>
      <c r="E1498" s="104">
        <v>1</v>
      </c>
      <c r="F1498" s="113">
        <f>IF(D1498="dyrektor ",'Podział podstawowy'!$F$19,IF(OR(D1498="zastępca dyrektora ",D1498="główny księgowy"),'Podział podstawowy'!$F$20,IF(D1498="kierownik",'Podział podstawowy'!$F$24,IF(D1498="zastępca kierownika",'Podział podstawowy'!$F$25,IF(D1498="główny ekspert",'Podział podstawowy'!$F$26,IF(OR(D1498="starszy ekspert",D1498="główny specjalista"),'Podział podstawowy'!$F$27,IF(OR(D1498="ekspert",D1498="specjalista"),'Podział podstawowy'!$F$28,'Podział podstawowy'!$F$29)))))))</f>
        <v>870.67396312778124</v>
      </c>
      <c r="G1498" s="105" t="str">
        <f t="shared" si="46"/>
        <v>S1</v>
      </c>
      <c r="H1498" s="106">
        <f t="shared" si="47"/>
        <v>1</v>
      </c>
      <c r="I1498" s="104">
        <f>IFERROR(VLOOKUP(Tabela2[[#This Row],[Nazwisko i imię pracownika]],Tabela3[],9,FALSE),0)</f>
        <v>0</v>
      </c>
      <c r="J149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499" spans="1:10">
      <c r="A1499" s="104" t="s">
        <v>1477</v>
      </c>
      <c r="B1499" s="104">
        <v>113</v>
      </c>
      <c r="C1499" s="104" t="s">
        <v>1664</v>
      </c>
      <c r="D1499" s="104" t="s">
        <v>47</v>
      </c>
      <c r="E1499" s="104">
        <v>1</v>
      </c>
      <c r="F1499" s="113">
        <f>IF(D1499="dyrektor ",'Podział podstawowy'!$F$19,IF(OR(D1499="zastępca dyrektora ",D1499="główny księgowy"),'Podział podstawowy'!$F$20,IF(D1499="kierownik",'Podział podstawowy'!$F$24,IF(D1499="zastępca kierownika",'Podział podstawowy'!$F$25,IF(D1499="główny ekspert",'Podział podstawowy'!$F$26,IF(OR(D1499="starszy ekspert",D1499="główny specjalista"),'Podział podstawowy'!$F$27,IF(OR(D1499="ekspert",D1499="specjalista"),'Podział podstawowy'!$F$28,'Podział podstawowy'!$F$29)))))))</f>
        <v>1306.0109446916717</v>
      </c>
      <c r="G1499" s="105" t="str">
        <f t="shared" si="46"/>
        <v>S3</v>
      </c>
      <c r="H1499" s="106">
        <f t="shared" si="47"/>
        <v>1.5</v>
      </c>
      <c r="I1499" s="104">
        <f>IFERROR(VLOOKUP(Tabela2[[#This Row],[Nazwisko i imię pracownika]],Tabela3[],9,FALSE),0)</f>
        <v>0</v>
      </c>
      <c r="J149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00" spans="1:10">
      <c r="A1500" s="104" t="s">
        <v>1478</v>
      </c>
      <c r="B1500" s="104">
        <v>113</v>
      </c>
      <c r="C1500" s="104" t="s">
        <v>1664</v>
      </c>
      <c r="D1500" s="104" t="s">
        <v>1669</v>
      </c>
      <c r="E1500" s="104">
        <v>1</v>
      </c>
      <c r="F1500" s="113">
        <f>IF(D1500="dyrektor ",'Podział podstawowy'!$F$19,IF(OR(D1500="zastępca dyrektora ",D1500="główny księgowy"),'Podział podstawowy'!$F$20,IF(D1500="kierownik",'Podział podstawowy'!$F$24,IF(D1500="zastępca kierownika",'Podział podstawowy'!$F$25,IF(D1500="główny ekspert",'Podział podstawowy'!$F$26,IF(OR(D1500="starszy ekspert",D1500="główny specjalista"),'Podział podstawowy'!$F$27,IF(OR(D1500="ekspert",D1500="specjalista"),'Podział podstawowy'!$F$28,'Podział podstawowy'!$F$29)))))))</f>
        <v>870.67396312778124</v>
      </c>
      <c r="G1500" s="105" t="str">
        <f t="shared" si="46"/>
        <v>S1</v>
      </c>
      <c r="H1500" s="106">
        <f t="shared" si="47"/>
        <v>1</v>
      </c>
      <c r="I1500" s="104">
        <f>IFERROR(VLOOKUP(Tabela2[[#This Row],[Nazwisko i imię pracownika]],Tabela3[],9,FALSE),0)</f>
        <v>0</v>
      </c>
      <c r="J150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01" spans="1:10">
      <c r="A1501" s="104" t="s">
        <v>1479</v>
      </c>
      <c r="B1501" s="104">
        <v>113</v>
      </c>
      <c r="C1501" s="104" t="s">
        <v>1664</v>
      </c>
      <c r="D1501" s="104" t="s">
        <v>1669</v>
      </c>
      <c r="E1501" s="104">
        <v>1</v>
      </c>
      <c r="F1501" s="113">
        <f>IF(D1501="dyrektor ",'Podział podstawowy'!$F$19,IF(OR(D1501="zastępca dyrektora ",D1501="główny księgowy"),'Podział podstawowy'!$F$20,IF(D1501="kierownik",'Podział podstawowy'!$F$24,IF(D1501="zastępca kierownika",'Podział podstawowy'!$F$25,IF(D1501="główny ekspert",'Podział podstawowy'!$F$26,IF(OR(D1501="starszy ekspert",D1501="główny specjalista"),'Podział podstawowy'!$F$27,IF(OR(D1501="ekspert",D1501="specjalista"),'Podział podstawowy'!$F$28,'Podział podstawowy'!$F$29)))))))</f>
        <v>870.67396312778124</v>
      </c>
      <c r="G1501" s="105" t="str">
        <f t="shared" si="46"/>
        <v>S1</v>
      </c>
      <c r="H1501" s="106">
        <f t="shared" si="47"/>
        <v>1</v>
      </c>
      <c r="I1501" s="104">
        <f>IFERROR(VLOOKUP(Tabela2[[#This Row],[Nazwisko i imię pracownika]],Tabela3[],9,FALSE),0)</f>
        <v>0</v>
      </c>
      <c r="J150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02" spans="1:10">
      <c r="A1502" s="104" t="s">
        <v>1480</v>
      </c>
      <c r="B1502" s="104">
        <v>113</v>
      </c>
      <c r="C1502" s="104" t="s">
        <v>1664</v>
      </c>
      <c r="D1502" s="104" t="s">
        <v>1669</v>
      </c>
      <c r="E1502" s="104">
        <v>0.5</v>
      </c>
      <c r="F1502" s="113">
        <f>IF(D1502="dyrektor ",'Podział podstawowy'!$F$19,IF(OR(D1502="zastępca dyrektora ",D1502="główny księgowy"),'Podział podstawowy'!$F$20,IF(D1502="kierownik",'Podział podstawowy'!$F$24,IF(D1502="zastępca kierownika",'Podział podstawowy'!$F$25,IF(D1502="główny ekspert",'Podział podstawowy'!$F$26,IF(OR(D1502="starszy ekspert",D1502="główny specjalista"),'Podział podstawowy'!$F$27,IF(OR(D1502="ekspert",D1502="specjalista"),'Podział podstawowy'!$F$28,'Podział podstawowy'!$F$29)))))))</f>
        <v>870.67396312778124</v>
      </c>
      <c r="G1502" s="105" t="str">
        <f t="shared" si="46"/>
        <v>S1</v>
      </c>
      <c r="H1502" s="106">
        <f t="shared" si="47"/>
        <v>1</v>
      </c>
      <c r="I1502" s="104">
        <f>IFERROR(VLOOKUP(Tabela2[[#This Row],[Nazwisko i imię pracownika]],Tabela3[],9,FALSE),0)</f>
        <v>7</v>
      </c>
      <c r="J150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03" spans="1:10">
      <c r="A1503" s="104" t="s">
        <v>1259</v>
      </c>
      <c r="B1503" s="104">
        <v>113</v>
      </c>
      <c r="C1503" s="104" t="s">
        <v>1664</v>
      </c>
      <c r="D1503" s="104" t="s">
        <v>1669</v>
      </c>
      <c r="E1503" s="104">
        <v>1</v>
      </c>
      <c r="F1503" s="113">
        <f>IF(D1503="dyrektor ",'Podział podstawowy'!$F$19,IF(OR(D1503="zastępca dyrektora ",D1503="główny księgowy"),'Podział podstawowy'!$F$20,IF(D1503="kierownik",'Podział podstawowy'!$F$24,IF(D1503="zastępca kierownika",'Podział podstawowy'!$F$25,IF(D1503="główny ekspert",'Podział podstawowy'!$F$26,IF(OR(D1503="starszy ekspert",D1503="główny specjalista"),'Podział podstawowy'!$F$27,IF(OR(D1503="ekspert",D1503="specjalista"),'Podział podstawowy'!$F$28,'Podział podstawowy'!$F$29)))))))</f>
        <v>870.67396312778124</v>
      </c>
      <c r="G1503" s="105" t="str">
        <f t="shared" si="46"/>
        <v>S1</v>
      </c>
      <c r="H1503" s="106">
        <f t="shared" si="47"/>
        <v>1</v>
      </c>
      <c r="I1503" s="104">
        <f>IFERROR(VLOOKUP(Tabela2[[#This Row],[Nazwisko i imię pracownika]],Tabela3[],9,FALSE),0)</f>
        <v>0</v>
      </c>
      <c r="J150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04" spans="1:10">
      <c r="A1504" s="104" t="s">
        <v>1481</v>
      </c>
      <c r="B1504" s="104">
        <v>113</v>
      </c>
      <c r="C1504" s="104" t="s">
        <v>1664</v>
      </c>
      <c r="D1504" s="104" t="s">
        <v>8</v>
      </c>
      <c r="E1504" s="104">
        <v>1</v>
      </c>
      <c r="F1504" s="113">
        <f>IF(D1504="dyrektor ",'Podział podstawowy'!$F$19,IF(OR(D1504="zastępca dyrektora ",D1504="główny księgowy"),'Podział podstawowy'!$F$20,IF(D1504="kierownik",'Podział podstawowy'!$F$24,IF(D1504="zastępca kierownika",'Podział podstawowy'!$F$25,IF(D1504="główny ekspert",'Podział podstawowy'!$F$26,IF(OR(D1504="starszy ekspert",D1504="główny specjalista"),'Podział podstawowy'!$F$27,IF(OR(D1504="ekspert",D1504="specjalista"),'Podział podstawowy'!$F$28,'Podział podstawowy'!$F$29)))))))</f>
        <v>1088.3424539097266</v>
      </c>
      <c r="G1504" s="105" t="str">
        <f t="shared" si="46"/>
        <v>S2</v>
      </c>
      <c r="H1504" s="106">
        <f t="shared" si="47"/>
        <v>1.25</v>
      </c>
      <c r="I1504" s="104">
        <f>IFERROR(VLOOKUP(Tabela2[[#This Row],[Nazwisko i imię pracownika]],Tabela3[],9,FALSE),0)</f>
        <v>0</v>
      </c>
      <c r="J150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05" spans="1:10">
      <c r="A1505" s="104" t="s">
        <v>1482</v>
      </c>
      <c r="B1505" s="104">
        <v>113</v>
      </c>
      <c r="C1505" s="104" t="s">
        <v>1664</v>
      </c>
      <c r="D1505" s="104" t="s">
        <v>1669</v>
      </c>
      <c r="E1505" s="104">
        <v>1</v>
      </c>
      <c r="F1505" s="113">
        <f>IF(D1505="dyrektor ",'Podział podstawowy'!$F$19,IF(OR(D1505="zastępca dyrektora ",D1505="główny księgowy"),'Podział podstawowy'!$F$20,IF(D1505="kierownik",'Podział podstawowy'!$F$24,IF(D1505="zastępca kierownika",'Podział podstawowy'!$F$25,IF(D1505="główny ekspert",'Podział podstawowy'!$F$26,IF(OR(D1505="starszy ekspert",D1505="główny specjalista"),'Podział podstawowy'!$F$27,IF(OR(D1505="ekspert",D1505="specjalista"),'Podział podstawowy'!$F$28,'Podział podstawowy'!$F$29)))))))</f>
        <v>870.67396312778124</v>
      </c>
      <c r="G1505" s="105" t="str">
        <f t="shared" si="46"/>
        <v>S1</v>
      </c>
      <c r="H1505" s="106">
        <f t="shared" si="47"/>
        <v>1</v>
      </c>
      <c r="I1505" s="104">
        <f>IFERROR(VLOOKUP(Tabela2[[#This Row],[Nazwisko i imię pracownika]],Tabela3[],9,FALSE),0)</f>
        <v>0</v>
      </c>
      <c r="J150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06" spans="1:10">
      <c r="A1506" s="104" t="s">
        <v>1483</v>
      </c>
      <c r="B1506" s="104">
        <v>113</v>
      </c>
      <c r="C1506" s="104" t="s">
        <v>1664</v>
      </c>
      <c r="D1506" s="104" t="s">
        <v>8</v>
      </c>
      <c r="E1506" s="104">
        <v>1</v>
      </c>
      <c r="F1506" s="113">
        <f>IF(D1506="dyrektor ",'Podział podstawowy'!$F$19,IF(OR(D1506="zastępca dyrektora ",D1506="główny księgowy"),'Podział podstawowy'!$F$20,IF(D1506="kierownik",'Podział podstawowy'!$F$24,IF(D1506="zastępca kierownika",'Podział podstawowy'!$F$25,IF(D1506="główny ekspert",'Podział podstawowy'!$F$26,IF(OR(D1506="starszy ekspert",D1506="główny specjalista"),'Podział podstawowy'!$F$27,IF(OR(D1506="ekspert",D1506="specjalista"),'Podział podstawowy'!$F$28,'Podział podstawowy'!$F$29)))))))</f>
        <v>1088.3424539097266</v>
      </c>
      <c r="G1506" s="105" t="str">
        <f t="shared" si="46"/>
        <v>S2</v>
      </c>
      <c r="H1506" s="106">
        <f t="shared" si="47"/>
        <v>1.25</v>
      </c>
      <c r="I1506" s="104">
        <f>IFERROR(VLOOKUP(Tabela2[[#This Row],[Nazwisko i imię pracownika]],Tabela3[],9,FALSE),0)</f>
        <v>0</v>
      </c>
      <c r="J150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07" spans="1:10">
      <c r="A1507" s="104" t="s">
        <v>1484</v>
      </c>
      <c r="B1507" s="104">
        <v>113</v>
      </c>
      <c r="C1507" s="104" t="s">
        <v>1666</v>
      </c>
      <c r="D1507" s="104" t="s">
        <v>47</v>
      </c>
      <c r="E1507" s="104">
        <v>1</v>
      </c>
      <c r="F1507" s="113">
        <f>IF(D1507="dyrektor ",'Podział podstawowy'!$F$19,IF(OR(D1507="zastępca dyrektora ",D1507="główny księgowy"),'Podział podstawowy'!$F$20,IF(D1507="kierownik",'Podział podstawowy'!$F$24,IF(D1507="zastępca kierownika",'Podział podstawowy'!$F$25,IF(D1507="główny ekspert",'Podział podstawowy'!$F$26,IF(OR(D1507="starszy ekspert",D1507="główny specjalista"),'Podział podstawowy'!$F$27,IF(OR(D1507="ekspert",D1507="specjalista"),'Podział podstawowy'!$F$28,'Podział podstawowy'!$F$29)))))))</f>
        <v>1306.0109446916717</v>
      </c>
      <c r="G1507" s="105" t="str">
        <f t="shared" si="46"/>
        <v>S3</v>
      </c>
      <c r="H1507" s="106">
        <f t="shared" si="47"/>
        <v>1.5</v>
      </c>
      <c r="I1507" s="104">
        <f>IFERROR(VLOOKUP(Tabela2[[#This Row],[Nazwisko i imię pracownika]],Tabela3[],9,FALSE),0)</f>
        <v>0</v>
      </c>
      <c r="J150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08" spans="1:10">
      <c r="A1508" s="104" t="s">
        <v>1485</v>
      </c>
      <c r="B1508" s="104">
        <v>113</v>
      </c>
      <c r="C1508" s="104" t="s">
        <v>1666</v>
      </c>
      <c r="D1508" s="104" t="s">
        <v>1669</v>
      </c>
      <c r="E1508" s="104">
        <v>1</v>
      </c>
      <c r="F1508" s="113">
        <f>IF(D1508="dyrektor ",'Podział podstawowy'!$F$19,IF(OR(D1508="zastępca dyrektora ",D1508="główny księgowy"),'Podział podstawowy'!$F$20,IF(D1508="kierownik",'Podział podstawowy'!$F$24,IF(D1508="zastępca kierownika",'Podział podstawowy'!$F$25,IF(D1508="główny ekspert",'Podział podstawowy'!$F$26,IF(OR(D1508="starszy ekspert",D1508="główny specjalista"),'Podział podstawowy'!$F$27,IF(OR(D1508="ekspert",D1508="specjalista"),'Podział podstawowy'!$F$28,'Podział podstawowy'!$F$29)))))))</f>
        <v>870.67396312778124</v>
      </c>
      <c r="G1508" s="105" t="str">
        <f t="shared" si="46"/>
        <v>S1</v>
      </c>
      <c r="H1508" s="106">
        <f t="shared" si="47"/>
        <v>1</v>
      </c>
      <c r="I1508" s="104">
        <f>IFERROR(VLOOKUP(Tabela2[[#This Row],[Nazwisko i imię pracownika]],Tabela3[],9,FALSE),0)</f>
        <v>0</v>
      </c>
      <c r="J150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09" spans="1:10">
      <c r="A1509" s="104" t="s">
        <v>1486</v>
      </c>
      <c r="B1509" s="104">
        <v>112</v>
      </c>
      <c r="C1509" s="104" t="s">
        <v>1666</v>
      </c>
      <c r="D1509" s="104" t="s">
        <v>1669</v>
      </c>
      <c r="E1509" s="104">
        <v>0.5</v>
      </c>
      <c r="F1509" s="113">
        <f>IF(D1509="dyrektor ",'Podział podstawowy'!$F$19,IF(OR(D1509="zastępca dyrektora ",D1509="główny księgowy"),'Podział podstawowy'!$F$20,IF(D1509="kierownik",'Podział podstawowy'!$F$24,IF(D1509="zastępca kierownika",'Podział podstawowy'!$F$25,IF(D1509="główny ekspert",'Podział podstawowy'!$F$26,IF(OR(D1509="starszy ekspert",D1509="główny specjalista"),'Podział podstawowy'!$F$27,IF(OR(D1509="ekspert",D1509="specjalista"),'Podział podstawowy'!$F$28,'Podział podstawowy'!$F$29)))))))</f>
        <v>870.67396312778124</v>
      </c>
      <c r="G1509" s="105" t="str">
        <f t="shared" si="46"/>
        <v>S1</v>
      </c>
      <c r="H1509" s="106">
        <f t="shared" si="47"/>
        <v>1</v>
      </c>
      <c r="I1509" s="104">
        <f>IFERROR(VLOOKUP(Tabela2[[#This Row],[Nazwisko i imię pracownika]],Tabela3[],9,FALSE),0)</f>
        <v>8</v>
      </c>
      <c r="J150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10" spans="1:10">
      <c r="A1510" s="104" t="s">
        <v>1487</v>
      </c>
      <c r="B1510" s="104">
        <v>112</v>
      </c>
      <c r="C1510" s="104" t="s">
        <v>1666</v>
      </c>
      <c r="D1510" s="104" t="s">
        <v>1669</v>
      </c>
      <c r="E1510" s="104">
        <v>1</v>
      </c>
      <c r="F1510" s="113">
        <f>IF(D1510="dyrektor ",'Podział podstawowy'!$F$19,IF(OR(D1510="zastępca dyrektora ",D1510="główny księgowy"),'Podział podstawowy'!$F$20,IF(D1510="kierownik",'Podział podstawowy'!$F$24,IF(D1510="zastępca kierownika",'Podział podstawowy'!$F$25,IF(D1510="główny ekspert",'Podział podstawowy'!$F$26,IF(OR(D1510="starszy ekspert",D1510="główny specjalista"),'Podział podstawowy'!$F$27,IF(OR(D1510="ekspert",D1510="specjalista"),'Podział podstawowy'!$F$28,'Podział podstawowy'!$F$29)))))))</f>
        <v>870.67396312778124</v>
      </c>
      <c r="G1510" s="105" t="str">
        <f t="shared" si="46"/>
        <v>S1</v>
      </c>
      <c r="H1510" s="106">
        <f t="shared" si="47"/>
        <v>1</v>
      </c>
      <c r="I1510" s="104">
        <f>IFERROR(VLOOKUP(Tabela2[[#This Row],[Nazwisko i imię pracownika]],Tabela3[],9,FALSE),0)</f>
        <v>0</v>
      </c>
      <c r="J151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11" spans="1:10">
      <c r="A1511" s="104" t="s">
        <v>1488</v>
      </c>
      <c r="B1511" s="104">
        <v>112</v>
      </c>
      <c r="C1511" s="104" t="s">
        <v>1666</v>
      </c>
      <c r="D1511" s="104" t="s">
        <v>1669</v>
      </c>
      <c r="E1511" s="104">
        <v>1</v>
      </c>
      <c r="F1511" s="113">
        <f>IF(D1511="dyrektor ",'Podział podstawowy'!$F$19,IF(OR(D1511="zastępca dyrektora ",D1511="główny księgowy"),'Podział podstawowy'!$F$20,IF(D1511="kierownik",'Podział podstawowy'!$F$24,IF(D1511="zastępca kierownika",'Podział podstawowy'!$F$25,IF(D1511="główny ekspert",'Podział podstawowy'!$F$26,IF(OR(D1511="starszy ekspert",D1511="główny specjalista"),'Podział podstawowy'!$F$27,IF(OR(D1511="ekspert",D1511="specjalista"),'Podział podstawowy'!$F$28,'Podział podstawowy'!$F$29)))))))</f>
        <v>870.67396312778124</v>
      </c>
      <c r="G1511" s="105" t="str">
        <f t="shared" si="46"/>
        <v>S1</v>
      </c>
      <c r="H1511" s="106">
        <f t="shared" si="47"/>
        <v>1</v>
      </c>
      <c r="I1511" s="104">
        <f>IFERROR(VLOOKUP(Tabela2[[#This Row],[Nazwisko i imię pracownika]],Tabela3[],9,FALSE),0)</f>
        <v>0</v>
      </c>
      <c r="J151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12" spans="1:10">
      <c r="A1512" s="104" t="s">
        <v>1489</v>
      </c>
      <c r="B1512" s="104">
        <v>112</v>
      </c>
      <c r="C1512" s="104" t="s">
        <v>1666</v>
      </c>
      <c r="D1512" s="104" t="s">
        <v>1669</v>
      </c>
      <c r="E1512" s="104">
        <v>1</v>
      </c>
      <c r="F1512" s="113">
        <f>IF(D1512="dyrektor ",'Podział podstawowy'!$F$19,IF(OR(D1512="zastępca dyrektora ",D1512="główny księgowy"),'Podział podstawowy'!$F$20,IF(D1512="kierownik",'Podział podstawowy'!$F$24,IF(D1512="zastępca kierownika",'Podział podstawowy'!$F$25,IF(D1512="główny ekspert",'Podział podstawowy'!$F$26,IF(OR(D1512="starszy ekspert",D1512="główny specjalista"),'Podział podstawowy'!$F$27,IF(OR(D1512="ekspert",D1512="specjalista"),'Podział podstawowy'!$F$28,'Podział podstawowy'!$F$29)))))))</f>
        <v>870.67396312778124</v>
      </c>
      <c r="G1512" s="105" t="str">
        <f t="shared" si="46"/>
        <v>S1</v>
      </c>
      <c r="H1512" s="106">
        <f t="shared" si="47"/>
        <v>1</v>
      </c>
      <c r="I1512" s="104">
        <f>IFERROR(VLOOKUP(Tabela2[[#This Row],[Nazwisko i imię pracownika]],Tabela3[],9,FALSE),0)</f>
        <v>0</v>
      </c>
      <c r="J151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13" spans="1:10">
      <c r="A1513" s="104" t="s">
        <v>1490</v>
      </c>
      <c r="B1513" s="104">
        <v>112</v>
      </c>
      <c r="C1513" s="104" t="s">
        <v>1666</v>
      </c>
      <c r="D1513" s="104" t="s">
        <v>46</v>
      </c>
      <c r="E1513" s="104">
        <v>1</v>
      </c>
      <c r="F1513" s="113">
        <f>IF(D1513="dyrektor ",'Podział podstawowy'!$F$19,IF(OR(D1513="zastępca dyrektora ",D1513="główny księgowy"),'Podział podstawowy'!$F$20,IF(D1513="kierownik",'Podział podstawowy'!$F$24,IF(D1513="zastępca kierownika",'Podział podstawowy'!$F$25,IF(D1513="główny ekspert",'Podział podstawowy'!$F$26,IF(OR(D1513="starszy ekspert",D1513="główny specjalista"),'Podział podstawowy'!$F$27,IF(OR(D1513="ekspert",D1513="specjalista"),'Podział podstawowy'!$F$28,'Podział podstawowy'!$F$29)))))))</f>
        <v>2176.6849078194532</v>
      </c>
      <c r="G1513" s="105" t="str">
        <f t="shared" si="46"/>
        <v>S6</v>
      </c>
      <c r="H1513" s="106">
        <f t="shared" si="47"/>
        <v>2.5</v>
      </c>
      <c r="I1513" s="104">
        <f>IFERROR(VLOOKUP(Tabela2[[#This Row],[Nazwisko i imię pracownika]],Tabela3[],9,FALSE),0)</f>
        <v>0</v>
      </c>
      <c r="J151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14" spans="1:10">
      <c r="A1514" s="104" t="s">
        <v>1491</v>
      </c>
      <c r="B1514" s="104">
        <v>112</v>
      </c>
      <c r="C1514" s="104" t="s">
        <v>1666</v>
      </c>
      <c r="D1514" s="104" t="s">
        <v>10</v>
      </c>
      <c r="E1514" s="104">
        <v>1</v>
      </c>
      <c r="F1514" s="113">
        <f>IF(D1514="dyrektor ",'Podział podstawowy'!$F$19,IF(OR(D1514="zastępca dyrektora ",D1514="główny księgowy"),'Podział podstawowy'!$F$20,IF(D1514="kierownik",'Podział podstawowy'!$F$24,IF(D1514="zastępca kierownika",'Podział podstawowy'!$F$25,IF(D1514="główny ekspert",'Podział podstawowy'!$F$26,IF(OR(D1514="starszy ekspert",D1514="główny specjalista"),'Podział podstawowy'!$F$27,IF(OR(D1514="ekspert",D1514="specjalista"),'Podział podstawowy'!$F$28,'Podział podstawowy'!$F$29)))))))</f>
        <v>1088.3424539097266</v>
      </c>
      <c r="G1514" s="105" t="str">
        <f t="shared" si="46"/>
        <v>S2</v>
      </c>
      <c r="H1514" s="106">
        <f t="shared" si="47"/>
        <v>1.25</v>
      </c>
      <c r="I1514" s="104">
        <f>IFERROR(VLOOKUP(Tabela2[[#This Row],[Nazwisko i imię pracownika]],Tabela3[],9,FALSE),0)</f>
        <v>0</v>
      </c>
      <c r="J151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15" spans="1:10">
      <c r="A1515" s="104" t="s">
        <v>1492</v>
      </c>
      <c r="B1515" s="104">
        <v>112</v>
      </c>
      <c r="C1515" s="104" t="s">
        <v>1666</v>
      </c>
      <c r="D1515" s="104" t="s">
        <v>1669</v>
      </c>
      <c r="E1515" s="104">
        <v>1</v>
      </c>
      <c r="F1515" s="113">
        <f>IF(D1515="dyrektor ",'Podział podstawowy'!$F$19,IF(OR(D1515="zastępca dyrektora ",D1515="główny księgowy"),'Podział podstawowy'!$F$20,IF(D1515="kierownik",'Podział podstawowy'!$F$24,IF(D1515="zastępca kierownika",'Podział podstawowy'!$F$25,IF(D1515="główny ekspert",'Podział podstawowy'!$F$26,IF(OR(D1515="starszy ekspert",D1515="główny specjalista"),'Podział podstawowy'!$F$27,IF(OR(D1515="ekspert",D1515="specjalista"),'Podział podstawowy'!$F$28,'Podział podstawowy'!$F$29)))))))</f>
        <v>870.67396312778124</v>
      </c>
      <c r="G1515" s="105" t="str">
        <f t="shared" si="46"/>
        <v>S1</v>
      </c>
      <c r="H1515" s="106">
        <f t="shared" si="47"/>
        <v>1</v>
      </c>
      <c r="I1515" s="104">
        <f>IFERROR(VLOOKUP(Tabela2[[#This Row],[Nazwisko i imię pracownika]],Tabela3[],9,FALSE),0)</f>
        <v>0</v>
      </c>
      <c r="J151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16" spans="1:10">
      <c r="A1516" s="104" t="s">
        <v>1493</v>
      </c>
      <c r="B1516" s="104">
        <v>112</v>
      </c>
      <c r="C1516" s="104" t="s">
        <v>1666</v>
      </c>
      <c r="D1516" s="104" t="s">
        <v>1669</v>
      </c>
      <c r="E1516" s="104">
        <v>1</v>
      </c>
      <c r="F1516" s="113">
        <f>IF(D1516="dyrektor ",'Podział podstawowy'!$F$19,IF(OR(D1516="zastępca dyrektora ",D1516="główny księgowy"),'Podział podstawowy'!$F$20,IF(D1516="kierownik",'Podział podstawowy'!$F$24,IF(D1516="zastępca kierownika",'Podział podstawowy'!$F$25,IF(D1516="główny ekspert",'Podział podstawowy'!$F$26,IF(OR(D1516="starszy ekspert",D1516="główny specjalista"),'Podział podstawowy'!$F$27,IF(OR(D1516="ekspert",D1516="specjalista"),'Podział podstawowy'!$F$28,'Podział podstawowy'!$F$29)))))))</f>
        <v>870.67396312778124</v>
      </c>
      <c r="G1516" s="105" t="str">
        <f t="shared" si="46"/>
        <v>S1</v>
      </c>
      <c r="H1516" s="106">
        <f t="shared" si="47"/>
        <v>1</v>
      </c>
      <c r="I1516" s="104">
        <f>IFERROR(VLOOKUP(Tabela2[[#This Row],[Nazwisko i imię pracownika]],Tabela3[],9,FALSE),0)</f>
        <v>0</v>
      </c>
      <c r="J151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17" spans="1:10">
      <c r="A1517" s="104" t="s">
        <v>1494</v>
      </c>
      <c r="B1517" s="104">
        <v>112</v>
      </c>
      <c r="C1517" s="104" t="s">
        <v>1666</v>
      </c>
      <c r="D1517" s="104" t="s">
        <v>1669</v>
      </c>
      <c r="E1517" s="104">
        <v>1</v>
      </c>
      <c r="F1517" s="113">
        <f>IF(D1517="dyrektor ",'Podział podstawowy'!$F$19,IF(OR(D1517="zastępca dyrektora ",D1517="główny księgowy"),'Podział podstawowy'!$F$20,IF(D1517="kierownik",'Podział podstawowy'!$F$24,IF(D1517="zastępca kierownika",'Podział podstawowy'!$F$25,IF(D1517="główny ekspert",'Podział podstawowy'!$F$26,IF(OR(D1517="starszy ekspert",D1517="główny specjalista"),'Podział podstawowy'!$F$27,IF(OR(D1517="ekspert",D1517="specjalista"),'Podział podstawowy'!$F$28,'Podział podstawowy'!$F$29)))))))</f>
        <v>870.67396312778124</v>
      </c>
      <c r="G1517" s="105" t="str">
        <f t="shared" si="46"/>
        <v>S1</v>
      </c>
      <c r="H1517" s="106">
        <f t="shared" si="47"/>
        <v>1</v>
      </c>
      <c r="I1517" s="104">
        <f>IFERROR(VLOOKUP(Tabela2[[#This Row],[Nazwisko i imię pracownika]],Tabela3[],9,FALSE),0)</f>
        <v>0</v>
      </c>
      <c r="J151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18" spans="1:10">
      <c r="A1518" s="104" t="s">
        <v>1495</v>
      </c>
      <c r="B1518" s="104">
        <v>112</v>
      </c>
      <c r="C1518" s="104" t="s">
        <v>1666</v>
      </c>
      <c r="D1518" s="104" t="s">
        <v>47</v>
      </c>
      <c r="E1518" s="104">
        <v>1</v>
      </c>
      <c r="F1518" s="113">
        <f>IF(D1518="dyrektor ",'Podział podstawowy'!$F$19,IF(OR(D1518="zastępca dyrektora ",D1518="główny księgowy"),'Podział podstawowy'!$F$20,IF(D1518="kierownik",'Podział podstawowy'!$F$24,IF(D1518="zastępca kierownika",'Podział podstawowy'!$F$25,IF(D1518="główny ekspert",'Podział podstawowy'!$F$26,IF(OR(D1518="starszy ekspert",D1518="główny specjalista"),'Podział podstawowy'!$F$27,IF(OR(D1518="ekspert",D1518="specjalista"),'Podział podstawowy'!$F$28,'Podział podstawowy'!$F$29)))))))</f>
        <v>1306.0109446916717</v>
      </c>
      <c r="G1518" s="105" t="str">
        <f t="shared" si="46"/>
        <v>S3</v>
      </c>
      <c r="H1518" s="106">
        <f t="shared" si="47"/>
        <v>1.5</v>
      </c>
      <c r="I1518" s="104">
        <f>IFERROR(VLOOKUP(Tabela2[[#This Row],[Nazwisko i imię pracownika]],Tabela3[],9,FALSE),0)</f>
        <v>0</v>
      </c>
      <c r="J151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19" spans="1:10">
      <c r="A1519" s="104" t="s">
        <v>1496</v>
      </c>
      <c r="B1519" s="104">
        <v>112</v>
      </c>
      <c r="C1519" s="104" t="s">
        <v>1666</v>
      </c>
      <c r="D1519" s="104" t="s">
        <v>47</v>
      </c>
      <c r="E1519" s="104">
        <v>1</v>
      </c>
      <c r="F1519" s="113">
        <f>IF(D1519="dyrektor ",'Podział podstawowy'!$F$19,IF(OR(D1519="zastępca dyrektora ",D1519="główny księgowy"),'Podział podstawowy'!$F$20,IF(D1519="kierownik",'Podział podstawowy'!$F$24,IF(D1519="zastępca kierownika",'Podział podstawowy'!$F$25,IF(D1519="główny ekspert",'Podział podstawowy'!$F$26,IF(OR(D1519="starszy ekspert",D1519="główny specjalista"),'Podział podstawowy'!$F$27,IF(OR(D1519="ekspert",D1519="specjalista"),'Podział podstawowy'!$F$28,'Podział podstawowy'!$F$29)))))))</f>
        <v>1306.0109446916717</v>
      </c>
      <c r="G1519" s="105" t="str">
        <f t="shared" si="46"/>
        <v>S3</v>
      </c>
      <c r="H1519" s="106">
        <f t="shared" si="47"/>
        <v>1.5</v>
      </c>
      <c r="I1519" s="104">
        <f>IFERROR(VLOOKUP(Tabela2[[#This Row],[Nazwisko i imię pracownika]],Tabela3[],9,FALSE),0)</f>
        <v>0</v>
      </c>
      <c r="J151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20" spans="1:10">
      <c r="A1520" s="104" t="s">
        <v>1497</v>
      </c>
      <c r="B1520" s="104">
        <v>112</v>
      </c>
      <c r="C1520" s="104" t="s">
        <v>1666</v>
      </c>
      <c r="D1520" s="104" t="s">
        <v>46</v>
      </c>
      <c r="E1520" s="104">
        <v>1</v>
      </c>
      <c r="F1520" s="113">
        <f>IF(D1520="dyrektor ",'Podział podstawowy'!$F$19,IF(OR(D1520="zastępca dyrektora ",D1520="główny księgowy"),'Podział podstawowy'!$F$20,IF(D1520="kierownik",'Podział podstawowy'!$F$24,IF(D1520="zastępca kierownika",'Podział podstawowy'!$F$25,IF(D1520="główny ekspert",'Podział podstawowy'!$F$26,IF(OR(D1520="starszy ekspert",D1520="główny specjalista"),'Podział podstawowy'!$F$27,IF(OR(D1520="ekspert",D1520="specjalista"),'Podział podstawowy'!$F$28,'Podział podstawowy'!$F$29)))))))</f>
        <v>2176.6849078194532</v>
      </c>
      <c r="G1520" s="105" t="str">
        <f t="shared" si="46"/>
        <v>S6</v>
      </c>
      <c r="H1520" s="106">
        <f t="shared" si="47"/>
        <v>2.5</v>
      </c>
      <c r="I1520" s="104">
        <f>IFERROR(VLOOKUP(Tabela2[[#This Row],[Nazwisko i imię pracownika]],Tabela3[],9,FALSE),0)</f>
        <v>0</v>
      </c>
      <c r="J152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21" spans="1:10">
      <c r="A1521" s="104" t="s">
        <v>1498</v>
      </c>
      <c r="B1521" s="104">
        <v>112</v>
      </c>
      <c r="C1521" s="104" t="s">
        <v>1666</v>
      </c>
      <c r="D1521" s="104" t="s">
        <v>1669</v>
      </c>
      <c r="E1521" s="104">
        <v>1</v>
      </c>
      <c r="F1521" s="113">
        <f>IF(D1521="dyrektor ",'Podział podstawowy'!$F$19,IF(OR(D1521="zastępca dyrektora ",D1521="główny księgowy"),'Podział podstawowy'!$F$20,IF(D1521="kierownik",'Podział podstawowy'!$F$24,IF(D1521="zastępca kierownika",'Podział podstawowy'!$F$25,IF(D1521="główny ekspert",'Podział podstawowy'!$F$26,IF(OR(D1521="starszy ekspert",D1521="główny specjalista"),'Podział podstawowy'!$F$27,IF(OR(D1521="ekspert",D1521="specjalista"),'Podział podstawowy'!$F$28,'Podział podstawowy'!$F$29)))))))</f>
        <v>870.67396312778124</v>
      </c>
      <c r="G1521" s="105" t="str">
        <f t="shared" si="46"/>
        <v>S1</v>
      </c>
      <c r="H1521" s="106">
        <f t="shared" si="47"/>
        <v>1</v>
      </c>
      <c r="I1521" s="104">
        <f>IFERROR(VLOOKUP(Tabela2[[#This Row],[Nazwisko i imię pracownika]],Tabela3[],9,FALSE),0)</f>
        <v>0</v>
      </c>
      <c r="J152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22" spans="1:10">
      <c r="A1522" s="104" t="s">
        <v>1499</v>
      </c>
      <c r="B1522" s="104">
        <v>112</v>
      </c>
      <c r="C1522" s="104" t="s">
        <v>1663</v>
      </c>
      <c r="D1522" s="104" t="s">
        <v>1669</v>
      </c>
      <c r="E1522" s="104">
        <v>1</v>
      </c>
      <c r="F1522" s="113">
        <f>IF(D1522="dyrektor ",'Podział podstawowy'!$F$19,IF(OR(D1522="zastępca dyrektora ",D1522="główny księgowy"),'Podział podstawowy'!$F$20,IF(D1522="kierownik",'Podział podstawowy'!$F$24,IF(D1522="zastępca kierownika",'Podział podstawowy'!$F$25,IF(D1522="główny ekspert",'Podział podstawowy'!$F$26,IF(OR(D1522="starszy ekspert",D1522="główny specjalista"),'Podział podstawowy'!$F$27,IF(OR(D1522="ekspert",D1522="specjalista"),'Podział podstawowy'!$F$28,'Podział podstawowy'!$F$29)))))))</f>
        <v>870.67396312778124</v>
      </c>
      <c r="G1522" s="105" t="str">
        <f t="shared" si="46"/>
        <v>S1</v>
      </c>
      <c r="H1522" s="106">
        <f t="shared" si="47"/>
        <v>1</v>
      </c>
      <c r="I1522" s="104">
        <f>IFERROR(VLOOKUP(Tabela2[[#This Row],[Nazwisko i imię pracownika]],Tabela3[],9,FALSE),0)</f>
        <v>0</v>
      </c>
      <c r="J152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23" spans="1:10">
      <c r="A1523" s="104" t="s">
        <v>1500</v>
      </c>
      <c r="B1523" s="104">
        <v>111</v>
      </c>
      <c r="C1523" s="104" t="s">
        <v>1663</v>
      </c>
      <c r="D1523" s="104" t="s">
        <v>1669</v>
      </c>
      <c r="E1523" s="104">
        <v>1</v>
      </c>
      <c r="F1523" s="113">
        <f>IF(D1523="dyrektor ",'Podział podstawowy'!$F$19,IF(OR(D1523="zastępca dyrektora ",D1523="główny księgowy"),'Podział podstawowy'!$F$20,IF(D1523="kierownik",'Podział podstawowy'!$F$24,IF(D1523="zastępca kierownika",'Podział podstawowy'!$F$25,IF(D1523="główny ekspert",'Podział podstawowy'!$F$26,IF(OR(D1523="starszy ekspert",D1523="główny specjalista"),'Podział podstawowy'!$F$27,IF(OR(D1523="ekspert",D1523="specjalista"),'Podział podstawowy'!$F$28,'Podział podstawowy'!$F$29)))))))</f>
        <v>870.67396312778124</v>
      </c>
      <c r="G1523" s="105" t="str">
        <f t="shared" si="46"/>
        <v>S1</v>
      </c>
      <c r="H1523" s="106">
        <f t="shared" si="47"/>
        <v>1</v>
      </c>
      <c r="I1523" s="104">
        <f>IFERROR(VLOOKUP(Tabela2[[#This Row],[Nazwisko i imię pracownika]],Tabela3[],9,FALSE),0)</f>
        <v>0</v>
      </c>
      <c r="J152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24" spans="1:10">
      <c r="A1524" s="104" t="s">
        <v>1501</v>
      </c>
      <c r="B1524" s="104">
        <v>111</v>
      </c>
      <c r="C1524" s="104" t="s">
        <v>1663</v>
      </c>
      <c r="D1524" s="104" t="s">
        <v>1669</v>
      </c>
      <c r="E1524" s="104">
        <v>1</v>
      </c>
      <c r="F1524" s="113">
        <f>IF(D1524="dyrektor ",'Podział podstawowy'!$F$19,IF(OR(D1524="zastępca dyrektora ",D1524="główny księgowy"),'Podział podstawowy'!$F$20,IF(D1524="kierownik",'Podział podstawowy'!$F$24,IF(D1524="zastępca kierownika",'Podział podstawowy'!$F$25,IF(D1524="główny ekspert",'Podział podstawowy'!$F$26,IF(OR(D1524="starszy ekspert",D1524="główny specjalista"),'Podział podstawowy'!$F$27,IF(OR(D1524="ekspert",D1524="specjalista"),'Podział podstawowy'!$F$28,'Podział podstawowy'!$F$29)))))))</f>
        <v>870.67396312778124</v>
      </c>
      <c r="G1524" s="105" t="str">
        <f t="shared" si="46"/>
        <v>S1</v>
      </c>
      <c r="H1524" s="106">
        <f t="shared" si="47"/>
        <v>1</v>
      </c>
      <c r="I1524" s="104">
        <f>IFERROR(VLOOKUP(Tabela2[[#This Row],[Nazwisko i imię pracownika]],Tabela3[],9,FALSE),0)</f>
        <v>0</v>
      </c>
      <c r="J152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25" spans="1:10">
      <c r="A1525" s="104" t="s">
        <v>1437</v>
      </c>
      <c r="B1525" s="104">
        <v>111</v>
      </c>
      <c r="C1525" s="104" t="s">
        <v>1663</v>
      </c>
      <c r="D1525" s="104" t="s">
        <v>47</v>
      </c>
      <c r="E1525" s="104">
        <v>1</v>
      </c>
      <c r="F1525" s="113">
        <f>IF(D1525="dyrektor ",'Podział podstawowy'!$F$19,IF(OR(D1525="zastępca dyrektora ",D1525="główny księgowy"),'Podział podstawowy'!$F$20,IF(D1525="kierownik",'Podział podstawowy'!$F$24,IF(D1525="zastępca kierownika",'Podział podstawowy'!$F$25,IF(D1525="główny ekspert",'Podział podstawowy'!$F$26,IF(OR(D1525="starszy ekspert",D1525="główny specjalista"),'Podział podstawowy'!$F$27,IF(OR(D1525="ekspert",D1525="specjalista"),'Podział podstawowy'!$F$28,'Podział podstawowy'!$F$29)))))))</f>
        <v>1306.0109446916717</v>
      </c>
      <c r="G1525" s="105" t="str">
        <f t="shared" si="46"/>
        <v>S3</v>
      </c>
      <c r="H1525" s="106">
        <f t="shared" si="47"/>
        <v>1.5</v>
      </c>
      <c r="I1525" s="104">
        <f>IFERROR(VLOOKUP(Tabela2[[#This Row],[Nazwisko i imię pracownika]],Tabela3[],9,FALSE),0)</f>
        <v>0</v>
      </c>
      <c r="J152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26" spans="1:10">
      <c r="A1526" s="104" t="s">
        <v>1502</v>
      </c>
      <c r="B1526" s="104">
        <v>111</v>
      </c>
      <c r="C1526" s="104" t="s">
        <v>1663</v>
      </c>
      <c r="D1526" s="104" t="s">
        <v>1669</v>
      </c>
      <c r="E1526" s="104">
        <v>1</v>
      </c>
      <c r="F1526" s="113">
        <f>IF(D1526="dyrektor ",'Podział podstawowy'!$F$19,IF(OR(D1526="zastępca dyrektora ",D1526="główny księgowy"),'Podział podstawowy'!$F$20,IF(D1526="kierownik",'Podział podstawowy'!$F$24,IF(D1526="zastępca kierownika",'Podział podstawowy'!$F$25,IF(D1526="główny ekspert",'Podział podstawowy'!$F$26,IF(OR(D1526="starszy ekspert",D1526="główny specjalista"),'Podział podstawowy'!$F$27,IF(OR(D1526="ekspert",D1526="specjalista"),'Podział podstawowy'!$F$28,'Podział podstawowy'!$F$29)))))))</f>
        <v>870.67396312778124</v>
      </c>
      <c r="G1526" s="105" t="str">
        <f t="shared" si="46"/>
        <v>S1</v>
      </c>
      <c r="H1526" s="106">
        <f t="shared" si="47"/>
        <v>1</v>
      </c>
      <c r="I1526" s="104">
        <f>IFERROR(VLOOKUP(Tabela2[[#This Row],[Nazwisko i imię pracownika]],Tabela3[],9,FALSE),0)</f>
        <v>0</v>
      </c>
      <c r="J152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27" spans="1:10">
      <c r="A1527" s="104" t="s">
        <v>1503</v>
      </c>
      <c r="B1527" s="104">
        <v>111</v>
      </c>
      <c r="C1527" s="104" t="s">
        <v>1663</v>
      </c>
      <c r="D1527" s="104" t="s">
        <v>1669</v>
      </c>
      <c r="E1527" s="104">
        <v>1</v>
      </c>
      <c r="F1527" s="113">
        <f>IF(D1527="dyrektor ",'Podział podstawowy'!$F$19,IF(OR(D1527="zastępca dyrektora ",D1527="główny księgowy"),'Podział podstawowy'!$F$20,IF(D1527="kierownik",'Podział podstawowy'!$F$24,IF(D1527="zastępca kierownika",'Podział podstawowy'!$F$25,IF(D1527="główny ekspert",'Podział podstawowy'!$F$26,IF(OR(D1527="starszy ekspert",D1527="główny specjalista"),'Podział podstawowy'!$F$27,IF(OR(D1527="ekspert",D1527="specjalista"),'Podział podstawowy'!$F$28,'Podział podstawowy'!$F$29)))))))</f>
        <v>870.67396312778124</v>
      </c>
      <c r="G1527" s="105" t="str">
        <f t="shared" si="46"/>
        <v>S1</v>
      </c>
      <c r="H1527" s="106">
        <f t="shared" si="47"/>
        <v>1</v>
      </c>
      <c r="I1527" s="104">
        <f>IFERROR(VLOOKUP(Tabela2[[#This Row],[Nazwisko i imię pracownika]],Tabela3[],9,FALSE),0)</f>
        <v>0</v>
      </c>
      <c r="J152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28" spans="1:10">
      <c r="A1528" s="104" t="s">
        <v>1203</v>
      </c>
      <c r="B1528" s="104">
        <v>111</v>
      </c>
      <c r="C1528" s="104" t="s">
        <v>1663</v>
      </c>
      <c r="D1528" s="104" t="s">
        <v>47</v>
      </c>
      <c r="E1528" s="104">
        <v>1</v>
      </c>
      <c r="F1528" s="113">
        <f>IF(D1528="dyrektor ",'Podział podstawowy'!$F$19,IF(OR(D1528="zastępca dyrektora ",D1528="główny księgowy"),'Podział podstawowy'!$F$20,IF(D1528="kierownik",'Podział podstawowy'!$F$24,IF(D1528="zastępca kierownika",'Podział podstawowy'!$F$25,IF(D1528="główny ekspert",'Podział podstawowy'!$F$26,IF(OR(D1528="starszy ekspert",D1528="główny specjalista"),'Podział podstawowy'!$F$27,IF(OR(D1528="ekspert",D1528="specjalista"),'Podział podstawowy'!$F$28,'Podział podstawowy'!$F$29)))))))</f>
        <v>1306.0109446916717</v>
      </c>
      <c r="G1528" s="105" t="str">
        <f t="shared" si="46"/>
        <v>S3</v>
      </c>
      <c r="H1528" s="106">
        <f t="shared" si="47"/>
        <v>1.5</v>
      </c>
      <c r="I1528" s="104">
        <f>IFERROR(VLOOKUP(Tabela2[[#This Row],[Nazwisko i imię pracownika]],Tabela3[],9,FALSE),0)</f>
        <v>0</v>
      </c>
      <c r="J152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29" spans="1:10">
      <c r="A1529" s="104" t="s">
        <v>1504</v>
      </c>
      <c r="B1529" s="104">
        <v>111</v>
      </c>
      <c r="C1529" s="104" t="s">
        <v>1663</v>
      </c>
      <c r="D1529" s="104" t="s">
        <v>1669</v>
      </c>
      <c r="E1529" s="104">
        <v>1</v>
      </c>
      <c r="F1529" s="113">
        <f>IF(D1529="dyrektor ",'Podział podstawowy'!$F$19,IF(OR(D1529="zastępca dyrektora ",D1529="główny księgowy"),'Podział podstawowy'!$F$20,IF(D1529="kierownik",'Podział podstawowy'!$F$24,IF(D1529="zastępca kierownika",'Podział podstawowy'!$F$25,IF(D1529="główny ekspert",'Podział podstawowy'!$F$26,IF(OR(D1529="starszy ekspert",D1529="główny specjalista"),'Podział podstawowy'!$F$27,IF(OR(D1529="ekspert",D1529="specjalista"),'Podział podstawowy'!$F$28,'Podział podstawowy'!$F$29)))))))</f>
        <v>870.67396312778124</v>
      </c>
      <c r="G1529" s="105" t="str">
        <f t="shared" si="46"/>
        <v>S1</v>
      </c>
      <c r="H1529" s="106">
        <f t="shared" si="47"/>
        <v>1</v>
      </c>
      <c r="I1529" s="104">
        <f>IFERROR(VLOOKUP(Tabela2[[#This Row],[Nazwisko i imię pracownika]],Tabela3[],9,FALSE),0)</f>
        <v>0</v>
      </c>
      <c r="J152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30" spans="1:10">
      <c r="A1530" s="104" t="s">
        <v>1505</v>
      </c>
      <c r="B1530" s="104">
        <v>111</v>
      </c>
      <c r="C1530" s="104" t="s">
        <v>1663</v>
      </c>
      <c r="D1530" s="104" t="s">
        <v>47</v>
      </c>
      <c r="E1530" s="104">
        <v>1</v>
      </c>
      <c r="F1530" s="113">
        <f>IF(D1530="dyrektor ",'Podział podstawowy'!$F$19,IF(OR(D1530="zastępca dyrektora ",D1530="główny księgowy"),'Podział podstawowy'!$F$20,IF(D1530="kierownik",'Podział podstawowy'!$F$24,IF(D1530="zastępca kierownika",'Podział podstawowy'!$F$25,IF(D1530="główny ekspert",'Podział podstawowy'!$F$26,IF(OR(D1530="starszy ekspert",D1530="główny specjalista"),'Podział podstawowy'!$F$27,IF(OR(D1530="ekspert",D1530="specjalista"),'Podział podstawowy'!$F$28,'Podział podstawowy'!$F$29)))))))</f>
        <v>1306.0109446916717</v>
      </c>
      <c r="G1530" s="105" t="str">
        <f t="shared" si="46"/>
        <v>S3</v>
      </c>
      <c r="H1530" s="106">
        <f t="shared" si="47"/>
        <v>1.5</v>
      </c>
      <c r="I1530" s="104">
        <f>IFERROR(VLOOKUP(Tabela2[[#This Row],[Nazwisko i imię pracownika]],Tabela3[],9,FALSE),0)</f>
        <v>0</v>
      </c>
      <c r="J153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31" spans="1:10">
      <c r="A1531" s="104" t="s">
        <v>1506</v>
      </c>
      <c r="B1531" s="104">
        <v>111</v>
      </c>
      <c r="C1531" s="104" t="s">
        <v>1663</v>
      </c>
      <c r="D1531" s="104" t="s">
        <v>8</v>
      </c>
      <c r="E1531" s="104">
        <v>1</v>
      </c>
      <c r="F1531" s="113">
        <f>IF(D1531="dyrektor ",'Podział podstawowy'!$F$19,IF(OR(D1531="zastępca dyrektora ",D1531="główny księgowy"),'Podział podstawowy'!$F$20,IF(D1531="kierownik",'Podział podstawowy'!$F$24,IF(D1531="zastępca kierownika",'Podział podstawowy'!$F$25,IF(D1531="główny ekspert",'Podział podstawowy'!$F$26,IF(OR(D1531="starszy ekspert",D1531="główny specjalista"),'Podział podstawowy'!$F$27,IF(OR(D1531="ekspert",D1531="specjalista"),'Podział podstawowy'!$F$28,'Podział podstawowy'!$F$29)))))))</f>
        <v>1088.3424539097266</v>
      </c>
      <c r="G1531" s="105" t="str">
        <f t="shared" si="46"/>
        <v>S2</v>
      </c>
      <c r="H1531" s="106">
        <f t="shared" si="47"/>
        <v>1.25</v>
      </c>
      <c r="I1531" s="104">
        <f>IFERROR(VLOOKUP(Tabela2[[#This Row],[Nazwisko i imię pracownika]],Tabela3[],9,FALSE),0)</f>
        <v>0</v>
      </c>
      <c r="J153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32" spans="1:10">
      <c r="A1532" s="104" t="s">
        <v>246</v>
      </c>
      <c r="B1532" s="104">
        <v>111</v>
      </c>
      <c r="C1532" s="104" t="s">
        <v>1663</v>
      </c>
      <c r="D1532" s="104" t="s">
        <v>10</v>
      </c>
      <c r="E1532" s="104">
        <v>1</v>
      </c>
      <c r="F1532" s="113">
        <f>IF(D1532="dyrektor ",'Podział podstawowy'!$F$19,IF(OR(D1532="zastępca dyrektora ",D1532="główny księgowy"),'Podział podstawowy'!$F$20,IF(D1532="kierownik",'Podział podstawowy'!$F$24,IF(D1532="zastępca kierownika",'Podział podstawowy'!$F$25,IF(D1532="główny ekspert",'Podział podstawowy'!$F$26,IF(OR(D1532="starszy ekspert",D1532="główny specjalista"),'Podział podstawowy'!$F$27,IF(OR(D1532="ekspert",D1532="specjalista"),'Podział podstawowy'!$F$28,'Podział podstawowy'!$F$29)))))))</f>
        <v>1088.3424539097266</v>
      </c>
      <c r="G1532" s="105" t="str">
        <f t="shared" si="46"/>
        <v>S2</v>
      </c>
      <c r="H1532" s="106">
        <f t="shared" si="47"/>
        <v>1.25</v>
      </c>
      <c r="I1532" s="104">
        <f>IFERROR(VLOOKUP(Tabela2[[#This Row],[Nazwisko i imię pracownika]],Tabela3[],9,FALSE),0)</f>
        <v>0</v>
      </c>
      <c r="J153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33" spans="1:10">
      <c r="A1533" s="104" t="s">
        <v>1026</v>
      </c>
      <c r="B1533" s="104">
        <v>111</v>
      </c>
      <c r="C1533" s="104" t="s">
        <v>1663</v>
      </c>
      <c r="D1533" s="104" t="s">
        <v>1669</v>
      </c>
      <c r="E1533" s="104">
        <v>1</v>
      </c>
      <c r="F1533" s="113">
        <f>IF(D1533="dyrektor ",'Podział podstawowy'!$F$19,IF(OR(D1533="zastępca dyrektora ",D1533="główny księgowy"),'Podział podstawowy'!$F$20,IF(D1533="kierownik",'Podział podstawowy'!$F$24,IF(D1533="zastępca kierownika",'Podział podstawowy'!$F$25,IF(D1533="główny ekspert",'Podział podstawowy'!$F$26,IF(OR(D1533="starszy ekspert",D1533="główny specjalista"),'Podział podstawowy'!$F$27,IF(OR(D1533="ekspert",D1533="specjalista"),'Podział podstawowy'!$F$28,'Podział podstawowy'!$F$29)))))))</f>
        <v>870.67396312778124</v>
      </c>
      <c r="G1533" s="105" t="str">
        <f t="shared" si="46"/>
        <v>S1</v>
      </c>
      <c r="H1533" s="106">
        <f t="shared" si="47"/>
        <v>1</v>
      </c>
      <c r="I1533" s="104">
        <f>IFERROR(VLOOKUP(Tabela2[[#This Row],[Nazwisko i imię pracownika]],Tabela3[],9,FALSE),0)</f>
        <v>0</v>
      </c>
      <c r="J153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34" spans="1:10">
      <c r="A1534" s="104" t="s">
        <v>1507</v>
      </c>
      <c r="B1534" s="104">
        <v>111</v>
      </c>
      <c r="C1534" s="104" t="s">
        <v>1663</v>
      </c>
      <c r="D1534" s="104" t="s">
        <v>1669</v>
      </c>
      <c r="E1534" s="104">
        <v>1</v>
      </c>
      <c r="F1534" s="113">
        <f>IF(D1534="dyrektor ",'Podział podstawowy'!$F$19,IF(OR(D1534="zastępca dyrektora ",D1534="główny księgowy"),'Podział podstawowy'!$F$20,IF(D1534="kierownik",'Podział podstawowy'!$F$24,IF(D1534="zastępca kierownika",'Podział podstawowy'!$F$25,IF(D1534="główny ekspert",'Podział podstawowy'!$F$26,IF(OR(D1534="starszy ekspert",D1534="główny specjalista"),'Podział podstawowy'!$F$27,IF(OR(D1534="ekspert",D1534="specjalista"),'Podział podstawowy'!$F$28,'Podział podstawowy'!$F$29)))))))</f>
        <v>870.67396312778124</v>
      </c>
      <c r="G1534" s="105" t="str">
        <f t="shared" si="46"/>
        <v>S1</v>
      </c>
      <c r="H1534" s="106">
        <f t="shared" si="47"/>
        <v>1</v>
      </c>
      <c r="I1534" s="104">
        <f>IFERROR(VLOOKUP(Tabela2[[#This Row],[Nazwisko i imię pracownika]],Tabela3[],9,FALSE),0)</f>
        <v>0</v>
      </c>
      <c r="J153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35" spans="1:10">
      <c r="A1535" s="104" t="s">
        <v>1508</v>
      </c>
      <c r="B1535" s="104">
        <v>111</v>
      </c>
      <c r="C1535" s="104" t="s">
        <v>1663</v>
      </c>
      <c r="D1535" s="104" t="s">
        <v>1669</v>
      </c>
      <c r="E1535" s="104">
        <v>1</v>
      </c>
      <c r="F1535" s="113">
        <f>IF(D1535="dyrektor ",'Podział podstawowy'!$F$19,IF(OR(D1535="zastępca dyrektora ",D1535="główny księgowy"),'Podział podstawowy'!$F$20,IF(D1535="kierownik",'Podział podstawowy'!$F$24,IF(D1535="zastępca kierownika",'Podział podstawowy'!$F$25,IF(D1535="główny ekspert",'Podział podstawowy'!$F$26,IF(OR(D1535="starszy ekspert",D1535="główny specjalista"),'Podział podstawowy'!$F$27,IF(OR(D1535="ekspert",D1535="specjalista"),'Podział podstawowy'!$F$28,'Podział podstawowy'!$F$29)))))))</f>
        <v>870.67396312778124</v>
      </c>
      <c r="G1535" s="105" t="str">
        <f t="shared" si="46"/>
        <v>S1</v>
      </c>
      <c r="H1535" s="106">
        <f t="shared" si="47"/>
        <v>1</v>
      </c>
      <c r="I1535" s="104">
        <f>IFERROR(VLOOKUP(Tabela2[[#This Row],[Nazwisko i imię pracownika]],Tabela3[],9,FALSE),0)</f>
        <v>0</v>
      </c>
      <c r="J153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36" spans="1:10">
      <c r="A1536" s="104" t="s">
        <v>1509</v>
      </c>
      <c r="B1536" s="104">
        <v>111</v>
      </c>
      <c r="C1536" s="104" t="s">
        <v>1663</v>
      </c>
      <c r="D1536" s="104" t="s">
        <v>1669</v>
      </c>
      <c r="E1536" s="104">
        <v>1</v>
      </c>
      <c r="F1536" s="113">
        <f>IF(D1536="dyrektor ",'Podział podstawowy'!$F$19,IF(OR(D1536="zastępca dyrektora ",D1536="główny księgowy"),'Podział podstawowy'!$F$20,IF(D1536="kierownik",'Podział podstawowy'!$F$24,IF(D1536="zastępca kierownika",'Podział podstawowy'!$F$25,IF(D1536="główny ekspert",'Podział podstawowy'!$F$26,IF(OR(D1536="starszy ekspert",D1536="główny specjalista"),'Podział podstawowy'!$F$27,IF(OR(D1536="ekspert",D1536="specjalista"),'Podział podstawowy'!$F$28,'Podział podstawowy'!$F$29)))))))</f>
        <v>870.67396312778124</v>
      </c>
      <c r="G1536" s="105" t="str">
        <f t="shared" si="46"/>
        <v>S1</v>
      </c>
      <c r="H1536" s="106">
        <f t="shared" si="47"/>
        <v>1</v>
      </c>
      <c r="I1536" s="104">
        <f>IFERROR(VLOOKUP(Tabela2[[#This Row],[Nazwisko i imię pracownika]],Tabela3[],9,FALSE),0)</f>
        <v>0</v>
      </c>
      <c r="J153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37" spans="1:10">
      <c r="A1537" s="104" t="s">
        <v>1510</v>
      </c>
      <c r="B1537" s="104">
        <v>111</v>
      </c>
      <c r="C1537" s="104" t="s">
        <v>1666</v>
      </c>
      <c r="D1537" s="104" t="s">
        <v>1669</v>
      </c>
      <c r="E1537" s="104">
        <v>1</v>
      </c>
      <c r="F1537" s="113">
        <f>IF(D1537="dyrektor ",'Podział podstawowy'!$F$19,IF(OR(D1537="zastępca dyrektora ",D1537="główny księgowy"),'Podział podstawowy'!$F$20,IF(D1537="kierownik",'Podział podstawowy'!$F$24,IF(D1537="zastępca kierownika",'Podział podstawowy'!$F$25,IF(D1537="główny ekspert",'Podział podstawowy'!$F$26,IF(OR(D1537="starszy ekspert",D1537="główny specjalista"),'Podział podstawowy'!$F$27,IF(OR(D1537="ekspert",D1537="specjalista"),'Podział podstawowy'!$F$28,'Podział podstawowy'!$F$29)))))))</f>
        <v>870.67396312778124</v>
      </c>
      <c r="G1537" s="105" t="str">
        <f t="shared" si="46"/>
        <v>S1</v>
      </c>
      <c r="H1537" s="106">
        <f t="shared" si="47"/>
        <v>1</v>
      </c>
      <c r="I1537" s="104">
        <f>IFERROR(VLOOKUP(Tabela2[[#This Row],[Nazwisko i imię pracownika]],Tabela3[],9,FALSE),0)</f>
        <v>0</v>
      </c>
      <c r="J153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38" spans="1:10">
      <c r="A1538" s="104" t="s">
        <v>1511</v>
      </c>
      <c r="B1538" s="104">
        <v>111</v>
      </c>
      <c r="C1538" s="104" t="s">
        <v>1666</v>
      </c>
      <c r="D1538" s="104" t="s">
        <v>8</v>
      </c>
      <c r="E1538" s="104">
        <v>1</v>
      </c>
      <c r="F1538" s="113">
        <f>IF(D1538="dyrektor ",'Podział podstawowy'!$F$19,IF(OR(D1538="zastępca dyrektora ",D1538="główny księgowy"),'Podział podstawowy'!$F$20,IF(D1538="kierownik",'Podział podstawowy'!$F$24,IF(D1538="zastępca kierownika",'Podział podstawowy'!$F$25,IF(D1538="główny ekspert",'Podział podstawowy'!$F$26,IF(OR(D1538="starszy ekspert",D1538="główny specjalista"),'Podział podstawowy'!$F$27,IF(OR(D1538="ekspert",D1538="specjalista"),'Podział podstawowy'!$F$28,'Podział podstawowy'!$F$29)))))))</f>
        <v>1088.3424539097266</v>
      </c>
      <c r="G1538" s="105" t="str">
        <f t="shared" si="46"/>
        <v>S2</v>
      </c>
      <c r="H1538" s="106">
        <f t="shared" si="47"/>
        <v>1.25</v>
      </c>
      <c r="I1538" s="104">
        <f>IFERROR(VLOOKUP(Tabela2[[#This Row],[Nazwisko i imię pracownika]],Tabela3[],9,FALSE),0)</f>
        <v>0</v>
      </c>
      <c r="J153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39" spans="1:10">
      <c r="A1539" s="104" t="s">
        <v>1512</v>
      </c>
      <c r="B1539" s="104">
        <v>111</v>
      </c>
      <c r="C1539" s="104" t="s">
        <v>1666</v>
      </c>
      <c r="D1539" s="104" t="s">
        <v>10</v>
      </c>
      <c r="E1539" s="104">
        <v>1</v>
      </c>
      <c r="F1539" s="113">
        <f>IF(D1539="dyrektor ",'Podział podstawowy'!$F$19,IF(OR(D1539="zastępca dyrektora ",D1539="główny księgowy"),'Podział podstawowy'!$F$20,IF(D1539="kierownik",'Podział podstawowy'!$F$24,IF(D1539="zastępca kierownika",'Podział podstawowy'!$F$25,IF(D1539="główny ekspert",'Podział podstawowy'!$F$26,IF(OR(D1539="starszy ekspert",D1539="główny specjalista"),'Podział podstawowy'!$F$27,IF(OR(D1539="ekspert",D1539="specjalista"),'Podział podstawowy'!$F$28,'Podział podstawowy'!$F$29)))))))</f>
        <v>1088.3424539097266</v>
      </c>
      <c r="G1539" s="105" t="str">
        <f t="shared" si="46"/>
        <v>S2</v>
      </c>
      <c r="H1539" s="106">
        <f t="shared" si="47"/>
        <v>1.25</v>
      </c>
      <c r="I1539" s="104">
        <f>IFERROR(VLOOKUP(Tabela2[[#This Row],[Nazwisko i imię pracownika]],Tabela3[],9,FALSE),0)</f>
        <v>0</v>
      </c>
      <c r="J153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40" spans="1:10">
      <c r="A1540" s="104" t="s">
        <v>1513</v>
      </c>
      <c r="B1540" s="104">
        <v>111</v>
      </c>
      <c r="C1540" s="104" t="s">
        <v>1666</v>
      </c>
      <c r="D1540" s="104" t="s">
        <v>46</v>
      </c>
      <c r="E1540" s="104">
        <v>1</v>
      </c>
      <c r="F1540" s="113">
        <f>IF(D1540="dyrektor ",'Podział podstawowy'!$F$19,IF(OR(D1540="zastępca dyrektora ",D1540="główny księgowy"),'Podział podstawowy'!$F$20,IF(D1540="kierownik",'Podział podstawowy'!$F$24,IF(D1540="zastępca kierownika",'Podział podstawowy'!$F$25,IF(D1540="główny ekspert",'Podział podstawowy'!$F$26,IF(OR(D1540="starszy ekspert",D1540="główny specjalista"),'Podział podstawowy'!$F$27,IF(OR(D1540="ekspert",D1540="specjalista"),'Podział podstawowy'!$F$28,'Podział podstawowy'!$F$29)))))))</f>
        <v>2176.6849078194532</v>
      </c>
      <c r="G1540" s="105" t="str">
        <f t="shared" si="46"/>
        <v>S6</v>
      </c>
      <c r="H1540" s="106">
        <f t="shared" si="47"/>
        <v>2.5</v>
      </c>
      <c r="I1540" s="104">
        <f>IFERROR(VLOOKUP(Tabela2[[#This Row],[Nazwisko i imię pracownika]],Tabela3[],9,FALSE),0)</f>
        <v>0</v>
      </c>
      <c r="J154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41" spans="1:10">
      <c r="A1541" s="104" t="s">
        <v>1514</v>
      </c>
      <c r="B1541" s="104">
        <v>111</v>
      </c>
      <c r="C1541" s="104" t="s">
        <v>1666</v>
      </c>
      <c r="D1541" s="104" t="s">
        <v>1669</v>
      </c>
      <c r="E1541" s="104">
        <v>1</v>
      </c>
      <c r="F1541" s="113">
        <f>IF(D1541="dyrektor ",'Podział podstawowy'!$F$19,IF(OR(D1541="zastępca dyrektora ",D1541="główny księgowy"),'Podział podstawowy'!$F$20,IF(D1541="kierownik",'Podział podstawowy'!$F$24,IF(D1541="zastępca kierownika",'Podział podstawowy'!$F$25,IF(D1541="główny ekspert",'Podział podstawowy'!$F$26,IF(OR(D1541="starszy ekspert",D1541="główny specjalista"),'Podział podstawowy'!$F$27,IF(OR(D1541="ekspert",D1541="specjalista"),'Podział podstawowy'!$F$28,'Podział podstawowy'!$F$29)))))))</f>
        <v>870.67396312778124</v>
      </c>
      <c r="G1541" s="105" t="str">
        <f t="shared" si="46"/>
        <v>S1</v>
      </c>
      <c r="H1541" s="106">
        <f t="shared" si="47"/>
        <v>1</v>
      </c>
      <c r="I1541" s="104">
        <f>IFERROR(VLOOKUP(Tabela2[[#This Row],[Nazwisko i imię pracownika]],Tabela3[],9,FALSE),0)</f>
        <v>0</v>
      </c>
      <c r="J154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42" spans="1:10">
      <c r="A1542" s="104" t="s">
        <v>1515</v>
      </c>
      <c r="B1542" s="104">
        <v>111</v>
      </c>
      <c r="C1542" s="104" t="s">
        <v>1666</v>
      </c>
      <c r="D1542" s="104" t="s">
        <v>1669</v>
      </c>
      <c r="E1542" s="104">
        <v>1</v>
      </c>
      <c r="F1542" s="113">
        <f>IF(D1542="dyrektor ",'Podział podstawowy'!$F$19,IF(OR(D1542="zastępca dyrektora ",D1542="główny księgowy"),'Podział podstawowy'!$F$20,IF(D1542="kierownik",'Podział podstawowy'!$F$24,IF(D1542="zastępca kierownika",'Podział podstawowy'!$F$25,IF(D1542="główny ekspert",'Podział podstawowy'!$F$26,IF(OR(D1542="starszy ekspert",D1542="główny specjalista"),'Podział podstawowy'!$F$27,IF(OR(D1542="ekspert",D1542="specjalista"),'Podział podstawowy'!$F$28,'Podział podstawowy'!$F$29)))))))</f>
        <v>870.67396312778124</v>
      </c>
      <c r="G1542" s="105" t="str">
        <f t="shared" si="46"/>
        <v>S1</v>
      </c>
      <c r="H1542" s="106">
        <f t="shared" si="47"/>
        <v>1</v>
      </c>
      <c r="I1542" s="104">
        <f>IFERROR(VLOOKUP(Tabela2[[#This Row],[Nazwisko i imię pracownika]],Tabela3[],9,FALSE),0)</f>
        <v>0</v>
      </c>
      <c r="J154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43" spans="1:10">
      <c r="A1543" s="104" t="s">
        <v>1516</v>
      </c>
      <c r="B1543" s="104">
        <v>111</v>
      </c>
      <c r="C1543" s="104" t="s">
        <v>1666</v>
      </c>
      <c r="D1543" s="104" t="s">
        <v>1669</v>
      </c>
      <c r="E1543" s="104">
        <v>1</v>
      </c>
      <c r="F1543" s="113">
        <f>IF(D1543="dyrektor ",'Podział podstawowy'!$F$19,IF(OR(D1543="zastępca dyrektora ",D1543="główny księgowy"),'Podział podstawowy'!$F$20,IF(D1543="kierownik",'Podział podstawowy'!$F$24,IF(D1543="zastępca kierownika",'Podział podstawowy'!$F$25,IF(D1543="główny ekspert",'Podział podstawowy'!$F$26,IF(OR(D1543="starszy ekspert",D1543="główny specjalista"),'Podział podstawowy'!$F$27,IF(OR(D1543="ekspert",D1543="specjalista"),'Podział podstawowy'!$F$28,'Podział podstawowy'!$F$29)))))))</f>
        <v>870.67396312778124</v>
      </c>
      <c r="G1543" s="105" t="str">
        <f t="shared" ref="G1543:G1606" si="48">IF(D1543="dyrektor ","S8",IF(OR(D1543="zastępca dyrektora ",D1543="główny księgowy"),"S7",IF(D1543="kierownik","S6",IF(D1543="zastępca kierownika","S5",IF(D1543="główny ekspert","S4",IF(OR(D1543="starszy ekspert",D1543="główny specjalista"),"S3",IF(OR(D1543="ekspert",D1543="specjalista"),"S2","S1")))))))</f>
        <v>S1</v>
      </c>
      <c r="H1543" s="106">
        <f t="shared" ref="H1543:H1600" si="49">IF(G1543="S1",1,IF(G1543="S2",1.25,IF(G1543="S3",1.5,IF(G1543="S4",1.75,IF(G1543="S5",2,IF(G1543="S6",2.5,IF(G1543="S7",3,IF(G1543="S8",3.5))))))))</f>
        <v>1</v>
      </c>
      <c r="I1543" s="104">
        <f>IFERROR(VLOOKUP(Tabela2[[#This Row],[Nazwisko i imię pracownika]],Tabela3[],9,FALSE),0)</f>
        <v>0</v>
      </c>
      <c r="J154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44" spans="1:10">
      <c r="A1544" s="104" t="s">
        <v>1517</v>
      </c>
      <c r="B1544" s="104">
        <v>111</v>
      </c>
      <c r="C1544" s="104" t="s">
        <v>1666</v>
      </c>
      <c r="D1544" s="104" t="s">
        <v>47</v>
      </c>
      <c r="E1544" s="104">
        <v>1</v>
      </c>
      <c r="F1544" s="113">
        <f>IF(D1544="dyrektor ",'Podział podstawowy'!$F$19,IF(OR(D1544="zastępca dyrektora ",D1544="główny księgowy"),'Podział podstawowy'!$F$20,IF(D1544="kierownik",'Podział podstawowy'!$F$24,IF(D1544="zastępca kierownika",'Podział podstawowy'!$F$25,IF(D1544="główny ekspert",'Podział podstawowy'!$F$26,IF(OR(D1544="starszy ekspert",D1544="główny specjalista"),'Podział podstawowy'!$F$27,IF(OR(D1544="ekspert",D1544="specjalista"),'Podział podstawowy'!$F$28,'Podział podstawowy'!$F$29)))))))</f>
        <v>1306.0109446916717</v>
      </c>
      <c r="G1544" s="105" t="str">
        <f t="shared" si="48"/>
        <v>S3</v>
      </c>
      <c r="H1544" s="106">
        <f t="shared" si="49"/>
        <v>1.5</v>
      </c>
      <c r="I1544" s="104">
        <f>IFERROR(VLOOKUP(Tabela2[[#This Row],[Nazwisko i imię pracownika]],Tabela3[],9,FALSE),0)</f>
        <v>0</v>
      </c>
      <c r="J154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45" spans="1:10">
      <c r="A1545" s="104" t="s">
        <v>1518</v>
      </c>
      <c r="B1545" s="104">
        <v>111</v>
      </c>
      <c r="C1545" s="104" t="s">
        <v>1666</v>
      </c>
      <c r="D1545" s="104" t="s">
        <v>52</v>
      </c>
      <c r="E1545" s="104">
        <v>1</v>
      </c>
      <c r="F1545" s="113">
        <f>IF(D1545="dyrektor ",'Podział podstawowy'!$F$19,IF(OR(D1545="zastępca dyrektora ",D1545="główny księgowy"),'Podział podstawowy'!$F$20,IF(D1545="kierownik",'Podział podstawowy'!$F$24,IF(D1545="zastępca kierownika",'Podział podstawowy'!$F$25,IF(D1545="główny ekspert",'Podział podstawowy'!$F$26,IF(OR(D1545="starszy ekspert",D1545="główny specjalista"),'Podział podstawowy'!$F$27,IF(OR(D1545="ekspert",D1545="specjalista"),'Podział podstawowy'!$F$28,'Podział podstawowy'!$F$29)))))))</f>
        <v>1741.3479262555625</v>
      </c>
      <c r="G1545" s="105" t="str">
        <f t="shared" si="48"/>
        <v>S5</v>
      </c>
      <c r="H1545" s="106">
        <f t="shared" si="49"/>
        <v>2</v>
      </c>
      <c r="I1545" s="104">
        <f>IFERROR(VLOOKUP(Tabela2[[#This Row],[Nazwisko i imię pracownika]],Tabela3[],9,FALSE),0)</f>
        <v>0</v>
      </c>
      <c r="J154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46" spans="1:10">
      <c r="A1546" s="104" t="s">
        <v>653</v>
      </c>
      <c r="B1546" s="104">
        <v>111</v>
      </c>
      <c r="C1546" s="104" t="s">
        <v>1666</v>
      </c>
      <c r="D1546" s="104" t="s">
        <v>10</v>
      </c>
      <c r="E1546" s="104">
        <v>1</v>
      </c>
      <c r="F1546" s="113">
        <f>IF(D1546="dyrektor ",'Podział podstawowy'!$F$19,IF(OR(D1546="zastępca dyrektora ",D1546="główny księgowy"),'Podział podstawowy'!$F$20,IF(D1546="kierownik",'Podział podstawowy'!$F$24,IF(D1546="zastępca kierownika",'Podział podstawowy'!$F$25,IF(D1546="główny ekspert",'Podział podstawowy'!$F$26,IF(OR(D1546="starszy ekspert",D1546="główny specjalista"),'Podział podstawowy'!$F$27,IF(OR(D1546="ekspert",D1546="specjalista"),'Podział podstawowy'!$F$28,'Podział podstawowy'!$F$29)))))))</f>
        <v>1088.3424539097266</v>
      </c>
      <c r="G1546" s="105" t="str">
        <f t="shared" si="48"/>
        <v>S2</v>
      </c>
      <c r="H1546" s="106">
        <f t="shared" si="49"/>
        <v>1.25</v>
      </c>
      <c r="I1546" s="104">
        <f>IFERROR(VLOOKUP(Tabela2[[#This Row],[Nazwisko i imię pracownika]],Tabela3[],9,FALSE),0)</f>
        <v>0</v>
      </c>
      <c r="J154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47" spans="1:10">
      <c r="A1547" s="104" t="s">
        <v>1519</v>
      </c>
      <c r="B1547" s="104">
        <v>111</v>
      </c>
      <c r="C1547" s="104" t="s">
        <v>1666</v>
      </c>
      <c r="D1547" s="104" t="s">
        <v>1669</v>
      </c>
      <c r="E1547" s="104">
        <v>1</v>
      </c>
      <c r="F1547" s="113">
        <f>IF(D1547="dyrektor ",'Podział podstawowy'!$F$19,IF(OR(D1547="zastępca dyrektora ",D1547="główny księgowy"),'Podział podstawowy'!$F$20,IF(D1547="kierownik",'Podział podstawowy'!$F$24,IF(D1547="zastępca kierownika",'Podział podstawowy'!$F$25,IF(D1547="główny ekspert",'Podział podstawowy'!$F$26,IF(OR(D1547="starszy ekspert",D1547="główny specjalista"),'Podział podstawowy'!$F$27,IF(OR(D1547="ekspert",D1547="specjalista"),'Podział podstawowy'!$F$28,'Podział podstawowy'!$F$29)))))))</f>
        <v>870.67396312778124</v>
      </c>
      <c r="G1547" s="105" t="str">
        <f t="shared" si="48"/>
        <v>S1</v>
      </c>
      <c r="H1547" s="106">
        <f t="shared" si="49"/>
        <v>1</v>
      </c>
      <c r="I1547" s="104">
        <f>IFERROR(VLOOKUP(Tabela2[[#This Row],[Nazwisko i imię pracownika]],Tabela3[],9,FALSE),0)</f>
        <v>0</v>
      </c>
      <c r="J154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48" spans="1:10">
      <c r="A1548" s="104" t="s">
        <v>1520</v>
      </c>
      <c r="B1548" s="104">
        <v>111</v>
      </c>
      <c r="C1548" s="104" t="s">
        <v>1666</v>
      </c>
      <c r="D1548" s="104" t="s">
        <v>1669</v>
      </c>
      <c r="E1548" s="104">
        <v>1</v>
      </c>
      <c r="F1548" s="113">
        <f>IF(D1548="dyrektor ",'Podział podstawowy'!$F$19,IF(OR(D1548="zastępca dyrektora ",D1548="główny księgowy"),'Podział podstawowy'!$F$20,IF(D1548="kierownik",'Podział podstawowy'!$F$24,IF(D1548="zastępca kierownika",'Podział podstawowy'!$F$25,IF(D1548="główny ekspert",'Podział podstawowy'!$F$26,IF(OR(D1548="starszy ekspert",D1548="główny specjalista"),'Podział podstawowy'!$F$27,IF(OR(D1548="ekspert",D1548="specjalista"),'Podział podstawowy'!$F$28,'Podział podstawowy'!$F$29)))))))</f>
        <v>870.67396312778124</v>
      </c>
      <c r="G1548" s="105" t="str">
        <f t="shared" si="48"/>
        <v>S1</v>
      </c>
      <c r="H1548" s="106">
        <f t="shared" si="49"/>
        <v>1</v>
      </c>
      <c r="I1548" s="104">
        <f>IFERROR(VLOOKUP(Tabela2[[#This Row],[Nazwisko i imię pracownika]],Tabela3[],9,FALSE),0)</f>
        <v>0</v>
      </c>
      <c r="J154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49" spans="1:10">
      <c r="A1549" s="104" t="s">
        <v>1521</v>
      </c>
      <c r="B1549" s="104">
        <v>111</v>
      </c>
      <c r="C1549" s="104" t="s">
        <v>1666</v>
      </c>
      <c r="D1549" s="104" t="s">
        <v>8</v>
      </c>
      <c r="E1549" s="104">
        <v>1</v>
      </c>
      <c r="F1549" s="113">
        <f>IF(D1549="dyrektor ",'Podział podstawowy'!$F$19,IF(OR(D1549="zastępca dyrektora ",D1549="główny księgowy"),'Podział podstawowy'!$F$20,IF(D1549="kierownik",'Podział podstawowy'!$F$24,IF(D1549="zastępca kierownika",'Podział podstawowy'!$F$25,IF(D1549="główny ekspert",'Podział podstawowy'!$F$26,IF(OR(D1549="starszy ekspert",D1549="główny specjalista"),'Podział podstawowy'!$F$27,IF(OR(D1549="ekspert",D1549="specjalista"),'Podział podstawowy'!$F$28,'Podział podstawowy'!$F$29)))))))</f>
        <v>1088.3424539097266</v>
      </c>
      <c r="G1549" s="105" t="str">
        <f t="shared" si="48"/>
        <v>S2</v>
      </c>
      <c r="H1549" s="106">
        <f t="shared" si="49"/>
        <v>1.25</v>
      </c>
      <c r="I1549" s="104">
        <f>IFERROR(VLOOKUP(Tabela2[[#This Row],[Nazwisko i imię pracownika]],Tabela3[],9,FALSE),0)</f>
        <v>0</v>
      </c>
      <c r="J154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50" spans="1:10">
      <c r="A1550" s="104" t="s">
        <v>1522</v>
      </c>
      <c r="B1550" s="104">
        <v>111</v>
      </c>
      <c r="C1550" s="104" t="s">
        <v>1666</v>
      </c>
      <c r="D1550" s="104" t="s">
        <v>1669</v>
      </c>
      <c r="E1550" s="104">
        <v>1</v>
      </c>
      <c r="F1550" s="113">
        <f>IF(D1550="dyrektor ",'Podział podstawowy'!$F$19,IF(OR(D1550="zastępca dyrektora ",D1550="główny księgowy"),'Podział podstawowy'!$F$20,IF(D1550="kierownik",'Podział podstawowy'!$F$24,IF(D1550="zastępca kierownika",'Podział podstawowy'!$F$25,IF(D1550="główny ekspert",'Podział podstawowy'!$F$26,IF(OR(D1550="starszy ekspert",D1550="główny specjalista"),'Podział podstawowy'!$F$27,IF(OR(D1550="ekspert",D1550="specjalista"),'Podział podstawowy'!$F$28,'Podział podstawowy'!$F$29)))))))</f>
        <v>870.67396312778124</v>
      </c>
      <c r="G1550" s="105" t="str">
        <f t="shared" si="48"/>
        <v>S1</v>
      </c>
      <c r="H1550" s="106">
        <f t="shared" si="49"/>
        <v>1</v>
      </c>
      <c r="I1550" s="104">
        <f>IFERROR(VLOOKUP(Tabela2[[#This Row],[Nazwisko i imię pracownika]],Tabela3[],9,FALSE),0)</f>
        <v>0</v>
      </c>
      <c r="J155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51" spans="1:10">
      <c r="A1551" s="104" t="s">
        <v>1523</v>
      </c>
      <c r="B1551" s="104">
        <v>111</v>
      </c>
      <c r="C1551" s="104" t="s">
        <v>1666</v>
      </c>
      <c r="D1551" s="104" t="s">
        <v>47</v>
      </c>
      <c r="E1551" s="104">
        <v>1</v>
      </c>
      <c r="F1551" s="113">
        <f>IF(D1551="dyrektor ",'Podział podstawowy'!$F$19,IF(OR(D1551="zastępca dyrektora ",D1551="główny księgowy"),'Podział podstawowy'!$F$20,IF(D1551="kierownik",'Podział podstawowy'!$F$24,IF(D1551="zastępca kierownika",'Podział podstawowy'!$F$25,IF(D1551="główny ekspert",'Podział podstawowy'!$F$26,IF(OR(D1551="starszy ekspert",D1551="główny specjalista"),'Podział podstawowy'!$F$27,IF(OR(D1551="ekspert",D1551="specjalista"),'Podział podstawowy'!$F$28,'Podział podstawowy'!$F$29)))))))</f>
        <v>1306.0109446916717</v>
      </c>
      <c r="G1551" s="105" t="str">
        <f t="shared" si="48"/>
        <v>S3</v>
      </c>
      <c r="H1551" s="106">
        <f t="shared" si="49"/>
        <v>1.5</v>
      </c>
      <c r="I1551" s="104">
        <f>IFERROR(VLOOKUP(Tabela2[[#This Row],[Nazwisko i imię pracownika]],Tabela3[],9,FALSE),0)</f>
        <v>0</v>
      </c>
      <c r="J155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52" spans="1:10">
      <c r="A1552" s="104" t="s">
        <v>1524</v>
      </c>
      <c r="B1552" s="104">
        <v>111</v>
      </c>
      <c r="C1552" s="104" t="s">
        <v>1666</v>
      </c>
      <c r="D1552" s="104" t="s">
        <v>1669</v>
      </c>
      <c r="E1552" s="104">
        <v>1</v>
      </c>
      <c r="F1552" s="113">
        <f>IF(D1552="dyrektor ",'Podział podstawowy'!$F$19,IF(OR(D1552="zastępca dyrektora ",D1552="główny księgowy"),'Podział podstawowy'!$F$20,IF(D1552="kierownik",'Podział podstawowy'!$F$24,IF(D1552="zastępca kierownika",'Podział podstawowy'!$F$25,IF(D1552="główny ekspert",'Podział podstawowy'!$F$26,IF(OR(D1552="starszy ekspert",D1552="główny specjalista"),'Podział podstawowy'!$F$27,IF(OR(D1552="ekspert",D1552="specjalista"),'Podział podstawowy'!$F$28,'Podział podstawowy'!$F$29)))))))</f>
        <v>870.67396312778124</v>
      </c>
      <c r="G1552" s="105" t="str">
        <f t="shared" si="48"/>
        <v>S1</v>
      </c>
      <c r="H1552" s="106">
        <f t="shared" si="49"/>
        <v>1</v>
      </c>
      <c r="I1552" s="104">
        <f>IFERROR(VLOOKUP(Tabela2[[#This Row],[Nazwisko i imię pracownika]],Tabela3[],9,FALSE),0)</f>
        <v>0</v>
      </c>
      <c r="J155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53" spans="1:10">
      <c r="A1553" s="104" t="s">
        <v>1525</v>
      </c>
      <c r="B1553" s="104">
        <v>111</v>
      </c>
      <c r="C1553" s="104" t="s">
        <v>1666</v>
      </c>
      <c r="D1553" s="104" t="s">
        <v>46</v>
      </c>
      <c r="E1553" s="104">
        <v>1</v>
      </c>
      <c r="F1553" s="113">
        <f>IF(D1553="dyrektor ",'Podział podstawowy'!$F$19,IF(OR(D1553="zastępca dyrektora ",D1553="główny księgowy"),'Podział podstawowy'!$F$20,IF(D1553="kierownik",'Podział podstawowy'!$F$24,IF(D1553="zastępca kierownika",'Podział podstawowy'!$F$25,IF(D1553="główny ekspert",'Podział podstawowy'!$F$26,IF(OR(D1553="starszy ekspert",D1553="główny specjalista"),'Podział podstawowy'!$F$27,IF(OR(D1553="ekspert",D1553="specjalista"),'Podział podstawowy'!$F$28,'Podział podstawowy'!$F$29)))))))</f>
        <v>2176.6849078194532</v>
      </c>
      <c r="G1553" s="105" t="str">
        <f t="shared" si="48"/>
        <v>S6</v>
      </c>
      <c r="H1553" s="106">
        <f t="shared" si="49"/>
        <v>2.5</v>
      </c>
      <c r="I1553" s="104">
        <f>IFERROR(VLOOKUP(Tabela2[[#This Row],[Nazwisko i imię pracownika]],Tabela3[],9,FALSE),0)</f>
        <v>0</v>
      </c>
      <c r="J155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54" spans="1:10">
      <c r="A1554" s="104" t="s">
        <v>1526</v>
      </c>
      <c r="B1554" s="104">
        <v>111</v>
      </c>
      <c r="C1554" s="104" t="s">
        <v>1666</v>
      </c>
      <c r="D1554" s="104" t="s">
        <v>1669</v>
      </c>
      <c r="E1554" s="104">
        <v>1</v>
      </c>
      <c r="F1554" s="113">
        <f>IF(D1554="dyrektor ",'Podział podstawowy'!$F$19,IF(OR(D1554="zastępca dyrektora ",D1554="główny księgowy"),'Podział podstawowy'!$F$20,IF(D1554="kierownik",'Podział podstawowy'!$F$24,IF(D1554="zastępca kierownika",'Podział podstawowy'!$F$25,IF(D1554="główny ekspert",'Podział podstawowy'!$F$26,IF(OR(D1554="starszy ekspert",D1554="główny specjalista"),'Podział podstawowy'!$F$27,IF(OR(D1554="ekspert",D1554="specjalista"),'Podział podstawowy'!$F$28,'Podział podstawowy'!$F$29)))))))</f>
        <v>870.67396312778124</v>
      </c>
      <c r="G1554" s="105" t="str">
        <f t="shared" si="48"/>
        <v>S1</v>
      </c>
      <c r="H1554" s="106">
        <f t="shared" si="49"/>
        <v>1</v>
      </c>
      <c r="I1554" s="104">
        <f>IFERROR(VLOOKUP(Tabela2[[#This Row],[Nazwisko i imię pracownika]],Tabela3[],9,FALSE),0)</f>
        <v>8</v>
      </c>
      <c r="J155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55" spans="1:10">
      <c r="A1555" s="104" t="s">
        <v>1527</v>
      </c>
      <c r="B1555" s="104">
        <v>111</v>
      </c>
      <c r="C1555" s="104" t="s">
        <v>1666</v>
      </c>
      <c r="D1555" s="104" t="s">
        <v>1669</v>
      </c>
      <c r="E1555" s="104">
        <v>1</v>
      </c>
      <c r="F1555" s="113">
        <f>IF(D1555="dyrektor ",'Podział podstawowy'!$F$19,IF(OR(D1555="zastępca dyrektora ",D1555="główny księgowy"),'Podział podstawowy'!$F$20,IF(D1555="kierownik",'Podział podstawowy'!$F$24,IF(D1555="zastępca kierownika",'Podział podstawowy'!$F$25,IF(D1555="główny ekspert",'Podział podstawowy'!$F$26,IF(OR(D1555="starszy ekspert",D1555="główny specjalista"),'Podział podstawowy'!$F$27,IF(OR(D1555="ekspert",D1555="specjalista"),'Podział podstawowy'!$F$28,'Podział podstawowy'!$F$29)))))))</f>
        <v>870.67396312778124</v>
      </c>
      <c r="G1555" s="105" t="str">
        <f t="shared" si="48"/>
        <v>S1</v>
      </c>
      <c r="H1555" s="106">
        <f t="shared" si="49"/>
        <v>1</v>
      </c>
      <c r="I1555" s="104">
        <f>IFERROR(VLOOKUP(Tabela2[[#This Row],[Nazwisko i imię pracownika]],Tabela3[],9,FALSE),0)</f>
        <v>0</v>
      </c>
      <c r="J155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56" spans="1:10">
      <c r="A1556" s="104" t="s">
        <v>1528</v>
      </c>
      <c r="B1556" s="104">
        <v>111</v>
      </c>
      <c r="C1556" s="104" t="s">
        <v>1666</v>
      </c>
      <c r="D1556" s="104" t="s">
        <v>1669</v>
      </c>
      <c r="E1556" s="104">
        <v>1</v>
      </c>
      <c r="F1556" s="113">
        <f>IF(D1556="dyrektor ",'Podział podstawowy'!$F$19,IF(OR(D1556="zastępca dyrektora ",D1556="główny księgowy"),'Podział podstawowy'!$F$20,IF(D1556="kierownik",'Podział podstawowy'!$F$24,IF(D1556="zastępca kierownika",'Podział podstawowy'!$F$25,IF(D1556="główny ekspert",'Podział podstawowy'!$F$26,IF(OR(D1556="starszy ekspert",D1556="główny specjalista"),'Podział podstawowy'!$F$27,IF(OR(D1556="ekspert",D1556="specjalista"),'Podział podstawowy'!$F$28,'Podział podstawowy'!$F$29)))))))</f>
        <v>870.67396312778124</v>
      </c>
      <c r="G1556" s="105" t="str">
        <f t="shared" si="48"/>
        <v>S1</v>
      </c>
      <c r="H1556" s="106">
        <f t="shared" si="49"/>
        <v>1</v>
      </c>
      <c r="I1556" s="104">
        <f>IFERROR(VLOOKUP(Tabela2[[#This Row],[Nazwisko i imię pracownika]],Tabela3[],9,FALSE),0)</f>
        <v>0</v>
      </c>
      <c r="J155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57" spans="1:10">
      <c r="A1557" s="104" t="s">
        <v>1529</v>
      </c>
      <c r="B1557" s="104">
        <v>111</v>
      </c>
      <c r="C1557" s="104" t="s">
        <v>1666</v>
      </c>
      <c r="D1557" s="104" t="s">
        <v>1669</v>
      </c>
      <c r="E1557" s="104">
        <v>1</v>
      </c>
      <c r="F1557" s="113">
        <f>IF(D1557="dyrektor ",'Podział podstawowy'!$F$19,IF(OR(D1557="zastępca dyrektora ",D1557="główny księgowy"),'Podział podstawowy'!$F$20,IF(D1557="kierownik",'Podział podstawowy'!$F$24,IF(D1557="zastępca kierownika",'Podział podstawowy'!$F$25,IF(D1557="główny ekspert",'Podział podstawowy'!$F$26,IF(OR(D1557="starszy ekspert",D1557="główny specjalista"),'Podział podstawowy'!$F$27,IF(OR(D1557="ekspert",D1557="specjalista"),'Podział podstawowy'!$F$28,'Podział podstawowy'!$F$29)))))))</f>
        <v>870.67396312778124</v>
      </c>
      <c r="G1557" s="105" t="str">
        <f t="shared" si="48"/>
        <v>S1</v>
      </c>
      <c r="H1557" s="106">
        <f t="shared" si="49"/>
        <v>1</v>
      </c>
      <c r="I1557" s="104">
        <f>IFERROR(VLOOKUP(Tabela2[[#This Row],[Nazwisko i imię pracownika]],Tabela3[],9,FALSE),0)</f>
        <v>0</v>
      </c>
      <c r="J155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58" spans="1:10">
      <c r="A1558" s="104" t="s">
        <v>1530</v>
      </c>
      <c r="B1558" s="104">
        <v>111</v>
      </c>
      <c r="C1558" s="104" t="s">
        <v>1666</v>
      </c>
      <c r="D1558" s="104" t="s">
        <v>1669</v>
      </c>
      <c r="E1558" s="104">
        <v>1</v>
      </c>
      <c r="F1558" s="113">
        <f>IF(D1558="dyrektor ",'Podział podstawowy'!$F$19,IF(OR(D1558="zastępca dyrektora ",D1558="główny księgowy"),'Podział podstawowy'!$F$20,IF(D1558="kierownik",'Podział podstawowy'!$F$24,IF(D1558="zastępca kierownika",'Podział podstawowy'!$F$25,IF(D1558="główny ekspert",'Podział podstawowy'!$F$26,IF(OR(D1558="starszy ekspert",D1558="główny specjalista"),'Podział podstawowy'!$F$27,IF(OR(D1558="ekspert",D1558="specjalista"),'Podział podstawowy'!$F$28,'Podział podstawowy'!$F$29)))))))</f>
        <v>870.67396312778124</v>
      </c>
      <c r="G1558" s="105" t="str">
        <f t="shared" si="48"/>
        <v>S1</v>
      </c>
      <c r="H1558" s="106">
        <f t="shared" si="49"/>
        <v>1</v>
      </c>
      <c r="I1558" s="104">
        <f>IFERROR(VLOOKUP(Tabela2[[#This Row],[Nazwisko i imię pracownika]],Tabela3[],9,FALSE),0)</f>
        <v>0</v>
      </c>
      <c r="J155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59" spans="1:10">
      <c r="A1559" s="104" t="s">
        <v>1531</v>
      </c>
      <c r="B1559" s="104">
        <v>111</v>
      </c>
      <c r="C1559" s="104" t="s">
        <v>1665</v>
      </c>
      <c r="D1559" s="104" t="s">
        <v>46</v>
      </c>
      <c r="E1559" s="104">
        <v>1</v>
      </c>
      <c r="F1559" s="113">
        <f>IF(D1559="dyrektor ",'Podział podstawowy'!$F$19,IF(OR(D1559="zastępca dyrektora ",D1559="główny księgowy"),'Podział podstawowy'!$F$20,IF(D1559="kierownik",'Podział podstawowy'!$F$24,IF(D1559="zastępca kierownika",'Podział podstawowy'!$F$25,IF(D1559="główny ekspert",'Podział podstawowy'!$F$26,IF(OR(D1559="starszy ekspert",D1559="główny specjalista"),'Podział podstawowy'!$F$27,IF(OR(D1559="ekspert",D1559="specjalista"),'Podział podstawowy'!$F$28,'Podział podstawowy'!$F$29)))))))</f>
        <v>2176.6849078194532</v>
      </c>
      <c r="G1559" s="105" t="str">
        <f t="shared" si="48"/>
        <v>S6</v>
      </c>
      <c r="H1559" s="106">
        <f t="shared" si="49"/>
        <v>2.5</v>
      </c>
      <c r="I1559" s="104">
        <f>IFERROR(VLOOKUP(Tabela2[[#This Row],[Nazwisko i imię pracownika]],Tabela3[],9,FALSE),0)</f>
        <v>0</v>
      </c>
      <c r="J155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60" spans="1:10">
      <c r="A1560" s="104" t="s">
        <v>1532</v>
      </c>
      <c r="B1560" s="104">
        <v>111</v>
      </c>
      <c r="C1560" s="104" t="s">
        <v>1665</v>
      </c>
      <c r="D1560" s="104" t="s">
        <v>1669</v>
      </c>
      <c r="E1560" s="104">
        <v>1</v>
      </c>
      <c r="F1560" s="113">
        <f>IF(D1560="dyrektor ",'Podział podstawowy'!$F$19,IF(OR(D1560="zastępca dyrektora ",D1560="główny księgowy"),'Podział podstawowy'!$F$20,IF(D1560="kierownik",'Podział podstawowy'!$F$24,IF(D1560="zastępca kierownika",'Podział podstawowy'!$F$25,IF(D1560="główny ekspert",'Podział podstawowy'!$F$26,IF(OR(D1560="starszy ekspert",D1560="główny specjalista"),'Podział podstawowy'!$F$27,IF(OR(D1560="ekspert",D1560="specjalista"),'Podział podstawowy'!$F$28,'Podział podstawowy'!$F$29)))))))</f>
        <v>870.67396312778124</v>
      </c>
      <c r="G1560" s="105" t="str">
        <f t="shared" si="48"/>
        <v>S1</v>
      </c>
      <c r="H1560" s="106">
        <f t="shared" si="49"/>
        <v>1</v>
      </c>
      <c r="I1560" s="104">
        <f>IFERROR(VLOOKUP(Tabela2[[#This Row],[Nazwisko i imię pracownika]],Tabela3[],9,FALSE),0)</f>
        <v>0</v>
      </c>
      <c r="J156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61" spans="1:10">
      <c r="A1561" s="104" t="s">
        <v>1533</v>
      </c>
      <c r="B1561" s="104">
        <v>111</v>
      </c>
      <c r="C1561" s="104" t="s">
        <v>1665</v>
      </c>
      <c r="D1561" s="104" t="s">
        <v>47</v>
      </c>
      <c r="E1561" s="104">
        <v>1</v>
      </c>
      <c r="F1561" s="113">
        <f>IF(D1561="dyrektor ",'Podział podstawowy'!$F$19,IF(OR(D1561="zastępca dyrektora ",D1561="główny księgowy"),'Podział podstawowy'!$F$20,IF(D1561="kierownik",'Podział podstawowy'!$F$24,IF(D1561="zastępca kierownika",'Podział podstawowy'!$F$25,IF(D1561="główny ekspert",'Podział podstawowy'!$F$26,IF(OR(D1561="starszy ekspert",D1561="główny specjalista"),'Podział podstawowy'!$F$27,IF(OR(D1561="ekspert",D1561="specjalista"),'Podział podstawowy'!$F$28,'Podział podstawowy'!$F$29)))))))</f>
        <v>1306.0109446916717</v>
      </c>
      <c r="G1561" s="105" t="str">
        <f t="shared" si="48"/>
        <v>S3</v>
      </c>
      <c r="H1561" s="106">
        <f t="shared" si="49"/>
        <v>1.5</v>
      </c>
      <c r="I1561" s="104">
        <f>IFERROR(VLOOKUP(Tabela2[[#This Row],[Nazwisko i imię pracownika]],Tabela3[],9,FALSE),0)</f>
        <v>0</v>
      </c>
      <c r="J156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62" spans="1:10">
      <c r="A1562" s="104" t="s">
        <v>1534</v>
      </c>
      <c r="B1562" s="104">
        <v>111</v>
      </c>
      <c r="C1562" s="104" t="s">
        <v>1665</v>
      </c>
      <c r="D1562" s="104" t="s">
        <v>47</v>
      </c>
      <c r="E1562" s="104">
        <v>1</v>
      </c>
      <c r="F1562" s="113">
        <f>IF(D1562="dyrektor ",'Podział podstawowy'!$F$19,IF(OR(D1562="zastępca dyrektora ",D1562="główny księgowy"),'Podział podstawowy'!$F$20,IF(D1562="kierownik",'Podział podstawowy'!$F$24,IF(D1562="zastępca kierownika",'Podział podstawowy'!$F$25,IF(D1562="główny ekspert",'Podział podstawowy'!$F$26,IF(OR(D1562="starszy ekspert",D1562="główny specjalista"),'Podział podstawowy'!$F$27,IF(OR(D1562="ekspert",D1562="specjalista"),'Podział podstawowy'!$F$28,'Podział podstawowy'!$F$29)))))))</f>
        <v>1306.0109446916717</v>
      </c>
      <c r="G1562" s="105" t="str">
        <f t="shared" si="48"/>
        <v>S3</v>
      </c>
      <c r="H1562" s="106">
        <f t="shared" si="49"/>
        <v>1.5</v>
      </c>
      <c r="I1562" s="104">
        <f>IFERROR(VLOOKUP(Tabela2[[#This Row],[Nazwisko i imię pracownika]],Tabela3[],9,FALSE),0)</f>
        <v>0</v>
      </c>
      <c r="J156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63" spans="1:10">
      <c r="A1563" s="104" t="s">
        <v>1535</v>
      </c>
      <c r="B1563" s="104">
        <v>111</v>
      </c>
      <c r="C1563" s="104" t="s">
        <v>1665</v>
      </c>
      <c r="D1563" s="104" t="s">
        <v>46</v>
      </c>
      <c r="E1563" s="104">
        <v>1</v>
      </c>
      <c r="F1563" s="113">
        <f>IF(D1563="dyrektor ",'Podział podstawowy'!$F$19,IF(OR(D1563="zastępca dyrektora ",D1563="główny księgowy"),'Podział podstawowy'!$F$20,IF(D1563="kierownik",'Podział podstawowy'!$F$24,IF(D1563="zastępca kierownika",'Podział podstawowy'!$F$25,IF(D1563="główny ekspert",'Podział podstawowy'!$F$26,IF(OR(D1563="starszy ekspert",D1563="główny specjalista"),'Podział podstawowy'!$F$27,IF(OR(D1563="ekspert",D1563="specjalista"),'Podział podstawowy'!$F$28,'Podział podstawowy'!$F$29)))))))</f>
        <v>2176.6849078194532</v>
      </c>
      <c r="G1563" s="105" t="str">
        <f t="shared" si="48"/>
        <v>S6</v>
      </c>
      <c r="H1563" s="106">
        <f t="shared" si="49"/>
        <v>2.5</v>
      </c>
      <c r="I1563" s="104">
        <f>IFERROR(VLOOKUP(Tabela2[[#This Row],[Nazwisko i imię pracownika]],Tabela3[],9,FALSE),0)</f>
        <v>0</v>
      </c>
      <c r="J156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64" spans="1:10">
      <c r="A1564" s="104" t="s">
        <v>1536</v>
      </c>
      <c r="B1564" s="104">
        <v>111</v>
      </c>
      <c r="C1564" s="104" t="s">
        <v>1665</v>
      </c>
      <c r="D1564" s="104" t="s">
        <v>1669</v>
      </c>
      <c r="E1564" s="104">
        <v>1</v>
      </c>
      <c r="F1564" s="113">
        <f>IF(D1564="dyrektor ",'Podział podstawowy'!$F$19,IF(OR(D1564="zastępca dyrektora ",D1564="główny księgowy"),'Podział podstawowy'!$F$20,IF(D1564="kierownik",'Podział podstawowy'!$F$24,IF(D1564="zastępca kierownika",'Podział podstawowy'!$F$25,IF(D1564="główny ekspert",'Podział podstawowy'!$F$26,IF(OR(D1564="starszy ekspert",D1564="główny specjalista"),'Podział podstawowy'!$F$27,IF(OR(D1564="ekspert",D1564="specjalista"),'Podział podstawowy'!$F$28,'Podział podstawowy'!$F$29)))))))</f>
        <v>870.67396312778124</v>
      </c>
      <c r="G1564" s="105" t="str">
        <f t="shared" si="48"/>
        <v>S1</v>
      </c>
      <c r="H1564" s="106">
        <f t="shared" si="49"/>
        <v>1</v>
      </c>
      <c r="I1564" s="104">
        <f>IFERROR(VLOOKUP(Tabela2[[#This Row],[Nazwisko i imię pracownika]],Tabela3[],9,FALSE),0)</f>
        <v>0</v>
      </c>
      <c r="J156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65" spans="1:10">
      <c r="A1565" s="104" t="s">
        <v>1537</v>
      </c>
      <c r="B1565" s="104">
        <v>111</v>
      </c>
      <c r="C1565" s="104" t="s">
        <v>1665</v>
      </c>
      <c r="D1565" s="104" t="s">
        <v>7</v>
      </c>
      <c r="E1565" s="104">
        <v>1</v>
      </c>
      <c r="F1565" s="113">
        <f>IF(D1565="dyrektor ",'Podział podstawowy'!$F$19,IF(OR(D1565="zastępca dyrektora ",D1565="główny księgowy"),'Podział podstawowy'!$F$20,IF(D1565="kierownik",'Podział podstawowy'!$F$24,IF(D1565="zastępca kierownika",'Podział podstawowy'!$F$25,IF(D1565="główny ekspert",'Podział podstawowy'!$F$26,IF(OR(D1565="starszy ekspert",D1565="główny specjalista"),'Podział podstawowy'!$F$27,IF(OR(D1565="ekspert",D1565="specjalista"),'Podział podstawowy'!$F$28,'Podział podstawowy'!$F$29)))))))</f>
        <v>1306.0109446916717</v>
      </c>
      <c r="G1565" s="105" t="str">
        <f t="shared" si="48"/>
        <v>S3</v>
      </c>
      <c r="H1565" s="106">
        <f t="shared" si="49"/>
        <v>1.5</v>
      </c>
      <c r="I1565" s="104">
        <f>IFERROR(VLOOKUP(Tabela2[[#This Row],[Nazwisko i imię pracownika]],Tabela3[],9,FALSE),0)</f>
        <v>0</v>
      </c>
      <c r="J156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66" spans="1:10">
      <c r="A1566" s="104" t="s">
        <v>1538</v>
      </c>
      <c r="B1566" s="104">
        <v>111</v>
      </c>
      <c r="C1566" s="104" t="s">
        <v>1665</v>
      </c>
      <c r="D1566" s="104" t="s">
        <v>1669</v>
      </c>
      <c r="E1566" s="104">
        <v>1</v>
      </c>
      <c r="F1566" s="113">
        <f>IF(D1566="dyrektor ",'Podział podstawowy'!$F$19,IF(OR(D1566="zastępca dyrektora ",D1566="główny księgowy"),'Podział podstawowy'!$F$20,IF(D1566="kierownik",'Podział podstawowy'!$F$24,IF(D1566="zastępca kierownika",'Podział podstawowy'!$F$25,IF(D1566="główny ekspert",'Podział podstawowy'!$F$26,IF(OR(D1566="starszy ekspert",D1566="główny specjalista"),'Podział podstawowy'!$F$27,IF(OR(D1566="ekspert",D1566="specjalista"),'Podział podstawowy'!$F$28,'Podział podstawowy'!$F$29)))))))</f>
        <v>870.67396312778124</v>
      </c>
      <c r="G1566" s="105" t="str">
        <f t="shared" si="48"/>
        <v>S1</v>
      </c>
      <c r="H1566" s="106">
        <f t="shared" si="49"/>
        <v>1</v>
      </c>
      <c r="I1566" s="104">
        <f>IFERROR(VLOOKUP(Tabela2[[#This Row],[Nazwisko i imię pracownika]],Tabela3[],9,FALSE),0)</f>
        <v>0</v>
      </c>
      <c r="J156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67" spans="1:10">
      <c r="A1567" s="104" t="s">
        <v>1539</v>
      </c>
      <c r="B1567" s="104">
        <v>111</v>
      </c>
      <c r="C1567" s="104" t="s">
        <v>1665</v>
      </c>
      <c r="D1567" s="104" t="s">
        <v>1669</v>
      </c>
      <c r="E1567" s="104">
        <v>1</v>
      </c>
      <c r="F1567" s="113">
        <f>IF(D1567="dyrektor ",'Podział podstawowy'!$F$19,IF(OR(D1567="zastępca dyrektora ",D1567="główny księgowy"),'Podział podstawowy'!$F$20,IF(D1567="kierownik",'Podział podstawowy'!$F$24,IF(D1567="zastępca kierownika",'Podział podstawowy'!$F$25,IF(D1567="główny ekspert",'Podział podstawowy'!$F$26,IF(OR(D1567="starszy ekspert",D1567="główny specjalista"),'Podział podstawowy'!$F$27,IF(OR(D1567="ekspert",D1567="specjalista"),'Podział podstawowy'!$F$28,'Podział podstawowy'!$F$29)))))))</f>
        <v>870.67396312778124</v>
      </c>
      <c r="G1567" s="105" t="str">
        <f t="shared" si="48"/>
        <v>S1</v>
      </c>
      <c r="H1567" s="106">
        <f t="shared" si="49"/>
        <v>1</v>
      </c>
      <c r="I1567" s="104">
        <f>IFERROR(VLOOKUP(Tabela2[[#This Row],[Nazwisko i imię pracownika]],Tabela3[],9,FALSE),0)</f>
        <v>0</v>
      </c>
      <c r="J156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68" spans="1:10">
      <c r="A1568" s="104" t="s">
        <v>1540</v>
      </c>
      <c r="B1568" s="104">
        <v>111</v>
      </c>
      <c r="C1568" s="104" t="s">
        <v>1665</v>
      </c>
      <c r="D1568" s="104" t="s">
        <v>47</v>
      </c>
      <c r="E1568" s="104">
        <v>1</v>
      </c>
      <c r="F1568" s="113">
        <f>IF(D1568="dyrektor ",'Podział podstawowy'!$F$19,IF(OR(D1568="zastępca dyrektora ",D1568="główny księgowy"),'Podział podstawowy'!$F$20,IF(D1568="kierownik",'Podział podstawowy'!$F$24,IF(D1568="zastępca kierownika",'Podział podstawowy'!$F$25,IF(D1568="główny ekspert",'Podział podstawowy'!$F$26,IF(OR(D1568="starszy ekspert",D1568="główny specjalista"),'Podział podstawowy'!$F$27,IF(OR(D1568="ekspert",D1568="specjalista"),'Podział podstawowy'!$F$28,'Podział podstawowy'!$F$29)))))))</f>
        <v>1306.0109446916717</v>
      </c>
      <c r="G1568" s="105" t="str">
        <f t="shared" si="48"/>
        <v>S3</v>
      </c>
      <c r="H1568" s="106">
        <f t="shared" si="49"/>
        <v>1.5</v>
      </c>
      <c r="I1568" s="104">
        <f>IFERROR(VLOOKUP(Tabela2[[#This Row],[Nazwisko i imię pracownika]],Tabela3[],9,FALSE),0)</f>
        <v>0</v>
      </c>
      <c r="J156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69" spans="1:10">
      <c r="A1569" s="104" t="s">
        <v>1541</v>
      </c>
      <c r="B1569" s="104">
        <v>111</v>
      </c>
      <c r="C1569" s="104" t="s">
        <v>1665</v>
      </c>
      <c r="D1569" s="104" t="s">
        <v>1669</v>
      </c>
      <c r="E1569" s="104">
        <v>1</v>
      </c>
      <c r="F1569" s="113">
        <f>IF(D1569="dyrektor ",'Podział podstawowy'!$F$19,IF(OR(D1569="zastępca dyrektora ",D1569="główny księgowy"),'Podział podstawowy'!$F$20,IF(D1569="kierownik",'Podział podstawowy'!$F$24,IF(D1569="zastępca kierownika",'Podział podstawowy'!$F$25,IF(D1569="główny ekspert",'Podział podstawowy'!$F$26,IF(OR(D1569="starszy ekspert",D1569="główny specjalista"),'Podział podstawowy'!$F$27,IF(OR(D1569="ekspert",D1569="specjalista"),'Podział podstawowy'!$F$28,'Podział podstawowy'!$F$29)))))))</f>
        <v>870.67396312778124</v>
      </c>
      <c r="G1569" s="105" t="str">
        <f t="shared" si="48"/>
        <v>S1</v>
      </c>
      <c r="H1569" s="106">
        <f t="shared" si="49"/>
        <v>1</v>
      </c>
      <c r="I1569" s="104">
        <f>IFERROR(VLOOKUP(Tabela2[[#This Row],[Nazwisko i imię pracownika]],Tabela3[],9,FALSE),0)</f>
        <v>0</v>
      </c>
      <c r="J156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70" spans="1:10">
      <c r="A1570" s="104" t="s">
        <v>1542</v>
      </c>
      <c r="B1570" s="104">
        <v>111</v>
      </c>
      <c r="C1570" s="104" t="s">
        <v>1665</v>
      </c>
      <c r="D1570" s="104" t="s">
        <v>1669</v>
      </c>
      <c r="E1570" s="104">
        <v>1</v>
      </c>
      <c r="F1570" s="113">
        <f>IF(D1570="dyrektor ",'Podział podstawowy'!$F$19,IF(OR(D1570="zastępca dyrektora ",D1570="główny księgowy"),'Podział podstawowy'!$F$20,IF(D1570="kierownik",'Podział podstawowy'!$F$24,IF(D1570="zastępca kierownika",'Podział podstawowy'!$F$25,IF(D1570="główny ekspert",'Podział podstawowy'!$F$26,IF(OR(D1570="starszy ekspert",D1570="główny specjalista"),'Podział podstawowy'!$F$27,IF(OR(D1570="ekspert",D1570="specjalista"),'Podział podstawowy'!$F$28,'Podział podstawowy'!$F$29)))))))</f>
        <v>870.67396312778124</v>
      </c>
      <c r="G1570" s="105" t="str">
        <f t="shared" si="48"/>
        <v>S1</v>
      </c>
      <c r="H1570" s="106">
        <f t="shared" si="49"/>
        <v>1</v>
      </c>
      <c r="I1570" s="104">
        <f>IFERROR(VLOOKUP(Tabela2[[#This Row],[Nazwisko i imię pracownika]],Tabela3[],9,FALSE),0)</f>
        <v>0</v>
      </c>
      <c r="J157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71" spans="1:10">
      <c r="A1571" s="104" t="s">
        <v>1543</v>
      </c>
      <c r="B1571" s="104">
        <v>111</v>
      </c>
      <c r="C1571" s="104" t="s">
        <v>1665</v>
      </c>
      <c r="D1571" s="104" t="s">
        <v>1669</v>
      </c>
      <c r="E1571" s="104">
        <v>1</v>
      </c>
      <c r="F1571" s="113">
        <f>IF(D1571="dyrektor ",'Podział podstawowy'!$F$19,IF(OR(D1571="zastępca dyrektora ",D1571="główny księgowy"),'Podział podstawowy'!$F$20,IF(D1571="kierownik",'Podział podstawowy'!$F$24,IF(D1571="zastępca kierownika",'Podział podstawowy'!$F$25,IF(D1571="główny ekspert",'Podział podstawowy'!$F$26,IF(OR(D1571="starszy ekspert",D1571="główny specjalista"),'Podział podstawowy'!$F$27,IF(OR(D1571="ekspert",D1571="specjalista"),'Podział podstawowy'!$F$28,'Podział podstawowy'!$F$29)))))))</f>
        <v>870.67396312778124</v>
      </c>
      <c r="G1571" s="105" t="str">
        <f t="shared" si="48"/>
        <v>S1</v>
      </c>
      <c r="H1571" s="106">
        <f t="shared" si="49"/>
        <v>1</v>
      </c>
      <c r="I1571" s="104">
        <f>IFERROR(VLOOKUP(Tabela2[[#This Row],[Nazwisko i imię pracownika]],Tabela3[],9,FALSE),0)</f>
        <v>0</v>
      </c>
      <c r="J157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72" spans="1:10">
      <c r="A1572" s="104" t="s">
        <v>1544</v>
      </c>
      <c r="B1572" s="104">
        <v>111</v>
      </c>
      <c r="C1572" s="104" t="s">
        <v>1665</v>
      </c>
      <c r="D1572" s="104" t="s">
        <v>1669</v>
      </c>
      <c r="E1572" s="104">
        <v>1</v>
      </c>
      <c r="F1572" s="113">
        <f>IF(D1572="dyrektor ",'Podział podstawowy'!$F$19,IF(OR(D1572="zastępca dyrektora ",D1572="główny księgowy"),'Podział podstawowy'!$F$20,IF(D1572="kierownik",'Podział podstawowy'!$F$24,IF(D1572="zastępca kierownika",'Podział podstawowy'!$F$25,IF(D1572="główny ekspert",'Podział podstawowy'!$F$26,IF(OR(D1572="starszy ekspert",D1572="główny specjalista"),'Podział podstawowy'!$F$27,IF(OR(D1572="ekspert",D1572="specjalista"),'Podział podstawowy'!$F$28,'Podział podstawowy'!$F$29)))))))</f>
        <v>870.67396312778124</v>
      </c>
      <c r="G1572" s="105" t="str">
        <f t="shared" si="48"/>
        <v>S1</v>
      </c>
      <c r="H1572" s="106">
        <f t="shared" si="49"/>
        <v>1</v>
      </c>
      <c r="I1572" s="104">
        <f>IFERROR(VLOOKUP(Tabela2[[#This Row],[Nazwisko i imię pracownika]],Tabela3[],9,FALSE),0)</f>
        <v>0</v>
      </c>
      <c r="J157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73" spans="1:10">
      <c r="A1573" s="104" t="s">
        <v>1545</v>
      </c>
      <c r="B1573" s="104">
        <v>111</v>
      </c>
      <c r="C1573" s="104" t="s">
        <v>1665</v>
      </c>
      <c r="D1573" s="104" t="s">
        <v>1669</v>
      </c>
      <c r="E1573" s="104">
        <v>1</v>
      </c>
      <c r="F1573" s="113">
        <f>IF(D1573="dyrektor ",'Podział podstawowy'!$F$19,IF(OR(D1573="zastępca dyrektora ",D1573="główny księgowy"),'Podział podstawowy'!$F$20,IF(D1573="kierownik",'Podział podstawowy'!$F$24,IF(D1573="zastępca kierownika",'Podział podstawowy'!$F$25,IF(D1573="główny ekspert",'Podział podstawowy'!$F$26,IF(OR(D1573="starszy ekspert",D1573="główny specjalista"),'Podział podstawowy'!$F$27,IF(OR(D1573="ekspert",D1573="specjalista"),'Podział podstawowy'!$F$28,'Podział podstawowy'!$F$29)))))))</f>
        <v>870.67396312778124</v>
      </c>
      <c r="G1573" s="105" t="str">
        <f t="shared" si="48"/>
        <v>S1</v>
      </c>
      <c r="H1573" s="106">
        <f t="shared" si="49"/>
        <v>1</v>
      </c>
      <c r="I1573" s="104">
        <f>IFERROR(VLOOKUP(Tabela2[[#This Row],[Nazwisko i imię pracownika]],Tabela3[],9,FALSE),0)</f>
        <v>0</v>
      </c>
      <c r="J157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74" spans="1:10">
      <c r="A1574" s="104" t="s">
        <v>1546</v>
      </c>
      <c r="B1574" s="104">
        <v>111</v>
      </c>
      <c r="C1574" s="104" t="s">
        <v>1665</v>
      </c>
      <c r="D1574" s="104" t="s">
        <v>47</v>
      </c>
      <c r="E1574" s="104">
        <v>1</v>
      </c>
      <c r="F1574" s="113">
        <f>IF(D1574="dyrektor ",'Podział podstawowy'!$F$19,IF(OR(D1574="zastępca dyrektora ",D1574="główny księgowy"),'Podział podstawowy'!$F$20,IF(D1574="kierownik",'Podział podstawowy'!$F$24,IF(D1574="zastępca kierownika",'Podział podstawowy'!$F$25,IF(D1574="główny ekspert",'Podział podstawowy'!$F$26,IF(OR(D1574="starszy ekspert",D1574="główny specjalista"),'Podział podstawowy'!$F$27,IF(OR(D1574="ekspert",D1574="specjalista"),'Podział podstawowy'!$F$28,'Podział podstawowy'!$F$29)))))))</f>
        <v>1306.0109446916717</v>
      </c>
      <c r="G1574" s="105" t="str">
        <f t="shared" si="48"/>
        <v>S3</v>
      </c>
      <c r="H1574" s="106">
        <f t="shared" si="49"/>
        <v>1.5</v>
      </c>
      <c r="I1574" s="104">
        <f>IFERROR(VLOOKUP(Tabela2[[#This Row],[Nazwisko i imię pracownika]],Tabela3[],9,FALSE),0)</f>
        <v>0</v>
      </c>
      <c r="J157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75" spans="1:10">
      <c r="A1575" s="104" t="s">
        <v>1547</v>
      </c>
      <c r="B1575" s="104">
        <v>111</v>
      </c>
      <c r="C1575" s="104" t="s">
        <v>1665</v>
      </c>
      <c r="D1575" s="104" t="s">
        <v>1669</v>
      </c>
      <c r="E1575" s="104">
        <v>1</v>
      </c>
      <c r="F1575" s="113">
        <f>IF(D1575="dyrektor ",'Podział podstawowy'!$F$19,IF(OR(D1575="zastępca dyrektora ",D1575="główny księgowy"),'Podział podstawowy'!$F$20,IF(D1575="kierownik",'Podział podstawowy'!$F$24,IF(D1575="zastępca kierownika",'Podział podstawowy'!$F$25,IF(D1575="główny ekspert",'Podział podstawowy'!$F$26,IF(OR(D1575="starszy ekspert",D1575="główny specjalista"),'Podział podstawowy'!$F$27,IF(OR(D1575="ekspert",D1575="specjalista"),'Podział podstawowy'!$F$28,'Podział podstawowy'!$F$29)))))))</f>
        <v>870.67396312778124</v>
      </c>
      <c r="G1575" s="105" t="str">
        <f t="shared" si="48"/>
        <v>S1</v>
      </c>
      <c r="H1575" s="106">
        <f t="shared" si="49"/>
        <v>1</v>
      </c>
      <c r="I1575" s="104">
        <f>IFERROR(VLOOKUP(Tabela2[[#This Row],[Nazwisko i imię pracownika]],Tabela3[],9,FALSE),0)</f>
        <v>0</v>
      </c>
      <c r="J157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76" spans="1:10">
      <c r="A1576" s="104" t="s">
        <v>1548</v>
      </c>
      <c r="B1576" s="104">
        <v>111</v>
      </c>
      <c r="C1576" s="104" t="s">
        <v>1665</v>
      </c>
      <c r="D1576" s="104" t="s">
        <v>47</v>
      </c>
      <c r="E1576" s="104">
        <v>1</v>
      </c>
      <c r="F1576" s="113">
        <f>IF(D1576="dyrektor ",'Podział podstawowy'!$F$19,IF(OR(D1576="zastępca dyrektora ",D1576="główny księgowy"),'Podział podstawowy'!$F$20,IF(D1576="kierownik",'Podział podstawowy'!$F$24,IF(D1576="zastępca kierownika",'Podział podstawowy'!$F$25,IF(D1576="główny ekspert",'Podział podstawowy'!$F$26,IF(OR(D1576="starszy ekspert",D1576="główny specjalista"),'Podział podstawowy'!$F$27,IF(OR(D1576="ekspert",D1576="specjalista"),'Podział podstawowy'!$F$28,'Podział podstawowy'!$F$29)))))))</f>
        <v>1306.0109446916717</v>
      </c>
      <c r="G1576" s="105" t="str">
        <f t="shared" si="48"/>
        <v>S3</v>
      </c>
      <c r="H1576" s="106">
        <f t="shared" si="49"/>
        <v>1.5</v>
      </c>
      <c r="I1576" s="104">
        <f>IFERROR(VLOOKUP(Tabela2[[#This Row],[Nazwisko i imię pracownika]],Tabela3[],9,FALSE),0)</f>
        <v>0</v>
      </c>
      <c r="J157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77" spans="1:10">
      <c r="A1577" s="104" t="s">
        <v>1492</v>
      </c>
      <c r="B1577" s="104">
        <v>111</v>
      </c>
      <c r="C1577" s="104" t="s">
        <v>1665</v>
      </c>
      <c r="D1577" s="104" t="s">
        <v>1669</v>
      </c>
      <c r="E1577" s="104">
        <v>1</v>
      </c>
      <c r="F1577" s="113">
        <f>IF(D1577="dyrektor ",'Podział podstawowy'!$F$19,IF(OR(D1577="zastępca dyrektora ",D1577="główny księgowy"),'Podział podstawowy'!$F$20,IF(D1577="kierownik",'Podział podstawowy'!$F$24,IF(D1577="zastępca kierownika",'Podział podstawowy'!$F$25,IF(D1577="główny ekspert",'Podział podstawowy'!$F$26,IF(OR(D1577="starszy ekspert",D1577="główny specjalista"),'Podział podstawowy'!$F$27,IF(OR(D1577="ekspert",D1577="specjalista"),'Podział podstawowy'!$F$28,'Podział podstawowy'!$F$29)))))))</f>
        <v>870.67396312778124</v>
      </c>
      <c r="G1577" s="105" t="str">
        <f t="shared" si="48"/>
        <v>S1</v>
      </c>
      <c r="H1577" s="106">
        <f t="shared" si="49"/>
        <v>1</v>
      </c>
      <c r="I1577" s="104">
        <f>IFERROR(VLOOKUP(Tabela2[[#This Row],[Nazwisko i imię pracownika]],Tabela3[],9,FALSE),0)</f>
        <v>0</v>
      </c>
      <c r="J157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78" spans="1:10">
      <c r="A1578" s="104" t="s">
        <v>1549</v>
      </c>
      <c r="B1578" s="104">
        <v>110</v>
      </c>
      <c r="C1578" s="104" t="s">
        <v>1665</v>
      </c>
      <c r="D1578" s="104" t="s">
        <v>1669</v>
      </c>
      <c r="E1578" s="104">
        <v>1</v>
      </c>
      <c r="F1578" s="113">
        <f>IF(D1578="dyrektor ",'Podział podstawowy'!$F$19,IF(OR(D1578="zastępca dyrektora ",D1578="główny księgowy"),'Podział podstawowy'!$F$20,IF(D1578="kierownik",'Podział podstawowy'!$F$24,IF(D1578="zastępca kierownika",'Podział podstawowy'!$F$25,IF(D1578="główny ekspert",'Podział podstawowy'!$F$26,IF(OR(D1578="starszy ekspert",D1578="główny specjalista"),'Podział podstawowy'!$F$27,IF(OR(D1578="ekspert",D1578="specjalista"),'Podział podstawowy'!$F$28,'Podział podstawowy'!$F$29)))))))</f>
        <v>870.67396312778124</v>
      </c>
      <c r="G1578" s="105" t="str">
        <f t="shared" si="48"/>
        <v>S1</v>
      </c>
      <c r="H1578" s="106">
        <f t="shared" si="49"/>
        <v>1</v>
      </c>
      <c r="I1578" s="104">
        <f>IFERROR(VLOOKUP(Tabela2[[#This Row],[Nazwisko i imię pracownika]],Tabela3[],9,FALSE),0)</f>
        <v>0</v>
      </c>
      <c r="J157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79" spans="1:10">
      <c r="A1579" s="104" t="s">
        <v>713</v>
      </c>
      <c r="B1579" s="104">
        <v>110</v>
      </c>
      <c r="C1579" s="104" t="s">
        <v>1665</v>
      </c>
      <c r="D1579" s="104" t="s">
        <v>1669</v>
      </c>
      <c r="E1579" s="104">
        <v>1</v>
      </c>
      <c r="F1579" s="113">
        <f>IF(D1579="dyrektor ",'Podział podstawowy'!$F$19,IF(OR(D1579="zastępca dyrektora ",D1579="główny księgowy"),'Podział podstawowy'!$F$20,IF(D1579="kierownik",'Podział podstawowy'!$F$24,IF(D1579="zastępca kierownika",'Podział podstawowy'!$F$25,IF(D1579="główny ekspert",'Podział podstawowy'!$F$26,IF(OR(D1579="starszy ekspert",D1579="główny specjalista"),'Podział podstawowy'!$F$27,IF(OR(D1579="ekspert",D1579="specjalista"),'Podział podstawowy'!$F$28,'Podział podstawowy'!$F$29)))))))</f>
        <v>870.67396312778124</v>
      </c>
      <c r="G1579" s="105" t="str">
        <f t="shared" si="48"/>
        <v>S1</v>
      </c>
      <c r="H1579" s="106">
        <f t="shared" si="49"/>
        <v>1</v>
      </c>
      <c r="I1579" s="104">
        <f>IFERROR(VLOOKUP(Tabela2[[#This Row],[Nazwisko i imię pracownika]],Tabela3[],9,FALSE),0)</f>
        <v>0</v>
      </c>
      <c r="J157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80" spans="1:10">
      <c r="A1580" s="104" t="s">
        <v>1550</v>
      </c>
      <c r="B1580" s="104">
        <v>110</v>
      </c>
      <c r="C1580" s="104" t="s">
        <v>1665</v>
      </c>
      <c r="D1580" s="104" t="s">
        <v>1669</v>
      </c>
      <c r="E1580" s="104">
        <v>1</v>
      </c>
      <c r="F1580" s="113">
        <f>IF(D1580="dyrektor ",'Podział podstawowy'!$F$19,IF(OR(D1580="zastępca dyrektora ",D1580="główny księgowy"),'Podział podstawowy'!$F$20,IF(D1580="kierownik",'Podział podstawowy'!$F$24,IF(D1580="zastępca kierownika",'Podział podstawowy'!$F$25,IF(D1580="główny ekspert",'Podział podstawowy'!$F$26,IF(OR(D1580="starszy ekspert",D1580="główny specjalista"),'Podział podstawowy'!$F$27,IF(OR(D1580="ekspert",D1580="specjalista"),'Podział podstawowy'!$F$28,'Podział podstawowy'!$F$29)))))))</f>
        <v>870.67396312778124</v>
      </c>
      <c r="G1580" s="105" t="str">
        <f t="shared" si="48"/>
        <v>S1</v>
      </c>
      <c r="H1580" s="106">
        <f t="shared" si="49"/>
        <v>1</v>
      </c>
      <c r="I1580" s="104">
        <f>IFERROR(VLOOKUP(Tabela2[[#This Row],[Nazwisko i imię pracownika]],Tabela3[],9,FALSE),0)</f>
        <v>0</v>
      </c>
      <c r="J158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81" spans="1:10">
      <c r="A1581" s="104" t="s">
        <v>1551</v>
      </c>
      <c r="B1581" s="104">
        <v>110</v>
      </c>
      <c r="C1581" s="104" t="s">
        <v>1667</v>
      </c>
      <c r="D1581" s="104" t="s">
        <v>46</v>
      </c>
      <c r="E1581" s="104">
        <v>1</v>
      </c>
      <c r="F1581" s="113">
        <f>IF(D1581="dyrektor ",'Podział podstawowy'!$F$19,IF(OR(D1581="zastępca dyrektora ",D1581="główny księgowy"),'Podział podstawowy'!$F$20,IF(D1581="kierownik",'Podział podstawowy'!$F$24,IF(D1581="zastępca kierownika",'Podział podstawowy'!$F$25,IF(D1581="główny ekspert",'Podział podstawowy'!$F$26,IF(OR(D1581="starszy ekspert",D1581="główny specjalista"),'Podział podstawowy'!$F$27,IF(OR(D1581="ekspert",D1581="specjalista"),'Podział podstawowy'!$F$28,'Podział podstawowy'!$F$29)))))))</f>
        <v>2176.6849078194532</v>
      </c>
      <c r="G1581" s="105" t="str">
        <f t="shared" si="48"/>
        <v>S6</v>
      </c>
      <c r="H1581" s="106">
        <f t="shared" si="49"/>
        <v>2.5</v>
      </c>
      <c r="I1581" s="104">
        <f>IFERROR(VLOOKUP(Tabela2[[#This Row],[Nazwisko i imię pracownika]],Tabela3[],9,FALSE),0)</f>
        <v>0</v>
      </c>
      <c r="J158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82" spans="1:10">
      <c r="A1582" s="104" t="s">
        <v>1552</v>
      </c>
      <c r="B1582" s="104">
        <v>110</v>
      </c>
      <c r="C1582" s="104" t="s">
        <v>1667</v>
      </c>
      <c r="D1582" s="104" t="s">
        <v>1669</v>
      </c>
      <c r="E1582" s="104">
        <v>1</v>
      </c>
      <c r="F1582" s="113">
        <f>IF(D1582="dyrektor ",'Podział podstawowy'!$F$19,IF(OR(D1582="zastępca dyrektora ",D1582="główny księgowy"),'Podział podstawowy'!$F$20,IF(D1582="kierownik",'Podział podstawowy'!$F$24,IF(D1582="zastępca kierownika",'Podział podstawowy'!$F$25,IF(D1582="główny ekspert",'Podział podstawowy'!$F$26,IF(OR(D1582="starszy ekspert",D1582="główny specjalista"),'Podział podstawowy'!$F$27,IF(OR(D1582="ekspert",D1582="specjalista"),'Podział podstawowy'!$F$28,'Podział podstawowy'!$F$29)))))))</f>
        <v>870.67396312778124</v>
      </c>
      <c r="G1582" s="105" t="str">
        <f t="shared" si="48"/>
        <v>S1</v>
      </c>
      <c r="H1582" s="106">
        <f t="shared" si="49"/>
        <v>1</v>
      </c>
      <c r="I1582" s="104">
        <f>IFERROR(VLOOKUP(Tabela2[[#This Row],[Nazwisko i imię pracownika]],Tabela3[],9,FALSE),0)</f>
        <v>0</v>
      </c>
      <c r="J158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83" spans="1:10">
      <c r="A1583" s="104" t="s">
        <v>1553</v>
      </c>
      <c r="B1583" s="104">
        <v>110</v>
      </c>
      <c r="C1583" s="104" t="s">
        <v>1667</v>
      </c>
      <c r="D1583" s="104" t="s">
        <v>47</v>
      </c>
      <c r="E1583" s="104">
        <v>1</v>
      </c>
      <c r="F1583" s="113">
        <f>IF(D1583="dyrektor ",'Podział podstawowy'!$F$19,IF(OR(D1583="zastępca dyrektora ",D1583="główny księgowy"),'Podział podstawowy'!$F$20,IF(D1583="kierownik",'Podział podstawowy'!$F$24,IF(D1583="zastępca kierownika",'Podział podstawowy'!$F$25,IF(D1583="główny ekspert",'Podział podstawowy'!$F$26,IF(OR(D1583="starszy ekspert",D1583="główny specjalista"),'Podział podstawowy'!$F$27,IF(OR(D1583="ekspert",D1583="specjalista"),'Podział podstawowy'!$F$28,'Podział podstawowy'!$F$29)))))))</f>
        <v>1306.0109446916717</v>
      </c>
      <c r="G1583" s="105" t="str">
        <f t="shared" si="48"/>
        <v>S3</v>
      </c>
      <c r="H1583" s="106">
        <f t="shared" si="49"/>
        <v>1.5</v>
      </c>
      <c r="I1583" s="104">
        <f>IFERROR(VLOOKUP(Tabela2[[#This Row],[Nazwisko i imię pracownika]],Tabela3[],9,FALSE),0)</f>
        <v>0</v>
      </c>
      <c r="J158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84" spans="1:10">
      <c r="A1584" s="104" t="s">
        <v>1554</v>
      </c>
      <c r="B1584" s="104">
        <v>110</v>
      </c>
      <c r="C1584" s="104" t="s">
        <v>1667</v>
      </c>
      <c r="D1584" s="104" t="s">
        <v>47</v>
      </c>
      <c r="E1584" s="104">
        <v>1</v>
      </c>
      <c r="F1584" s="113">
        <f>IF(D1584="dyrektor ",'Podział podstawowy'!$F$19,IF(OR(D1584="zastępca dyrektora ",D1584="główny księgowy"),'Podział podstawowy'!$F$20,IF(D1584="kierownik",'Podział podstawowy'!$F$24,IF(D1584="zastępca kierownika",'Podział podstawowy'!$F$25,IF(D1584="główny ekspert",'Podział podstawowy'!$F$26,IF(OR(D1584="starszy ekspert",D1584="główny specjalista"),'Podział podstawowy'!$F$27,IF(OR(D1584="ekspert",D1584="specjalista"),'Podział podstawowy'!$F$28,'Podział podstawowy'!$F$29)))))))</f>
        <v>1306.0109446916717</v>
      </c>
      <c r="G1584" s="105" t="str">
        <f t="shared" si="48"/>
        <v>S3</v>
      </c>
      <c r="H1584" s="106">
        <f t="shared" si="49"/>
        <v>1.5</v>
      </c>
      <c r="I1584" s="104">
        <f>IFERROR(VLOOKUP(Tabela2[[#This Row],[Nazwisko i imię pracownika]],Tabela3[],9,FALSE),0)</f>
        <v>0</v>
      </c>
      <c r="J158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85" spans="1:10">
      <c r="A1585" s="104" t="s">
        <v>1555</v>
      </c>
      <c r="B1585" s="104">
        <v>110</v>
      </c>
      <c r="C1585" s="104" t="s">
        <v>1667</v>
      </c>
      <c r="D1585" s="104" t="s">
        <v>47</v>
      </c>
      <c r="E1585" s="104">
        <v>1</v>
      </c>
      <c r="F1585" s="113">
        <f>IF(D1585="dyrektor ",'Podział podstawowy'!$F$19,IF(OR(D1585="zastępca dyrektora ",D1585="główny księgowy"),'Podział podstawowy'!$F$20,IF(D1585="kierownik",'Podział podstawowy'!$F$24,IF(D1585="zastępca kierownika",'Podział podstawowy'!$F$25,IF(D1585="główny ekspert",'Podział podstawowy'!$F$26,IF(OR(D1585="starszy ekspert",D1585="główny specjalista"),'Podział podstawowy'!$F$27,IF(OR(D1585="ekspert",D1585="specjalista"),'Podział podstawowy'!$F$28,'Podział podstawowy'!$F$29)))))))</f>
        <v>1306.0109446916717</v>
      </c>
      <c r="G1585" s="105" t="str">
        <f t="shared" si="48"/>
        <v>S3</v>
      </c>
      <c r="H1585" s="106">
        <f t="shared" si="49"/>
        <v>1.5</v>
      </c>
      <c r="I1585" s="104">
        <f>IFERROR(VLOOKUP(Tabela2[[#This Row],[Nazwisko i imię pracownika]],Tabela3[],9,FALSE),0)</f>
        <v>0</v>
      </c>
      <c r="J158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86" spans="1:10">
      <c r="A1586" s="104" t="s">
        <v>1556</v>
      </c>
      <c r="B1586" s="104">
        <v>110</v>
      </c>
      <c r="C1586" s="104" t="s">
        <v>1667</v>
      </c>
      <c r="D1586" s="104" t="s">
        <v>1669</v>
      </c>
      <c r="E1586" s="104">
        <v>1</v>
      </c>
      <c r="F1586" s="113">
        <f>IF(D1586="dyrektor ",'Podział podstawowy'!$F$19,IF(OR(D1586="zastępca dyrektora ",D1586="główny księgowy"),'Podział podstawowy'!$F$20,IF(D1586="kierownik",'Podział podstawowy'!$F$24,IF(D1586="zastępca kierownika",'Podział podstawowy'!$F$25,IF(D1586="główny ekspert",'Podział podstawowy'!$F$26,IF(OR(D1586="starszy ekspert",D1586="główny specjalista"),'Podział podstawowy'!$F$27,IF(OR(D1586="ekspert",D1586="specjalista"),'Podział podstawowy'!$F$28,'Podział podstawowy'!$F$29)))))))</f>
        <v>870.67396312778124</v>
      </c>
      <c r="G1586" s="105" t="str">
        <f t="shared" si="48"/>
        <v>S1</v>
      </c>
      <c r="H1586" s="106">
        <f t="shared" si="49"/>
        <v>1</v>
      </c>
      <c r="I1586" s="104">
        <f>IFERROR(VLOOKUP(Tabela2[[#This Row],[Nazwisko i imię pracownika]],Tabela3[],9,FALSE),0)</f>
        <v>0</v>
      </c>
      <c r="J158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87" spans="1:10">
      <c r="A1587" s="104" t="s">
        <v>1557</v>
      </c>
      <c r="B1587" s="104">
        <v>110</v>
      </c>
      <c r="C1587" s="104" t="s">
        <v>1667</v>
      </c>
      <c r="D1587" s="104" t="s">
        <v>8</v>
      </c>
      <c r="E1587" s="104">
        <v>1</v>
      </c>
      <c r="F1587" s="113">
        <f>IF(D1587="dyrektor ",'Podział podstawowy'!$F$19,IF(OR(D1587="zastępca dyrektora ",D1587="główny księgowy"),'Podział podstawowy'!$F$20,IF(D1587="kierownik",'Podział podstawowy'!$F$24,IF(D1587="zastępca kierownika",'Podział podstawowy'!$F$25,IF(D1587="główny ekspert",'Podział podstawowy'!$F$26,IF(OR(D1587="starszy ekspert",D1587="główny specjalista"),'Podział podstawowy'!$F$27,IF(OR(D1587="ekspert",D1587="specjalista"),'Podział podstawowy'!$F$28,'Podział podstawowy'!$F$29)))))))</f>
        <v>1088.3424539097266</v>
      </c>
      <c r="G1587" s="105" t="str">
        <f t="shared" si="48"/>
        <v>S2</v>
      </c>
      <c r="H1587" s="106">
        <f t="shared" si="49"/>
        <v>1.25</v>
      </c>
      <c r="I1587" s="104">
        <f>IFERROR(VLOOKUP(Tabela2[[#This Row],[Nazwisko i imię pracownika]],Tabela3[],9,FALSE),0)</f>
        <v>0</v>
      </c>
      <c r="J158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88" spans="1:10">
      <c r="A1588" s="104" t="s">
        <v>1558</v>
      </c>
      <c r="B1588" s="104">
        <v>110</v>
      </c>
      <c r="C1588" s="104" t="s">
        <v>1667</v>
      </c>
      <c r="D1588" s="104" t="s">
        <v>1669</v>
      </c>
      <c r="E1588" s="104">
        <v>1</v>
      </c>
      <c r="F1588" s="113">
        <f>IF(D1588="dyrektor ",'Podział podstawowy'!$F$19,IF(OR(D1588="zastępca dyrektora ",D1588="główny księgowy"),'Podział podstawowy'!$F$20,IF(D1588="kierownik",'Podział podstawowy'!$F$24,IF(D1588="zastępca kierownika",'Podział podstawowy'!$F$25,IF(D1588="główny ekspert",'Podział podstawowy'!$F$26,IF(OR(D1588="starszy ekspert",D1588="główny specjalista"),'Podział podstawowy'!$F$27,IF(OR(D1588="ekspert",D1588="specjalista"),'Podział podstawowy'!$F$28,'Podział podstawowy'!$F$29)))))))</f>
        <v>870.67396312778124</v>
      </c>
      <c r="G1588" s="105" t="str">
        <f t="shared" si="48"/>
        <v>S1</v>
      </c>
      <c r="H1588" s="106">
        <f t="shared" si="49"/>
        <v>1</v>
      </c>
      <c r="I1588" s="104">
        <f>IFERROR(VLOOKUP(Tabela2[[#This Row],[Nazwisko i imię pracownika]],Tabela3[],9,FALSE),0)</f>
        <v>0</v>
      </c>
      <c r="J158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89" spans="1:10">
      <c r="A1589" s="104" t="s">
        <v>1559</v>
      </c>
      <c r="B1589" s="104">
        <v>110</v>
      </c>
      <c r="C1589" s="104" t="s">
        <v>1667</v>
      </c>
      <c r="D1589" s="104" t="s">
        <v>47</v>
      </c>
      <c r="E1589" s="104">
        <v>1</v>
      </c>
      <c r="F1589" s="113">
        <f>IF(D1589="dyrektor ",'Podział podstawowy'!$F$19,IF(OR(D1589="zastępca dyrektora ",D1589="główny księgowy"),'Podział podstawowy'!$F$20,IF(D1589="kierownik",'Podział podstawowy'!$F$24,IF(D1589="zastępca kierownika",'Podział podstawowy'!$F$25,IF(D1589="główny ekspert",'Podział podstawowy'!$F$26,IF(OR(D1589="starszy ekspert",D1589="główny specjalista"),'Podział podstawowy'!$F$27,IF(OR(D1589="ekspert",D1589="specjalista"),'Podział podstawowy'!$F$28,'Podział podstawowy'!$F$29)))))))</f>
        <v>1306.0109446916717</v>
      </c>
      <c r="G1589" s="105" t="str">
        <f t="shared" si="48"/>
        <v>S3</v>
      </c>
      <c r="H1589" s="106">
        <f t="shared" si="49"/>
        <v>1.5</v>
      </c>
      <c r="I1589" s="104">
        <f>IFERROR(VLOOKUP(Tabela2[[#This Row],[Nazwisko i imię pracownika]],Tabela3[],9,FALSE),0)</f>
        <v>0</v>
      </c>
      <c r="J158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90" spans="1:10">
      <c r="A1590" s="104" t="s">
        <v>1560</v>
      </c>
      <c r="B1590" s="104">
        <v>110</v>
      </c>
      <c r="C1590" s="104" t="s">
        <v>1667</v>
      </c>
      <c r="D1590" s="104" t="s">
        <v>47</v>
      </c>
      <c r="E1590" s="104">
        <v>1</v>
      </c>
      <c r="F1590" s="113">
        <f>IF(D1590="dyrektor ",'Podział podstawowy'!$F$19,IF(OR(D1590="zastępca dyrektora ",D1590="główny księgowy"),'Podział podstawowy'!$F$20,IF(D1590="kierownik",'Podział podstawowy'!$F$24,IF(D1590="zastępca kierownika",'Podział podstawowy'!$F$25,IF(D1590="główny ekspert",'Podział podstawowy'!$F$26,IF(OR(D1590="starszy ekspert",D1590="główny specjalista"),'Podział podstawowy'!$F$27,IF(OR(D1590="ekspert",D1590="specjalista"),'Podział podstawowy'!$F$28,'Podział podstawowy'!$F$29)))))))</f>
        <v>1306.0109446916717</v>
      </c>
      <c r="G1590" s="105" t="str">
        <f t="shared" si="48"/>
        <v>S3</v>
      </c>
      <c r="H1590" s="106">
        <f t="shared" si="49"/>
        <v>1.5</v>
      </c>
      <c r="I1590" s="104">
        <f>IFERROR(VLOOKUP(Tabela2[[#This Row],[Nazwisko i imię pracownika]],Tabela3[],9,FALSE),0)</f>
        <v>0</v>
      </c>
      <c r="J159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91" spans="1:10">
      <c r="A1591" s="104" t="s">
        <v>1561</v>
      </c>
      <c r="B1591" s="104">
        <v>110</v>
      </c>
      <c r="C1591" s="104" t="s">
        <v>1667</v>
      </c>
      <c r="D1591" s="104" t="s">
        <v>1669</v>
      </c>
      <c r="E1591" s="104">
        <v>1</v>
      </c>
      <c r="F1591" s="113">
        <f>IF(D1591="dyrektor ",'Podział podstawowy'!$F$19,IF(OR(D1591="zastępca dyrektora ",D1591="główny księgowy"),'Podział podstawowy'!$F$20,IF(D1591="kierownik",'Podział podstawowy'!$F$24,IF(D1591="zastępca kierownika",'Podział podstawowy'!$F$25,IF(D1591="główny ekspert",'Podział podstawowy'!$F$26,IF(OR(D1591="starszy ekspert",D1591="główny specjalista"),'Podział podstawowy'!$F$27,IF(OR(D1591="ekspert",D1591="specjalista"),'Podział podstawowy'!$F$28,'Podział podstawowy'!$F$29)))))))</f>
        <v>870.67396312778124</v>
      </c>
      <c r="G1591" s="105" t="str">
        <f t="shared" si="48"/>
        <v>S1</v>
      </c>
      <c r="H1591" s="106">
        <f t="shared" si="49"/>
        <v>1</v>
      </c>
      <c r="I1591" s="104">
        <f>IFERROR(VLOOKUP(Tabela2[[#This Row],[Nazwisko i imię pracownika]],Tabela3[],9,FALSE),0)</f>
        <v>6</v>
      </c>
      <c r="J159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92" spans="1:10">
      <c r="A1592" s="104" t="s">
        <v>1562</v>
      </c>
      <c r="B1592" s="104">
        <v>110</v>
      </c>
      <c r="C1592" s="104" t="s">
        <v>1667</v>
      </c>
      <c r="D1592" s="104" t="s">
        <v>55</v>
      </c>
      <c r="E1592" s="104">
        <v>1</v>
      </c>
      <c r="F1592" s="113">
        <f>IF(D1592="dyrektor ",'Podział podstawowy'!$F$19,IF(OR(D1592="zastępca dyrektora ",D1592="główny księgowy"),'Podział podstawowy'!$F$20,IF(D1592="kierownik",'Podział podstawowy'!$F$24,IF(D1592="zastępca kierownika",'Podział podstawowy'!$F$25,IF(D1592="główny ekspert",'Podział podstawowy'!$F$26,IF(OR(D1592="starszy ekspert",D1592="główny specjalista"),'Podział podstawowy'!$F$27,IF(OR(D1592="ekspert",D1592="specjalista"),'Podział podstawowy'!$F$28,'Podział podstawowy'!$F$29)))))))</f>
        <v>1523.6794354736171</v>
      </c>
      <c r="G1592" s="105" t="str">
        <f t="shared" si="48"/>
        <v>S4</v>
      </c>
      <c r="H1592" s="106">
        <f t="shared" si="49"/>
        <v>1.75</v>
      </c>
      <c r="I1592" s="104">
        <f>IFERROR(VLOOKUP(Tabela2[[#This Row],[Nazwisko i imię pracownika]],Tabela3[],9,FALSE),0)</f>
        <v>0</v>
      </c>
      <c r="J159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93" spans="1:10">
      <c r="A1593" s="104" t="s">
        <v>1563</v>
      </c>
      <c r="B1593" s="104">
        <v>110</v>
      </c>
      <c r="C1593" s="104" t="s">
        <v>1667</v>
      </c>
      <c r="D1593" s="104" t="s">
        <v>1669</v>
      </c>
      <c r="E1593" s="104">
        <v>1</v>
      </c>
      <c r="F1593" s="113">
        <f>IF(D1593="dyrektor ",'Podział podstawowy'!$F$19,IF(OR(D1593="zastępca dyrektora ",D1593="główny księgowy"),'Podział podstawowy'!$F$20,IF(D1593="kierownik",'Podział podstawowy'!$F$24,IF(D1593="zastępca kierownika",'Podział podstawowy'!$F$25,IF(D1593="główny ekspert",'Podział podstawowy'!$F$26,IF(OR(D1593="starszy ekspert",D1593="główny specjalista"),'Podział podstawowy'!$F$27,IF(OR(D1593="ekspert",D1593="specjalista"),'Podział podstawowy'!$F$28,'Podział podstawowy'!$F$29)))))))</f>
        <v>870.67396312778124</v>
      </c>
      <c r="G1593" s="105" t="str">
        <f t="shared" si="48"/>
        <v>S1</v>
      </c>
      <c r="H1593" s="106">
        <f t="shared" si="49"/>
        <v>1</v>
      </c>
      <c r="I1593" s="104">
        <f>IFERROR(VLOOKUP(Tabela2[[#This Row],[Nazwisko i imię pracownika]],Tabela3[],9,FALSE),0)</f>
        <v>0</v>
      </c>
      <c r="J159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94" spans="1:10">
      <c r="A1594" s="104" t="s">
        <v>1564</v>
      </c>
      <c r="B1594" s="104">
        <v>110</v>
      </c>
      <c r="C1594" s="104" t="s">
        <v>1665</v>
      </c>
      <c r="D1594" s="104" t="s">
        <v>1669</v>
      </c>
      <c r="E1594" s="104">
        <v>1</v>
      </c>
      <c r="F1594" s="113">
        <f>IF(D1594="dyrektor ",'Podział podstawowy'!$F$19,IF(OR(D1594="zastępca dyrektora ",D1594="główny księgowy"),'Podział podstawowy'!$F$20,IF(D1594="kierownik",'Podział podstawowy'!$F$24,IF(D1594="zastępca kierownika",'Podział podstawowy'!$F$25,IF(D1594="główny ekspert",'Podział podstawowy'!$F$26,IF(OR(D1594="starszy ekspert",D1594="główny specjalista"),'Podział podstawowy'!$F$27,IF(OR(D1594="ekspert",D1594="specjalista"),'Podział podstawowy'!$F$28,'Podział podstawowy'!$F$29)))))))</f>
        <v>870.67396312778124</v>
      </c>
      <c r="G1594" s="105" t="str">
        <f t="shared" si="48"/>
        <v>S1</v>
      </c>
      <c r="H1594" s="106">
        <f t="shared" si="49"/>
        <v>1</v>
      </c>
      <c r="I1594" s="104">
        <f>IFERROR(VLOOKUP(Tabela2[[#This Row],[Nazwisko i imię pracownika]],Tabela3[],9,FALSE),0)</f>
        <v>0</v>
      </c>
      <c r="J159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95" spans="1:10">
      <c r="A1595" s="104" t="s">
        <v>529</v>
      </c>
      <c r="B1595" s="104">
        <v>110</v>
      </c>
      <c r="C1595" s="104" t="s">
        <v>1665</v>
      </c>
      <c r="D1595" s="104" t="s">
        <v>1669</v>
      </c>
      <c r="E1595" s="104">
        <v>1</v>
      </c>
      <c r="F1595" s="113">
        <f>IF(D1595="dyrektor ",'Podział podstawowy'!$F$19,IF(OR(D1595="zastępca dyrektora ",D1595="główny księgowy"),'Podział podstawowy'!$F$20,IF(D1595="kierownik",'Podział podstawowy'!$F$24,IF(D1595="zastępca kierownika",'Podział podstawowy'!$F$25,IF(D1595="główny ekspert",'Podział podstawowy'!$F$26,IF(OR(D1595="starszy ekspert",D1595="główny specjalista"),'Podział podstawowy'!$F$27,IF(OR(D1595="ekspert",D1595="specjalista"),'Podział podstawowy'!$F$28,'Podział podstawowy'!$F$29)))))))</f>
        <v>870.67396312778124</v>
      </c>
      <c r="G1595" s="105" t="str">
        <f t="shared" si="48"/>
        <v>S1</v>
      </c>
      <c r="H1595" s="106">
        <f t="shared" si="49"/>
        <v>1</v>
      </c>
      <c r="I1595" s="104">
        <f>IFERROR(VLOOKUP(Tabela2[[#This Row],[Nazwisko i imię pracownika]],Tabela3[],9,FALSE),0)</f>
        <v>0</v>
      </c>
      <c r="J159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96" spans="1:10">
      <c r="A1596" s="104" t="s">
        <v>1565</v>
      </c>
      <c r="B1596" s="104">
        <v>110</v>
      </c>
      <c r="C1596" s="104" t="s">
        <v>1665</v>
      </c>
      <c r="D1596" s="104" t="s">
        <v>55</v>
      </c>
      <c r="E1596" s="104">
        <v>1</v>
      </c>
      <c r="F1596" s="113">
        <f>IF(D1596="dyrektor ",'Podział podstawowy'!$F$19,IF(OR(D1596="zastępca dyrektora ",D1596="główny księgowy"),'Podział podstawowy'!$F$20,IF(D1596="kierownik",'Podział podstawowy'!$F$24,IF(D1596="zastępca kierownika",'Podział podstawowy'!$F$25,IF(D1596="główny ekspert",'Podział podstawowy'!$F$26,IF(OR(D1596="starszy ekspert",D1596="główny specjalista"),'Podział podstawowy'!$F$27,IF(OR(D1596="ekspert",D1596="specjalista"),'Podział podstawowy'!$F$28,'Podział podstawowy'!$F$29)))))))</f>
        <v>1523.6794354736171</v>
      </c>
      <c r="G1596" s="105" t="str">
        <f t="shared" si="48"/>
        <v>S4</v>
      </c>
      <c r="H1596" s="106">
        <f t="shared" si="49"/>
        <v>1.75</v>
      </c>
      <c r="I1596" s="104">
        <f>IFERROR(VLOOKUP(Tabela2[[#This Row],[Nazwisko i imię pracownika]],Tabela3[],9,FALSE),0)</f>
        <v>0</v>
      </c>
      <c r="J159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97" spans="1:10">
      <c r="A1597" s="104" t="s">
        <v>1566</v>
      </c>
      <c r="B1597" s="104">
        <v>110</v>
      </c>
      <c r="C1597" s="104" t="s">
        <v>1665</v>
      </c>
      <c r="D1597" s="104" t="s">
        <v>1669</v>
      </c>
      <c r="E1597" s="104">
        <v>1</v>
      </c>
      <c r="F1597" s="113">
        <f>IF(D1597="dyrektor ",'Podział podstawowy'!$F$19,IF(OR(D1597="zastępca dyrektora ",D1597="główny księgowy"),'Podział podstawowy'!$F$20,IF(D1597="kierownik",'Podział podstawowy'!$F$24,IF(D1597="zastępca kierownika",'Podział podstawowy'!$F$25,IF(D1597="główny ekspert",'Podział podstawowy'!$F$26,IF(OR(D1597="starszy ekspert",D1597="główny specjalista"),'Podział podstawowy'!$F$27,IF(OR(D1597="ekspert",D1597="specjalista"),'Podział podstawowy'!$F$28,'Podział podstawowy'!$F$29)))))))</f>
        <v>870.67396312778124</v>
      </c>
      <c r="G1597" s="105" t="str">
        <f t="shared" si="48"/>
        <v>S1</v>
      </c>
      <c r="H1597" s="106">
        <f t="shared" si="49"/>
        <v>1</v>
      </c>
      <c r="I1597" s="104">
        <f>IFERROR(VLOOKUP(Tabela2[[#This Row],[Nazwisko i imię pracownika]],Tabela3[],9,FALSE),0)</f>
        <v>0</v>
      </c>
      <c r="J159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98" spans="1:10">
      <c r="A1598" s="104" t="s">
        <v>1567</v>
      </c>
      <c r="B1598" s="104">
        <v>110</v>
      </c>
      <c r="C1598" s="104" t="s">
        <v>1665</v>
      </c>
      <c r="D1598" s="104" t="s">
        <v>10</v>
      </c>
      <c r="E1598" s="104">
        <v>1</v>
      </c>
      <c r="F1598" s="113">
        <f>IF(D1598="dyrektor ",'Podział podstawowy'!$F$19,IF(OR(D1598="zastępca dyrektora ",D1598="główny księgowy"),'Podział podstawowy'!$F$20,IF(D1598="kierownik",'Podział podstawowy'!$F$24,IF(D1598="zastępca kierownika",'Podział podstawowy'!$F$25,IF(D1598="główny ekspert",'Podział podstawowy'!$F$26,IF(OR(D1598="starszy ekspert",D1598="główny specjalista"),'Podział podstawowy'!$F$27,IF(OR(D1598="ekspert",D1598="specjalista"),'Podział podstawowy'!$F$28,'Podział podstawowy'!$F$29)))))))</f>
        <v>1088.3424539097266</v>
      </c>
      <c r="G1598" s="105" t="str">
        <f t="shared" si="48"/>
        <v>S2</v>
      </c>
      <c r="H1598" s="106">
        <f t="shared" si="49"/>
        <v>1.25</v>
      </c>
      <c r="I1598" s="104">
        <f>IFERROR(VLOOKUP(Tabela2[[#This Row],[Nazwisko i imię pracownika]],Tabela3[],9,FALSE),0)</f>
        <v>0</v>
      </c>
      <c r="J159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599" spans="1:10">
      <c r="A1599" s="104" t="s">
        <v>1568</v>
      </c>
      <c r="B1599" s="104">
        <v>110</v>
      </c>
      <c r="C1599" s="104" t="s">
        <v>1665</v>
      </c>
      <c r="D1599" s="104" t="s">
        <v>47</v>
      </c>
      <c r="E1599" s="104">
        <v>1</v>
      </c>
      <c r="F1599" s="113">
        <f>IF(D1599="dyrektor ",'Podział podstawowy'!$F$19,IF(OR(D1599="zastępca dyrektora ",D1599="główny księgowy"),'Podział podstawowy'!$F$20,IF(D1599="kierownik",'Podział podstawowy'!$F$24,IF(D1599="zastępca kierownika",'Podział podstawowy'!$F$25,IF(D1599="główny ekspert",'Podział podstawowy'!$F$26,IF(OR(D1599="starszy ekspert",D1599="główny specjalista"),'Podział podstawowy'!$F$27,IF(OR(D1599="ekspert",D1599="specjalista"),'Podział podstawowy'!$F$28,'Podział podstawowy'!$F$29)))))))</f>
        <v>1306.0109446916717</v>
      </c>
      <c r="G1599" s="105" t="str">
        <f t="shared" si="48"/>
        <v>S3</v>
      </c>
      <c r="H1599" s="106">
        <f t="shared" si="49"/>
        <v>1.5</v>
      </c>
      <c r="I1599" s="104">
        <f>IFERROR(VLOOKUP(Tabela2[[#This Row],[Nazwisko i imię pracownika]],Tabela3[],9,FALSE),0)</f>
        <v>0</v>
      </c>
      <c r="J159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00" spans="1:10">
      <c r="A1600" s="104" t="s">
        <v>1569</v>
      </c>
      <c r="B1600" s="104">
        <v>110</v>
      </c>
      <c r="C1600" s="104" t="s">
        <v>1665</v>
      </c>
      <c r="D1600" s="104" t="s">
        <v>1669</v>
      </c>
      <c r="E1600" s="104">
        <v>1</v>
      </c>
      <c r="F1600" s="113">
        <f>IF(D1600="dyrektor ",'Podział podstawowy'!$F$19,IF(OR(D1600="zastępca dyrektora ",D1600="główny księgowy"),'Podział podstawowy'!$F$20,IF(D1600="kierownik",'Podział podstawowy'!$F$24,IF(D1600="zastępca kierownika",'Podział podstawowy'!$F$25,IF(D1600="główny ekspert",'Podział podstawowy'!$F$26,IF(OR(D1600="starszy ekspert",D1600="główny specjalista"),'Podział podstawowy'!$F$27,IF(OR(D1600="ekspert",D1600="specjalista"),'Podział podstawowy'!$F$28,'Podział podstawowy'!$F$29)))))))</f>
        <v>870.67396312778124</v>
      </c>
      <c r="G1600" s="105" t="str">
        <f t="shared" si="48"/>
        <v>S1</v>
      </c>
      <c r="H1600" s="106">
        <f t="shared" si="49"/>
        <v>1</v>
      </c>
      <c r="I1600" s="104">
        <f>IFERROR(VLOOKUP(Tabela2[[#This Row],[Nazwisko i imię pracownika]],Tabela3[],9,FALSE),0)</f>
        <v>0</v>
      </c>
      <c r="J160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01" spans="1:10">
      <c r="A1601" s="104" t="s">
        <v>1021</v>
      </c>
      <c r="B1601" s="104">
        <v>110</v>
      </c>
      <c r="C1601" s="104" t="s">
        <v>1665</v>
      </c>
      <c r="D1601" s="104" t="s">
        <v>1669</v>
      </c>
      <c r="E1601" s="104">
        <v>1</v>
      </c>
      <c r="F1601" s="113">
        <f>IF(D1601="dyrektor ",'Podział podstawowy'!$F$19,IF(OR(D1601="zastępca dyrektora ",D1601="główny księgowy"),'Podział podstawowy'!$F$20,IF(D1601="kierownik",'Podział podstawowy'!$F$24,IF(D1601="zastępca kierownika",'Podział podstawowy'!$F$25,IF(D1601="główny ekspert",'Podział podstawowy'!$F$26,IF(OR(D1601="starszy ekspert",D1601="główny specjalista"),'Podział podstawowy'!$F$27,IF(OR(D1601="ekspert",D1601="specjalista"),'Podział podstawowy'!$F$28,'Podział podstawowy'!$F$29)))))))</f>
        <v>870.67396312778124</v>
      </c>
      <c r="G1601" s="105" t="str">
        <f t="shared" si="48"/>
        <v>S1</v>
      </c>
      <c r="H1601" s="106">
        <f t="shared" ref="H1601:H1613" si="50">IF(G101="S1",1,IF(G101="S2",1.25,IF(G101="S3",1.5,IF(G101="S4",1.75,IF(G101="S5",2,IF(G101="S6",2.5,IF(G101="S7",3,IF(G101="S8",3.5))))))))</f>
        <v>1</v>
      </c>
      <c r="I1601" s="104">
        <f>IFERROR(VLOOKUP(Tabela2[[#This Row],[Nazwisko i imię pracownika]],Tabela3[],9,FALSE),0)</f>
        <v>0</v>
      </c>
      <c r="J160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02" spans="1:10">
      <c r="A1602" s="104" t="s">
        <v>1570</v>
      </c>
      <c r="B1602" s="104">
        <v>110</v>
      </c>
      <c r="C1602" s="104" t="s">
        <v>1665</v>
      </c>
      <c r="D1602" s="104" t="s">
        <v>1669</v>
      </c>
      <c r="E1602" s="104">
        <v>1</v>
      </c>
      <c r="F1602" s="113">
        <f>IF(D1602="dyrektor ",'Podział podstawowy'!$F$19,IF(OR(D1602="zastępca dyrektora ",D1602="główny księgowy"),'Podział podstawowy'!$F$20,IF(D1602="kierownik",'Podział podstawowy'!$F$24,IF(D1602="zastępca kierownika",'Podział podstawowy'!$F$25,IF(D1602="główny ekspert",'Podział podstawowy'!$F$26,IF(OR(D1602="starszy ekspert",D1602="główny specjalista"),'Podział podstawowy'!$F$27,IF(OR(D1602="ekspert",D1602="specjalista"),'Podział podstawowy'!$F$28,'Podział podstawowy'!$F$29)))))))</f>
        <v>870.67396312778124</v>
      </c>
      <c r="G1602" s="105" t="str">
        <f t="shared" si="48"/>
        <v>S1</v>
      </c>
      <c r="H1602" s="106">
        <f t="shared" si="50"/>
        <v>1.25</v>
      </c>
      <c r="I1602" s="104">
        <f>IFERROR(VLOOKUP(Tabela2[[#This Row],[Nazwisko i imię pracownika]],Tabela3[],9,FALSE),0)</f>
        <v>0</v>
      </c>
      <c r="J160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03" spans="1:10">
      <c r="A1603" s="104" t="s">
        <v>1571</v>
      </c>
      <c r="B1603" s="104">
        <v>110</v>
      </c>
      <c r="C1603" s="104" t="s">
        <v>1665</v>
      </c>
      <c r="D1603" s="104" t="s">
        <v>1669</v>
      </c>
      <c r="E1603" s="104">
        <v>0.75</v>
      </c>
      <c r="F1603" s="113">
        <f>IF(D1603="dyrektor ",'Podział podstawowy'!$F$19,IF(OR(D1603="zastępca dyrektora ",D1603="główny księgowy"),'Podział podstawowy'!$F$20,IF(D1603="kierownik",'Podział podstawowy'!$F$24,IF(D1603="zastępca kierownika",'Podział podstawowy'!$F$25,IF(D1603="główny ekspert",'Podział podstawowy'!$F$26,IF(OR(D1603="starszy ekspert",D1603="główny specjalista"),'Podział podstawowy'!$F$27,IF(OR(D1603="ekspert",D1603="specjalista"),'Podział podstawowy'!$F$28,'Podział podstawowy'!$F$29)))))))</f>
        <v>870.67396312778124</v>
      </c>
      <c r="G1603" s="105" t="str">
        <f t="shared" si="48"/>
        <v>S1</v>
      </c>
      <c r="H1603" s="106">
        <f t="shared" si="50"/>
        <v>1</v>
      </c>
      <c r="I1603" s="104">
        <f>IFERROR(VLOOKUP(Tabela2[[#This Row],[Nazwisko i imię pracownika]],Tabela3[],9,FALSE),0)</f>
        <v>0</v>
      </c>
      <c r="J160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04" spans="1:10">
      <c r="A1604" s="104" t="s">
        <v>1572</v>
      </c>
      <c r="B1604" s="104">
        <v>110</v>
      </c>
      <c r="C1604" s="104" t="s">
        <v>1665</v>
      </c>
      <c r="D1604" s="104" t="s">
        <v>8</v>
      </c>
      <c r="E1604" s="104">
        <v>1</v>
      </c>
      <c r="F1604" s="113">
        <f>IF(D1604="dyrektor ",'Podział podstawowy'!$F$19,IF(OR(D1604="zastępca dyrektora ",D1604="główny księgowy"),'Podział podstawowy'!$F$20,IF(D1604="kierownik",'Podział podstawowy'!$F$24,IF(D1604="zastępca kierownika",'Podział podstawowy'!$F$25,IF(D1604="główny ekspert",'Podział podstawowy'!$F$26,IF(OR(D1604="starszy ekspert",D1604="główny specjalista"),'Podział podstawowy'!$F$27,IF(OR(D1604="ekspert",D1604="specjalista"),'Podział podstawowy'!$F$28,'Podział podstawowy'!$F$29)))))))</f>
        <v>1088.3424539097266</v>
      </c>
      <c r="G1604" s="105" t="str">
        <f t="shared" si="48"/>
        <v>S2</v>
      </c>
      <c r="H1604" s="106">
        <f t="shared" si="50"/>
        <v>1.5</v>
      </c>
      <c r="I1604" s="104">
        <f>IFERROR(VLOOKUP(Tabela2[[#This Row],[Nazwisko i imię pracownika]],Tabela3[],9,FALSE),0)</f>
        <v>0</v>
      </c>
      <c r="J160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05" spans="1:10">
      <c r="A1605" s="104" t="s">
        <v>1573</v>
      </c>
      <c r="B1605" s="104">
        <v>110</v>
      </c>
      <c r="C1605" s="104" t="s">
        <v>1665</v>
      </c>
      <c r="D1605" s="104" t="s">
        <v>47</v>
      </c>
      <c r="E1605" s="104">
        <v>1</v>
      </c>
      <c r="F1605" s="113">
        <f>IF(D1605="dyrektor ",'Podział podstawowy'!$F$19,IF(OR(D1605="zastępca dyrektora ",D1605="główny księgowy"),'Podział podstawowy'!$F$20,IF(D1605="kierownik",'Podział podstawowy'!$F$24,IF(D1605="zastępca kierownika",'Podział podstawowy'!$F$25,IF(D1605="główny ekspert",'Podział podstawowy'!$F$26,IF(OR(D1605="starszy ekspert",D1605="główny specjalista"),'Podział podstawowy'!$F$27,IF(OR(D1605="ekspert",D1605="specjalista"),'Podział podstawowy'!$F$28,'Podział podstawowy'!$F$29)))))))</f>
        <v>1306.0109446916717</v>
      </c>
      <c r="G1605" s="105" t="str">
        <f t="shared" si="48"/>
        <v>S3</v>
      </c>
      <c r="H1605" s="106">
        <f t="shared" si="50"/>
        <v>1</v>
      </c>
      <c r="I1605" s="104">
        <f>IFERROR(VLOOKUP(Tabela2[[#This Row],[Nazwisko i imię pracownika]],Tabela3[],9,FALSE),0)</f>
        <v>0</v>
      </c>
      <c r="J160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06" spans="1:10">
      <c r="A1606" s="104" t="s">
        <v>1574</v>
      </c>
      <c r="B1606" s="104">
        <v>110</v>
      </c>
      <c r="C1606" s="104" t="s">
        <v>1665</v>
      </c>
      <c r="D1606" s="104" t="s">
        <v>1669</v>
      </c>
      <c r="E1606" s="104">
        <v>1</v>
      </c>
      <c r="F1606" s="113">
        <f>IF(D1606="dyrektor ",'Podział podstawowy'!$F$19,IF(OR(D1606="zastępca dyrektora ",D1606="główny księgowy"),'Podział podstawowy'!$F$20,IF(D1606="kierownik",'Podział podstawowy'!$F$24,IF(D1606="zastępca kierownika",'Podział podstawowy'!$F$25,IF(D1606="główny ekspert",'Podział podstawowy'!$F$26,IF(OR(D1606="starszy ekspert",D1606="główny specjalista"),'Podział podstawowy'!$F$27,IF(OR(D1606="ekspert",D1606="specjalista"),'Podział podstawowy'!$F$28,'Podział podstawowy'!$F$29)))))))</f>
        <v>870.67396312778124</v>
      </c>
      <c r="G1606" s="105" t="str">
        <f t="shared" si="48"/>
        <v>S1</v>
      </c>
      <c r="H1606" s="106">
        <f t="shared" si="50"/>
        <v>1</v>
      </c>
      <c r="I1606" s="104">
        <f>IFERROR(VLOOKUP(Tabela2[[#This Row],[Nazwisko i imię pracownika]],Tabela3[],9,FALSE),0)</f>
        <v>0</v>
      </c>
      <c r="J160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07" spans="1:10">
      <c r="A1607" s="104" t="s">
        <v>1575</v>
      </c>
      <c r="B1607" s="104">
        <v>110</v>
      </c>
      <c r="C1607" s="104" t="s">
        <v>1665</v>
      </c>
      <c r="D1607" s="104" t="s">
        <v>46</v>
      </c>
      <c r="E1607" s="104">
        <v>1</v>
      </c>
      <c r="F1607" s="113">
        <f>IF(D1607="dyrektor ",'Podział podstawowy'!$F$19,IF(OR(D1607="zastępca dyrektora ",D1607="główny księgowy"),'Podział podstawowy'!$F$20,IF(D1607="kierownik",'Podział podstawowy'!$F$24,IF(D1607="zastępca kierownika",'Podział podstawowy'!$F$25,IF(D1607="główny ekspert",'Podział podstawowy'!$F$26,IF(OR(D1607="starszy ekspert",D1607="główny specjalista"),'Podział podstawowy'!$F$27,IF(OR(D1607="ekspert",D1607="specjalista"),'Podział podstawowy'!$F$28,'Podział podstawowy'!$F$29)))))))</f>
        <v>2176.6849078194532</v>
      </c>
      <c r="G1607" s="105" t="str">
        <f t="shared" ref="G1607:G1665" si="51">IF(D1607="dyrektor ","S8",IF(OR(D1607="zastępca dyrektora ",D1607="główny księgowy"),"S7",IF(D1607="kierownik","S6",IF(D1607="zastępca kierownika","S5",IF(D1607="główny ekspert","S4",IF(OR(D1607="starszy ekspert",D1607="główny specjalista"),"S3",IF(OR(D1607="ekspert",D1607="specjalista"),"S2","S1")))))))</f>
        <v>S6</v>
      </c>
      <c r="H1607" s="106">
        <f t="shared" si="50"/>
        <v>1</v>
      </c>
      <c r="I1607" s="104">
        <f>IFERROR(VLOOKUP(Tabela2[[#This Row],[Nazwisko i imię pracownika]],Tabela3[],9,FALSE),0)</f>
        <v>0</v>
      </c>
      <c r="J160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08" spans="1:10">
      <c r="A1608" s="104" t="s">
        <v>1576</v>
      </c>
      <c r="B1608" s="104">
        <v>109</v>
      </c>
      <c r="C1608" s="104" t="s">
        <v>1667</v>
      </c>
      <c r="D1608" s="104" t="s">
        <v>1669</v>
      </c>
      <c r="E1608" s="104">
        <v>1</v>
      </c>
      <c r="F1608" s="113">
        <f>IF(D1608="dyrektor ",'Podział podstawowy'!$F$19,IF(OR(D1608="zastępca dyrektora ",D1608="główny księgowy"),'Podział podstawowy'!$F$20,IF(D1608="kierownik",'Podział podstawowy'!$F$24,IF(D1608="zastępca kierownika",'Podział podstawowy'!$F$25,IF(D1608="główny ekspert",'Podział podstawowy'!$F$26,IF(OR(D1608="starszy ekspert",D1608="główny specjalista"),'Podział podstawowy'!$F$27,IF(OR(D1608="ekspert",D1608="specjalista"),'Podział podstawowy'!$F$28,'Podział podstawowy'!$F$29)))))))</f>
        <v>870.67396312778124</v>
      </c>
      <c r="G1608" s="105" t="str">
        <f t="shared" si="51"/>
        <v>S1</v>
      </c>
      <c r="H1608" s="106">
        <f t="shared" si="50"/>
        <v>1</v>
      </c>
      <c r="I1608" s="104">
        <f>IFERROR(VLOOKUP(Tabela2[[#This Row],[Nazwisko i imię pracownika]],Tabela3[],9,FALSE),0)</f>
        <v>0</v>
      </c>
      <c r="J160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09" spans="1:10">
      <c r="A1609" s="104" t="s">
        <v>1577</v>
      </c>
      <c r="B1609" s="104">
        <v>109</v>
      </c>
      <c r="C1609" s="104" t="s">
        <v>1667</v>
      </c>
      <c r="D1609" s="104" t="s">
        <v>1669</v>
      </c>
      <c r="E1609" s="104">
        <v>0.75</v>
      </c>
      <c r="F1609" s="113">
        <f>IF(D1609="dyrektor ",'Podział podstawowy'!$F$19,IF(OR(D1609="zastępca dyrektora ",D1609="główny księgowy"),'Podział podstawowy'!$F$20,IF(D1609="kierownik",'Podział podstawowy'!$F$24,IF(D1609="zastępca kierownika",'Podział podstawowy'!$F$25,IF(D1609="główny ekspert",'Podział podstawowy'!$F$26,IF(OR(D1609="starszy ekspert",D1609="główny specjalista"),'Podział podstawowy'!$F$27,IF(OR(D1609="ekspert",D1609="specjalista"),'Podział podstawowy'!$F$28,'Podział podstawowy'!$F$29)))))))</f>
        <v>870.67396312778124</v>
      </c>
      <c r="G1609" s="105" t="str">
        <f t="shared" si="51"/>
        <v>S1</v>
      </c>
      <c r="H1609" s="106">
        <f t="shared" si="50"/>
        <v>1</v>
      </c>
      <c r="I1609" s="104">
        <f>IFERROR(VLOOKUP(Tabela2[[#This Row],[Nazwisko i imię pracownika]],Tabela3[],9,FALSE),0)</f>
        <v>0</v>
      </c>
      <c r="J160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10" spans="1:10">
      <c r="A1610" s="104" t="s">
        <v>1578</v>
      </c>
      <c r="B1610" s="104">
        <v>109</v>
      </c>
      <c r="C1610" s="104" t="s">
        <v>1667</v>
      </c>
      <c r="D1610" s="104" t="s">
        <v>1669</v>
      </c>
      <c r="E1610" s="104">
        <v>1</v>
      </c>
      <c r="F1610" s="113">
        <f>IF(D1610="dyrektor ",'Podział podstawowy'!$F$19,IF(OR(D1610="zastępca dyrektora ",D1610="główny księgowy"),'Podział podstawowy'!$F$20,IF(D1610="kierownik",'Podział podstawowy'!$F$24,IF(D1610="zastępca kierownika",'Podział podstawowy'!$F$25,IF(D1610="główny ekspert",'Podział podstawowy'!$F$26,IF(OR(D1610="starszy ekspert",D1610="główny specjalista"),'Podział podstawowy'!$F$27,IF(OR(D1610="ekspert",D1610="specjalista"),'Podział podstawowy'!$F$28,'Podział podstawowy'!$F$29)))))))</f>
        <v>870.67396312778124</v>
      </c>
      <c r="G1610" s="105" t="str">
        <f t="shared" si="51"/>
        <v>S1</v>
      </c>
      <c r="H1610" s="106">
        <f t="shared" si="50"/>
        <v>1</v>
      </c>
      <c r="I1610" s="104">
        <f>IFERROR(VLOOKUP(Tabela2[[#This Row],[Nazwisko i imię pracownika]],Tabela3[],9,FALSE),0)</f>
        <v>0</v>
      </c>
      <c r="J161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11" spans="1:10">
      <c r="A1611" s="104" t="s">
        <v>1579</v>
      </c>
      <c r="B1611" s="104">
        <v>109</v>
      </c>
      <c r="C1611" s="104" t="s">
        <v>1667</v>
      </c>
      <c r="D1611" s="104" t="s">
        <v>47</v>
      </c>
      <c r="E1611" s="104">
        <v>1</v>
      </c>
      <c r="F1611" s="113">
        <f>IF(D1611="dyrektor ",'Podział podstawowy'!$F$19,IF(OR(D1611="zastępca dyrektora ",D1611="główny księgowy"),'Podział podstawowy'!$F$20,IF(D1611="kierownik",'Podział podstawowy'!$F$24,IF(D1611="zastępca kierownika",'Podział podstawowy'!$F$25,IF(D1611="główny ekspert",'Podział podstawowy'!$F$26,IF(OR(D1611="starszy ekspert",D1611="główny specjalista"),'Podział podstawowy'!$F$27,IF(OR(D1611="ekspert",D1611="specjalista"),'Podział podstawowy'!$F$28,'Podział podstawowy'!$F$29)))))))</f>
        <v>1306.0109446916717</v>
      </c>
      <c r="G1611" s="105" t="str">
        <f t="shared" si="51"/>
        <v>S3</v>
      </c>
      <c r="H1611" s="106">
        <f t="shared" si="50"/>
        <v>1</v>
      </c>
      <c r="I1611" s="104">
        <f>IFERROR(VLOOKUP(Tabela2[[#This Row],[Nazwisko i imię pracownika]],Tabela3[],9,FALSE),0)</f>
        <v>0</v>
      </c>
      <c r="J161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12" spans="1:10">
      <c r="A1612" s="104" t="s">
        <v>1580</v>
      </c>
      <c r="B1612" s="104">
        <v>109</v>
      </c>
      <c r="C1612" s="104" t="s">
        <v>1667</v>
      </c>
      <c r="D1612" s="104" t="s">
        <v>1669</v>
      </c>
      <c r="E1612" s="104">
        <v>1</v>
      </c>
      <c r="F1612" s="113">
        <f>IF(D1612="dyrektor ",'Podział podstawowy'!$F$19,IF(OR(D1612="zastępca dyrektora ",D1612="główny księgowy"),'Podział podstawowy'!$F$20,IF(D1612="kierownik",'Podział podstawowy'!$F$24,IF(D1612="zastępca kierownika",'Podział podstawowy'!$F$25,IF(D1612="główny ekspert",'Podział podstawowy'!$F$26,IF(OR(D1612="starszy ekspert",D1612="główny specjalista"),'Podział podstawowy'!$F$27,IF(OR(D1612="ekspert",D1612="specjalista"),'Podział podstawowy'!$F$28,'Podział podstawowy'!$F$29)))))))</f>
        <v>870.67396312778124</v>
      </c>
      <c r="G1612" s="105" t="str">
        <f t="shared" si="51"/>
        <v>S1</v>
      </c>
      <c r="H1612" s="106">
        <f t="shared" si="50"/>
        <v>1</v>
      </c>
      <c r="I1612" s="104">
        <f>IFERROR(VLOOKUP(Tabela2[[#This Row],[Nazwisko i imię pracownika]],Tabela3[],9,FALSE),0)</f>
        <v>0</v>
      </c>
      <c r="J161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13" spans="1:10">
      <c r="A1613" s="104" t="s">
        <v>1581</v>
      </c>
      <c r="B1613" s="104">
        <v>109</v>
      </c>
      <c r="C1613" s="104" t="s">
        <v>1667</v>
      </c>
      <c r="D1613" s="104" t="s">
        <v>10</v>
      </c>
      <c r="E1613" s="104">
        <v>1</v>
      </c>
      <c r="F1613" s="113">
        <f>IF(D1613="dyrektor ",'Podział podstawowy'!$F$19,IF(OR(D1613="zastępca dyrektora ",D1613="główny księgowy"),'Podział podstawowy'!$F$20,IF(D1613="kierownik",'Podział podstawowy'!$F$24,IF(D1613="zastępca kierownika",'Podział podstawowy'!$F$25,IF(D1613="główny ekspert",'Podział podstawowy'!$F$26,IF(OR(D1613="starszy ekspert",D1613="główny specjalista"),'Podział podstawowy'!$F$27,IF(OR(D1613="ekspert",D1613="specjalista"),'Podział podstawowy'!$F$28,'Podział podstawowy'!$F$29)))))))</f>
        <v>1088.3424539097266</v>
      </c>
      <c r="G1613" s="105" t="str">
        <f t="shared" si="51"/>
        <v>S2</v>
      </c>
      <c r="H1613" s="106">
        <f t="shared" si="50"/>
        <v>1</v>
      </c>
      <c r="I1613" s="104">
        <f>IFERROR(VLOOKUP(Tabela2[[#This Row],[Nazwisko i imię pracownika]],Tabela3[],9,FALSE),0)</f>
        <v>0</v>
      </c>
      <c r="J161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14" spans="1:10">
      <c r="A1614" s="104" t="s">
        <v>1582</v>
      </c>
      <c r="B1614" s="104">
        <v>109</v>
      </c>
      <c r="C1614" s="104" t="s">
        <v>1667</v>
      </c>
      <c r="D1614" s="104" t="s">
        <v>1669</v>
      </c>
      <c r="E1614" s="104">
        <v>1</v>
      </c>
      <c r="F1614" s="113">
        <f>IF(D1614="dyrektor ",'Podział podstawowy'!$F$19,IF(OR(D1614="zastępca dyrektora ",D1614="główny księgowy"),'Podział podstawowy'!$F$20,IF(D1614="kierownik",'Podział podstawowy'!$F$24,IF(D1614="zastępca kierownika",'Podział podstawowy'!$F$25,IF(D1614="główny ekspert",'Podział podstawowy'!$F$26,IF(OR(D1614="starszy ekspert",D1614="główny specjalista"),'Podział podstawowy'!$F$27,IF(OR(D1614="ekspert",D1614="specjalista"),'Podział podstawowy'!$F$28,'Podział podstawowy'!$F$29)))))))</f>
        <v>870.67396312778124</v>
      </c>
      <c r="G1614" s="105" t="str">
        <f t="shared" si="51"/>
        <v>S1</v>
      </c>
      <c r="H1614" s="106">
        <f t="shared" ref="H1614:H1645" si="52">IF(G1614="S1",1,IF(G1614="S2",1.25,IF(G1614="S3",1.5,IF(G1614="S4",1.75,IF(G1614="S5",2,IF(G1614="S6",2.5,IF(G1614="S7",3,IF(G1614="S8",3.5))))))))</f>
        <v>1</v>
      </c>
      <c r="I1614" s="104">
        <f>IFERROR(VLOOKUP(Tabela2[[#This Row],[Nazwisko i imię pracownika]],Tabela3[],9,FALSE),0)</f>
        <v>0</v>
      </c>
      <c r="J161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15" spans="1:10">
      <c r="A1615" s="104" t="s">
        <v>1583</v>
      </c>
      <c r="B1615" s="104">
        <v>109</v>
      </c>
      <c r="C1615" s="104" t="s">
        <v>1667</v>
      </c>
      <c r="D1615" s="104" t="s">
        <v>1669</v>
      </c>
      <c r="E1615" s="104">
        <v>1</v>
      </c>
      <c r="F1615" s="113">
        <f>IF(D1615="dyrektor ",'Podział podstawowy'!$F$19,IF(OR(D1615="zastępca dyrektora ",D1615="główny księgowy"),'Podział podstawowy'!$F$20,IF(D1615="kierownik",'Podział podstawowy'!$F$24,IF(D1615="zastępca kierownika",'Podział podstawowy'!$F$25,IF(D1615="główny ekspert",'Podział podstawowy'!$F$26,IF(OR(D1615="starszy ekspert",D1615="główny specjalista"),'Podział podstawowy'!$F$27,IF(OR(D1615="ekspert",D1615="specjalista"),'Podział podstawowy'!$F$28,'Podział podstawowy'!$F$29)))))))</f>
        <v>870.67396312778124</v>
      </c>
      <c r="G1615" s="105" t="str">
        <f t="shared" si="51"/>
        <v>S1</v>
      </c>
      <c r="H1615" s="106">
        <f t="shared" si="52"/>
        <v>1</v>
      </c>
      <c r="I1615" s="104">
        <f>IFERROR(VLOOKUP(Tabela2[[#This Row],[Nazwisko i imię pracownika]],Tabela3[],9,FALSE),0)</f>
        <v>0</v>
      </c>
      <c r="J161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16" spans="1:10">
      <c r="A1616" s="104" t="s">
        <v>1584</v>
      </c>
      <c r="B1616" s="104">
        <v>109</v>
      </c>
      <c r="C1616" s="104" t="s">
        <v>1667</v>
      </c>
      <c r="D1616" s="104" t="s">
        <v>1669</v>
      </c>
      <c r="E1616" s="104">
        <v>1</v>
      </c>
      <c r="F1616" s="113">
        <f>IF(D1616="dyrektor ",'Podział podstawowy'!$F$19,IF(OR(D1616="zastępca dyrektora ",D1616="główny księgowy"),'Podział podstawowy'!$F$20,IF(D1616="kierownik",'Podział podstawowy'!$F$24,IF(D1616="zastępca kierownika",'Podział podstawowy'!$F$25,IF(D1616="główny ekspert",'Podział podstawowy'!$F$26,IF(OR(D1616="starszy ekspert",D1616="główny specjalista"),'Podział podstawowy'!$F$27,IF(OR(D1616="ekspert",D1616="specjalista"),'Podział podstawowy'!$F$28,'Podział podstawowy'!$F$29)))))))</f>
        <v>870.67396312778124</v>
      </c>
      <c r="G1616" s="105" t="str">
        <f t="shared" si="51"/>
        <v>S1</v>
      </c>
      <c r="H1616" s="106">
        <f t="shared" si="52"/>
        <v>1</v>
      </c>
      <c r="I1616" s="104">
        <f>IFERROR(VLOOKUP(Tabela2[[#This Row],[Nazwisko i imię pracownika]],Tabela3[],9,FALSE),0)</f>
        <v>0</v>
      </c>
      <c r="J161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17" spans="1:10">
      <c r="A1617" s="104" t="s">
        <v>1585</v>
      </c>
      <c r="B1617" s="104">
        <v>109</v>
      </c>
      <c r="C1617" s="104" t="s">
        <v>1667</v>
      </c>
      <c r="D1617" s="104" t="s">
        <v>8</v>
      </c>
      <c r="E1617" s="104">
        <v>1</v>
      </c>
      <c r="F1617" s="113">
        <f>IF(D1617="dyrektor ",'Podział podstawowy'!$F$19,IF(OR(D1617="zastępca dyrektora ",D1617="główny księgowy"),'Podział podstawowy'!$F$20,IF(D1617="kierownik",'Podział podstawowy'!$F$24,IF(D1617="zastępca kierownika",'Podział podstawowy'!$F$25,IF(D1617="główny ekspert",'Podział podstawowy'!$F$26,IF(OR(D1617="starszy ekspert",D1617="główny specjalista"),'Podział podstawowy'!$F$27,IF(OR(D1617="ekspert",D1617="specjalista"),'Podział podstawowy'!$F$28,'Podział podstawowy'!$F$29)))))))</f>
        <v>1088.3424539097266</v>
      </c>
      <c r="G1617" s="105" t="str">
        <f t="shared" si="51"/>
        <v>S2</v>
      </c>
      <c r="H1617" s="106">
        <f t="shared" si="52"/>
        <v>1.25</v>
      </c>
      <c r="I1617" s="104">
        <f>IFERROR(VLOOKUP(Tabela2[[#This Row],[Nazwisko i imię pracownika]],Tabela3[],9,FALSE),0)</f>
        <v>0</v>
      </c>
      <c r="J161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18" spans="1:10">
      <c r="A1618" s="104" t="s">
        <v>1586</v>
      </c>
      <c r="B1618" s="104">
        <v>109</v>
      </c>
      <c r="C1618" s="104" t="s">
        <v>1667</v>
      </c>
      <c r="D1618" s="104" t="s">
        <v>1669</v>
      </c>
      <c r="E1618" s="104">
        <v>1</v>
      </c>
      <c r="F1618" s="113">
        <f>IF(D1618="dyrektor ",'Podział podstawowy'!$F$19,IF(OR(D1618="zastępca dyrektora ",D1618="główny księgowy"),'Podział podstawowy'!$F$20,IF(D1618="kierownik",'Podział podstawowy'!$F$24,IF(D1618="zastępca kierownika",'Podział podstawowy'!$F$25,IF(D1618="główny ekspert",'Podział podstawowy'!$F$26,IF(OR(D1618="starszy ekspert",D1618="główny specjalista"),'Podział podstawowy'!$F$27,IF(OR(D1618="ekspert",D1618="specjalista"),'Podział podstawowy'!$F$28,'Podział podstawowy'!$F$29)))))))</f>
        <v>870.67396312778124</v>
      </c>
      <c r="G1618" s="105" t="str">
        <f t="shared" si="51"/>
        <v>S1</v>
      </c>
      <c r="H1618" s="106">
        <f t="shared" si="52"/>
        <v>1</v>
      </c>
      <c r="I1618" s="104">
        <f>IFERROR(VLOOKUP(Tabela2[[#This Row],[Nazwisko i imię pracownika]],Tabela3[],9,FALSE),0)</f>
        <v>0</v>
      </c>
      <c r="J161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19" spans="1:10">
      <c r="A1619" s="104" t="s">
        <v>1334</v>
      </c>
      <c r="B1619" s="104">
        <v>109</v>
      </c>
      <c r="C1619" s="104" t="s">
        <v>1667</v>
      </c>
      <c r="D1619" s="104" t="s">
        <v>1669</v>
      </c>
      <c r="E1619" s="104">
        <v>1</v>
      </c>
      <c r="F1619" s="113">
        <f>IF(D1619="dyrektor ",'Podział podstawowy'!$F$19,IF(OR(D1619="zastępca dyrektora ",D1619="główny księgowy"),'Podział podstawowy'!$F$20,IF(D1619="kierownik",'Podział podstawowy'!$F$24,IF(D1619="zastępca kierownika",'Podział podstawowy'!$F$25,IF(D1619="główny ekspert",'Podział podstawowy'!$F$26,IF(OR(D1619="starszy ekspert",D1619="główny specjalista"),'Podział podstawowy'!$F$27,IF(OR(D1619="ekspert",D1619="specjalista"),'Podział podstawowy'!$F$28,'Podział podstawowy'!$F$29)))))))</f>
        <v>870.67396312778124</v>
      </c>
      <c r="G1619" s="105" t="str">
        <f t="shared" si="51"/>
        <v>S1</v>
      </c>
      <c r="H1619" s="106">
        <f t="shared" si="52"/>
        <v>1</v>
      </c>
      <c r="I1619" s="104">
        <f>IFERROR(VLOOKUP(Tabela2[[#This Row],[Nazwisko i imię pracownika]],Tabela3[],9,FALSE),0)</f>
        <v>0</v>
      </c>
      <c r="J161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20" spans="1:10">
      <c r="A1620" s="104" t="s">
        <v>1587</v>
      </c>
      <c r="B1620" s="104">
        <v>109</v>
      </c>
      <c r="C1620" s="104" t="s">
        <v>1667</v>
      </c>
      <c r="D1620" s="104" t="s">
        <v>46</v>
      </c>
      <c r="E1620" s="104">
        <v>1</v>
      </c>
      <c r="F1620" s="113">
        <f>IF(D1620="dyrektor ",'Podział podstawowy'!$F$19,IF(OR(D1620="zastępca dyrektora ",D1620="główny księgowy"),'Podział podstawowy'!$F$20,IF(D1620="kierownik",'Podział podstawowy'!$F$24,IF(D1620="zastępca kierownika",'Podział podstawowy'!$F$25,IF(D1620="główny ekspert",'Podział podstawowy'!$F$26,IF(OR(D1620="starszy ekspert",D1620="główny specjalista"),'Podział podstawowy'!$F$27,IF(OR(D1620="ekspert",D1620="specjalista"),'Podział podstawowy'!$F$28,'Podział podstawowy'!$F$29)))))))</f>
        <v>2176.6849078194532</v>
      </c>
      <c r="G1620" s="105" t="str">
        <f t="shared" si="51"/>
        <v>S6</v>
      </c>
      <c r="H1620" s="106">
        <f t="shared" si="52"/>
        <v>2.5</v>
      </c>
      <c r="I1620" s="104">
        <f>IFERROR(VLOOKUP(Tabela2[[#This Row],[Nazwisko i imię pracownika]],Tabela3[],9,FALSE),0)</f>
        <v>0</v>
      </c>
      <c r="J162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21" spans="1:10">
      <c r="A1621" s="104" t="s">
        <v>1588</v>
      </c>
      <c r="B1621" s="104">
        <v>109</v>
      </c>
      <c r="C1621" s="104" t="s">
        <v>1667</v>
      </c>
      <c r="D1621" s="104" t="s">
        <v>10</v>
      </c>
      <c r="E1621" s="104">
        <v>1</v>
      </c>
      <c r="F1621" s="113">
        <f>IF(D1621="dyrektor ",'Podział podstawowy'!$F$19,IF(OR(D1621="zastępca dyrektora ",D1621="główny księgowy"),'Podział podstawowy'!$F$20,IF(D1621="kierownik",'Podział podstawowy'!$F$24,IF(D1621="zastępca kierownika",'Podział podstawowy'!$F$25,IF(D1621="główny ekspert",'Podział podstawowy'!$F$26,IF(OR(D1621="starszy ekspert",D1621="główny specjalista"),'Podział podstawowy'!$F$27,IF(OR(D1621="ekspert",D1621="specjalista"),'Podział podstawowy'!$F$28,'Podział podstawowy'!$F$29)))))))</f>
        <v>1088.3424539097266</v>
      </c>
      <c r="G1621" s="105" t="str">
        <f t="shared" si="51"/>
        <v>S2</v>
      </c>
      <c r="H1621" s="106">
        <f t="shared" si="52"/>
        <v>1.25</v>
      </c>
      <c r="I1621" s="104">
        <f>IFERROR(VLOOKUP(Tabela2[[#This Row],[Nazwisko i imię pracownika]],Tabela3[],9,FALSE),0)</f>
        <v>0</v>
      </c>
      <c r="J162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22" spans="1:10">
      <c r="A1622" s="104" t="s">
        <v>1589</v>
      </c>
      <c r="B1622" s="104">
        <v>108</v>
      </c>
      <c r="C1622" s="104" t="s">
        <v>1666</v>
      </c>
      <c r="D1622" s="104" t="s">
        <v>1669</v>
      </c>
      <c r="E1622" s="104">
        <v>1</v>
      </c>
      <c r="F1622" s="113">
        <f>IF(D1622="dyrektor ",'Podział podstawowy'!$F$19,IF(OR(D1622="zastępca dyrektora ",D1622="główny księgowy"),'Podział podstawowy'!$F$20,IF(D1622="kierownik",'Podział podstawowy'!$F$24,IF(D1622="zastępca kierownika",'Podział podstawowy'!$F$25,IF(D1622="główny ekspert",'Podział podstawowy'!$F$26,IF(OR(D1622="starszy ekspert",D1622="główny specjalista"),'Podział podstawowy'!$F$27,IF(OR(D1622="ekspert",D1622="specjalista"),'Podział podstawowy'!$F$28,'Podział podstawowy'!$F$29)))))))</f>
        <v>870.67396312778124</v>
      </c>
      <c r="G1622" s="105" t="str">
        <f t="shared" si="51"/>
        <v>S1</v>
      </c>
      <c r="H1622" s="106">
        <f t="shared" si="52"/>
        <v>1</v>
      </c>
      <c r="I1622" s="104">
        <f>IFERROR(VLOOKUP(Tabela2[[#This Row],[Nazwisko i imię pracownika]],Tabela3[],9,FALSE),0)</f>
        <v>0</v>
      </c>
      <c r="J162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23" spans="1:10">
      <c r="A1623" s="104" t="s">
        <v>1590</v>
      </c>
      <c r="B1623" s="104">
        <v>108</v>
      </c>
      <c r="C1623" s="104" t="s">
        <v>1666</v>
      </c>
      <c r="D1623" s="104" t="s">
        <v>55</v>
      </c>
      <c r="E1623" s="104">
        <v>1</v>
      </c>
      <c r="F1623" s="113">
        <f>IF(D1623="dyrektor ",'Podział podstawowy'!$F$19,IF(OR(D1623="zastępca dyrektora ",D1623="główny księgowy"),'Podział podstawowy'!$F$20,IF(D1623="kierownik",'Podział podstawowy'!$F$24,IF(D1623="zastępca kierownika",'Podział podstawowy'!$F$25,IF(D1623="główny ekspert",'Podział podstawowy'!$F$26,IF(OR(D1623="starszy ekspert",D1623="główny specjalista"),'Podział podstawowy'!$F$27,IF(OR(D1623="ekspert",D1623="specjalista"),'Podział podstawowy'!$F$28,'Podział podstawowy'!$F$29)))))))</f>
        <v>1523.6794354736171</v>
      </c>
      <c r="G1623" s="105" t="str">
        <f t="shared" si="51"/>
        <v>S4</v>
      </c>
      <c r="H1623" s="106">
        <f t="shared" si="52"/>
        <v>1.75</v>
      </c>
      <c r="I1623" s="104">
        <f>IFERROR(VLOOKUP(Tabela2[[#This Row],[Nazwisko i imię pracownika]],Tabela3[],9,FALSE),0)</f>
        <v>0</v>
      </c>
      <c r="J162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24" spans="1:10">
      <c r="A1624" s="104" t="s">
        <v>1591</v>
      </c>
      <c r="B1624" s="104">
        <v>108</v>
      </c>
      <c r="C1624" s="104" t="s">
        <v>1666</v>
      </c>
      <c r="D1624" s="104" t="s">
        <v>8</v>
      </c>
      <c r="E1624" s="104">
        <v>1</v>
      </c>
      <c r="F1624" s="113">
        <f>IF(D1624="dyrektor ",'Podział podstawowy'!$F$19,IF(OR(D1624="zastępca dyrektora ",D1624="główny księgowy"),'Podział podstawowy'!$F$20,IF(D1624="kierownik",'Podział podstawowy'!$F$24,IF(D1624="zastępca kierownika",'Podział podstawowy'!$F$25,IF(D1624="główny ekspert",'Podział podstawowy'!$F$26,IF(OR(D1624="starszy ekspert",D1624="główny specjalista"),'Podział podstawowy'!$F$27,IF(OR(D1624="ekspert",D1624="specjalista"),'Podział podstawowy'!$F$28,'Podział podstawowy'!$F$29)))))))</f>
        <v>1088.3424539097266</v>
      </c>
      <c r="G1624" s="105" t="str">
        <f t="shared" si="51"/>
        <v>S2</v>
      </c>
      <c r="H1624" s="106">
        <f t="shared" si="52"/>
        <v>1.25</v>
      </c>
      <c r="I1624" s="104">
        <f>IFERROR(VLOOKUP(Tabela2[[#This Row],[Nazwisko i imię pracownika]],Tabela3[],9,FALSE),0)</f>
        <v>0</v>
      </c>
      <c r="J162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25" spans="1:10">
      <c r="A1625" s="104" t="s">
        <v>1592</v>
      </c>
      <c r="B1625" s="104">
        <v>108</v>
      </c>
      <c r="C1625" s="104" t="s">
        <v>1666</v>
      </c>
      <c r="D1625" s="104" t="s">
        <v>55</v>
      </c>
      <c r="E1625" s="104">
        <v>1</v>
      </c>
      <c r="F1625" s="113">
        <f>IF(D1625="dyrektor ",'Podział podstawowy'!$F$19,IF(OR(D1625="zastępca dyrektora ",D1625="główny księgowy"),'Podział podstawowy'!$F$20,IF(D1625="kierownik",'Podział podstawowy'!$F$24,IF(D1625="zastępca kierownika",'Podział podstawowy'!$F$25,IF(D1625="główny ekspert",'Podział podstawowy'!$F$26,IF(OR(D1625="starszy ekspert",D1625="główny specjalista"),'Podział podstawowy'!$F$27,IF(OR(D1625="ekspert",D1625="specjalista"),'Podział podstawowy'!$F$28,'Podział podstawowy'!$F$29)))))))</f>
        <v>1523.6794354736171</v>
      </c>
      <c r="G1625" s="105" t="str">
        <f t="shared" si="51"/>
        <v>S4</v>
      </c>
      <c r="H1625" s="106">
        <f t="shared" si="52"/>
        <v>1.75</v>
      </c>
      <c r="I1625" s="104">
        <f>IFERROR(VLOOKUP(Tabela2[[#This Row],[Nazwisko i imię pracownika]],Tabela3[],9,FALSE),0)</f>
        <v>0</v>
      </c>
      <c r="J162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26" spans="1:10">
      <c r="A1626" s="104" t="s">
        <v>1593</v>
      </c>
      <c r="B1626" s="104">
        <v>108</v>
      </c>
      <c r="C1626" s="104" t="s">
        <v>1666</v>
      </c>
      <c r="D1626" s="104" t="s">
        <v>1669</v>
      </c>
      <c r="E1626" s="104">
        <v>1</v>
      </c>
      <c r="F1626" s="113">
        <f>IF(D1626="dyrektor ",'Podział podstawowy'!$F$19,IF(OR(D1626="zastępca dyrektora ",D1626="główny księgowy"),'Podział podstawowy'!$F$20,IF(D1626="kierownik",'Podział podstawowy'!$F$24,IF(D1626="zastępca kierownika",'Podział podstawowy'!$F$25,IF(D1626="główny ekspert",'Podział podstawowy'!$F$26,IF(OR(D1626="starszy ekspert",D1626="główny specjalista"),'Podział podstawowy'!$F$27,IF(OR(D1626="ekspert",D1626="specjalista"),'Podział podstawowy'!$F$28,'Podział podstawowy'!$F$29)))))))</f>
        <v>870.67396312778124</v>
      </c>
      <c r="G1626" s="105" t="str">
        <f t="shared" si="51"/>
        <v>S1</v>
      </c>
      <c r="H1626" s="106">
        <f t="shared" si="52"/>
        <v>1</v>
      </c>
      <c r="I1626" s="104">
        <f>IFERROR(VLOOKUP(Tabela2[[#This Row],[Nazwisko i imię pracownika]],Tabela3[],9,FALSE),0)</f>
        <v>0</v>
      </c>
      <c r="J162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27" spans="1:10">
      <c r="A1627" s="104" t="s">
        <v>1594</v>
      </c>
      <c r="B1627" s="104">
        <v>108</v>
      </c>
      <c r="C1627" s="104" t="s">
        <v>1666</v>
      </c>
      <c r="D1627" s="104" t="s">
        <v>47</v>
      </c>
      <c r="E1627" s="104">
        <v>1</v>
      </c>
      <c r="F1627" s="113">
        <f>IF(D1627="dyrektor ",'Podział podstawowy'!$F$19,IF(OR(D1627="zastępca dyrektora ",D1627="główny księgowy"),'Podział podstawowy'!$F$20,IF(D1627="kierownik",'Podział podstawowy'!$F$24,IF(D1627="zastępca kierownika",'Podział podstawowy'!$F$25,IF(D1627="główny ekspert",'Podział podstawowy'!$F$26,IF(OR(D1627="starszy ekspert",D1627="główny specjalista"),'Podział podstawowy'!$F$27,IF(OR(D1627="ekspert",D1627="specjalista"),'Podział podstawowy'!$F$28,'Podział podstawowy'!$F$29)))))))</f>
        <v>1306.0109446916717</v>
      </c>
      <c r="G1627" s="105" t="str">
        <f t="shared" si="51"/>
        <v>S3</v>
      </c>
      <c r="H1627" s="106">
        <f t="shared" si="52"/>
        <v>1.5</v>
      </c>
      <c r="I1627" s="104">
        <f>IFERROR(VLOOKUP(Tabela2[[#This Row],[Nazwisko i imię pracownika]],Tabela3[],9,FALSE),0)</f>
        <v>0</v>
      </c>
      <c r="J162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28" spans="1:10">
      <c r="A1628" s="104" t="s">
        <v>567</v>
      </c>
      <c r="B1628" s="104">
        <v>108</v>
      </c>
      <c r="C1628" s="104" t="s">
        <v>1666</v>
      </c>
      <c r="D1628" s="104" t="s">
        <v>1669</v>
      </c>
      <c r="E1628" s="104">
        <v>1</v>
      </c>
      <c r="F1628" s="113">
        <f>IF(D1628="dyrektor ",'Podział podstawowy'!$F$19,IF(OR(D1628="zastępca dyrektora ",D1628="główny księgowy"),'Podział podstawowy'!$F$20,IF(D1628="kierownik",'Podział podstawowy'!$F$24,IF(D1628="zastępca kierownika",'Podział podstawowy'!$F$25,IF(D1628="główny ekspert",'Podział podstawowy'!$F$26,IF(OR(D1628="starszy ekspert",D1628="główny specjalista"),'Podział podstawowy'!$F$27,IF(OR(D1628="ekspert",D1628="specjalista"),'Podział podstawowy'!$F$28,'Podział podstawowy'!$F$29)))))))</f>
        <v>870.67396312778124</v>
      </c>
      <c r="G1628" s="105" t="str">
        <f t="shared" si="51"/>
        <v>S1</v>
      </c>
      <c r="H1628" s="106">
        <f t="shared" si="52"/>
        <v>1</v>
      </c>
      <c r="I1628" s="104">
        <f>IFERROR(VLOOKUP(Tabela2[[#This Row],[Nazwisko i imię pracownika]],Tabela3[],9,FALSE),0)</f>
        <v>0</v>
      </c>
      <c r="J162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29" spans="1:10">
      <c r="A1629" s="104" t="s">
        <v>1595</v>
      </c>
      <c r="B1629" s="104">
        <v>108</v>
      </c>
      <c r="C1629" s="104" t="s">
        <v>1666</v>
      </c>
      <c r="D1629" s="104" t="s">
        <v>55</v>
      </c>
      <c r="E1629" s="104">
        <v>1</v>
      </c>
      <c r="F1629" s="113">
        <f>IF(D1629="dyrektor ",'Podział podstawowy'!$F$19,IF(OR(D1629="zastępca dyrektora ",D1629="główny księgowy"),'Podział podstawowy'!$F$20,IF(D1629="kierownik",'Podział podstawowy'!$F$24,IF(D1629="zastępca kierownika",'Podział podstawowy'!$F$25,IF(D1629="główny ekspert",'Podział podstawowy'!$F$26,IF(OR(D1629="starszy ekspert",D1629="główny specjalista"),'Podział podstawowy'!$F$27,IF(OR(D1629="ekspert",D1629="specjalista"),'Podział podstawowy'!$F$28,'Podział podstawowy'!$F$29)))))))</f>
        <v>1523.6794354736171</v>
      </c>
      <c r="G1629" s="105" t="str">
        <f t="shared" si="51"/>
        <v>S4</v>
      </c>
      <c r="H1629" s="106">
        <f t="shared" si="52"/>
        <v>1.75</v>
      </c>
      <c r="I1629" s="104">
        <f>IFERROR(VLOOKUP(Tabela2[[#This Row],[Nazwisko i imię pracownika]],Tabela3[],9,FALSE),0)</f>
        <v>0</v>
      </c>
      <c r="J162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30" spans="1:10">
      <c r="A1630" s="104" t="s">
        <v>1596</v>
      </c>
      <c r="B1630" s="104">
        <v>108</v>
      </c>
      <c r="C1630" s="104" t="s">
        <v>1665</v>
      </c>
      <c r="D1630" s="104" t="s">
        <v>55</v>
      </c>
      <c r="E1630" s="104">
        <v>1</v>
      </c>
      <c r="F1630" s="113">
        <f>IF(D1630="dyrektor ",'Podział podstawowy'!$F$19,IF(OR(D1630="zastępca dyrektora ",D1630="główny księgowy"),'Podział podstawowy'!$F$20,IF(D1630="kierownik",'Podział podstawowy'!$F$24,IF(D1630="zastępca kierownika",'Podział podstawowy'!$F$25,IF(D1630="główny ekspert",'Podział podstawowy'!$F$26,IF(OR(D1630="starszy ekspert",D1630="główny specjalista"),'Podział podstawowy'!$F$27,IF(OR(D1630="ekspert",D1630="specjalista"),'Podział podstawowy'!$F$28,'Podział podstawowy'!$F$29)))))))</f>
        <v>1523.6794354736171</v>
      </c>
      <c r="G1630" s="105" t="str">
        <f t="shared" si="51"/>
        <v>S4</v>
      </c>
      <c r="H1630" s="106">
        <f t="shared" si="52"/>
        <v>1.75</v>
      </c>
      <c r="I1630" s="104">
        <f>IFERROR(VLOOKUP(Tabela2[[#This Row],[Nazwisko i imię pracownika]],Tabela3[],9,FALSE),0)</f>
        <v>0</v>
      </c>
      <c r="J163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31" spans="1:10">
      <c r="A1631" s="104" t="s">
        <v>1597</v>
      </c>
      <c r="B1631" s="104">
        <v>108</v>
      </c>
      <c r="C1631" s="104" t="s">
        <v>1665</v>
      </c>
      <c r="D1631" s="104" t="s">
        <v>1669</v>
      </c>
      <c r="E1631" s="104">
        <v>1</v>
      </c>
      <c r="F1631" s="113">
        <f>IF(D1631="dyrektor ",'Podział podstawowy'!$F$19,IF(OR(D1631="zastępca dyrektora ",D1631="główny księgowy"),'Podział podstawowy'!$F$20,IF(D1631="kierownik",'Podział podstawowy'!$F$24,IF(D1631="zastępca kierownika",'Podział podstawowy'!$F$25,IF(D1631="główny ekspert",'Podział podstawowy'!$F$26,IF(OR(D1631="starszy ekspert",D1631="główny specjalista"),'Podział podstawowy'!$F$27,IF(OR(D1631="ekspert",D1631="specjalista"),'Podział podstawowy'!$F$28,'Podział podstawowy'!$F$29)))))))</f>
        <v>870.67396312778124</v>
      </c>
      <c r="G1631" s="105" t="str">
        <f t="shared" si="51"/>
        <v>S1</v>
      </c>
      <c r="H1631" s="106">
        <f t="shared" si="52"/>
        <v>1</v>
      </c>
      <c r="I1631" s="104">
        <f>IFERROR(VLOOKUP(Tabela2[[#This Row],[Nazwisko i imię pracownika]],Tabela3[],9,FALSE),0)</f>
        <v>0</v>
      </c>
      <c r="J163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32" spans="1:10">
      <c r="A1632" s="104" t="s">
        <v>1598</v>
      </c>
      <c r="B1632" s="104">
        <v>108</v>
      </c>
      <c r="C1632" s="104" t="s">
        <v>1665</v>
      </c>
      <c r="D1632" s="104" t="s">
        <v>10</v>
      </c>
      <c r="E1632" s="104">
        <v>1</v>
      </c>
      <c r="F1632" s="113">
        <f>IF(D1632="dyrektor ",'Podział podstawowy'!$F$19,IF(OR(D1632="zastępca dyrektora ",D1632="główny księgowy"),'Podział podstawowy'!$F$20,IF(D1632="kierownik",'Podział podstawowy'!$F$24,IF(D1632="zastępca kierownika",'Podział podstawowy'!$F$25,IF(D1632="główny ekspert",'Podział podstawowy'!$F$26,IF(OR(D1632="starszy ekspert",D1632="główny specjalista"),'Podział podstawowy'!$F$27,IF(OR(D1632="ekspert",D1632="specjalista"),'Podział podstawowy'!$F$28,'Podział podstawowy'!$F$29)))))))</f>
        <v>1088.3424539097266</v>
      </c>
      <c r="G1632" s="105" t="str">
        <f t="shared" si="51"/>
        <v>S2</v>
      </c>
      <c r="H1632" s="106">
        <f t="shared" si="52"/>
        <v>1.25</v>
      </c>
      <c r="I1632" s="104">
        <f>IFERROR(VLOOKUP(Tabela2[[#This Row],[Nazwisko i imię pracownika]],Tabela3[],9,FALSE),0)</f>
        <v>0</v>
      </c>
      <c r="J163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33" spans="1:10">
      <c r="A1633" s="104" t="s">
        <v>1599</v>
      </c>
      <c r="B1633" s="104">
        <v>108</v>
      </c>
      <c r="C1633" s="104" t="s">
        <v>1665</v>
      </c>
      <c r="D1633" s="104" t="s">
        <v>1669</v>
      </c>
      <c r="E1633" s="104">
        <v>1</v>
      </c>
      <c r="F1633" s="113">
        <f>IF(D1633="dyrektor ",'Podział podstawowy'!$F$19,IF(OR(D1633="zastępca dyrektora ",D1633="główny księgowy"),'Podział podstawowy'!$F$20,IF(D1633="kierownik",'Podział podstawowy'!$F$24,IF(D1633="zastępca kierownika",'Podział podstawowy'!$F$25,IF(D1633="główny ekspert",'Podział podstawowy'!$F$26,IF(OR(D1633="starszy ekspert",D1633="główny specjalista"),'Podział podstawowy'!$F$27,IF(OR(D1633="ekspert",D1633="specjalista"),'Podział podstawowy'!$F$28,'Podział podstawowy'!$F$29)))))))</f>
        <v>870.67396312778124</v>
      </c>
      <c r="G1633" s="105" t="str">
        <f t="shared" si="51"/>
        <v>S1</v>
      </c>
      <c r="H1633" s="106">
        <f t="shared" si="52"/>
        <v>1</v>
      </c>
      <c r="I1633" s="104">
        <f>IFERROR(VLOOKUP(Tabela2[[#This Row],[Nazwisko i imię pracownika]],Tabela3[],9,FALSE),0)</f>
        <v>0</v>
      </c>
      <c r="J163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34" spans="1:10">
      <c r="A1634" s="104" t="s">
        <v>1600</v>
      </c>
      <c r="B1634" s="104">
        <v>108</v>
      </c>
      <c r="C1634" s="104" t="s">
        <v>1665</v>
      </c>
      <c r="D1634" s="104" t="s">
        <v>1669</v>
      </c>
      <c r="E1634" s="104">
        <v>1</v>
      </c>
      <c r="F1634" s="113">
        <f>IF(D1634="dyrektor ",'Podział podstawowy'!$F$19,IF(OR(D1634="zastępca dyrektora ",D1634="główny księgowy"),'Podział podstawowy'!$F$20,IF(D1634="kierownik",'Podział podstawowy'!$F$24,IF(D1634="zastępca kierownika",'Podział podstawowy'!$F$25,IF(D1634="główny ekspert",'Podział podstawowy'!$F$26,IF(OR(D1634="starszy ekspert",D1634="główny specjalista"),'Podział podstawowy'!$F$27,IF(OR(D1634="ekspert",D1634="specjalista"),'Podział podstawowy'!$F$28,'Podział podstawowy'!$F$29)))))))</f>
        <v>870.67396312778124</v>
      </c>
      <c r="G1634" s="105" t="str">
        <f t="shared" si="51"/>
        <v>S1</v>
      </c>
      <c r="H1634" s="106">
        <f t="shared" si="52"/>
        <v>1</v>
      </c>
      <c r="I1634" s="104">
        <f>IFERROR(VLOOKUP(Tabela2[[#This Row],[Nazwisko i imię pracownika]],Tabela3[],9,FALSE),0)</f>
        <v>0</v>
      </c>
      <c r="J163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35" spans="1:10">
      <c r="A1635" s="104" t="s">
        <v>1601</v>
      </c>
      <c r="B1635" s="104">
        <v>108</v>
      </c>
      <c r="C1635" s="104" t="s">
        <v>1665</v>
      </c>
      <c r="D1635" s="104" t="s">
        <v>46</v>
      </c>
      <c r="E1635" s="104">
        <v>1</v>
      </c>
      <c r="F1635" s="113">
        <f>IF(D1635="dyrektor ",'Podział podstawowy'!$F$19,IF(OR(D1635="zastępca dyrektora ",D1635="główny księgowy"),'Podział podstawowy'!$F$20,IF(D1635="kierownik",'Podział podstawowy'!$F$24,IF(D1635="zastępca kierownika",'Podział podstawowy'!$F$25,IF(D1635="główny ekspert",'Podział podstawowy'!$F$26,IF(OR(D1635="starszy ekspert",D1635="główny specjalista"),'Podział podstawowy'!$F$27,IF(OR(D1635="ekspert",D1635="specjalista"),'Podział podstawowy'!$F$28,'Podział podstawowy'!$F$29)))))))</f>
        <v>2176.6849078194532</v>
      </c>
      <c r="G1635" s="105" t="str">
        <f t="shared" si="51"/>
        <v>S6</v>
      </c>
      <c r="H1635" s="106">
        <f t="shared" si="52"/>
        <v>2.5</v>
      </c>
      <c r="I1635" s="104">
        <f>IFERROR(VLOOKUP(Tabela2[[#This Row],[Nazwisko i imię pracownika]],Tabela3[],9,FALSE),0)</f>
        <v>0</v>
      </c>
      <c r="J163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36" spans="1:10">
      <c r="A1636" s="104" t="s">
        <v>1602</v>
      </c>
      <c r="B1636" s="104">
        <v>107</v>
      </c>
      <c r="C1636" s="104" t="s">
        <v>1666</v>
      </c>
      <c r="D1636" s="104" t="s">
        <v>1669</v>
      </c>
      <c r="E1636" s="104">
        <v>1</v>
      </c>
      <c r="F1636" s="113">
        <f>IF(D1636="dyrektor ",'Podział podstawowy'!$F$19,IF(OR(D1636="zastępca dyrektora ",D1636="główny księgowy"),'Podział podstawowy'!$F$20,IF(D1636="kierownik",'Podział podstawowy'!$F$24,IF(D1636="zastępca kierownika",'Podział podstawowy'!$F$25,IF(D1636="główny ekspert",'Podział podstawowy'!$F$26,IF(OR(D1636="starszy ekspert",D1636="główny specjalista"),'Podział podstawowy'!$F$27,IF(OR(D1636="ekspert",D1636="specjalista"),'Podział podstawowy'!$F$28,'Podział podstawowy'!$F$29)))))))</f>
        <v>870.67396312778124</v>
      </c>
      <c r="G1636" s="105" t="str">
        <f t="shared" si="51"/>
        <v>S1</v>
      </c>
      <c r="H1636" s="106">
        <f t="shared" si="52"/>
        <v>1</v>
      </c>
      <c r="I1636" s="104">
        <f>IFERROR(VLOOKUP(Tabela2[[#This Row],[Nazwisko i imię pracownika]],Tabela3[],9,FALSE),0)</f>
        <v>0</v>
      </c>
      <c r="J163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37" spans="1:10">
      <c r="A1637" s="104" t="s">
        <v>1603</v>
      </c>
      <c r="B1637" s="104">
        <v>107</v>
      </c>
      <c r="C1637" s="104" t="s">
        <v>1666</v>
      </c>
      <c r="D1637" s="104" t="s">
        <v>1669</v>
      </c>
      <c r="E1637" s="104">
        <v>1</v>
      </c>
      <c r="F1637" s="113">
        <f>IF(D1637="dyrektor ",'Podział podstawowy'!$F$19,IF(OR(D1637="zastępca dyrektora ",D1637="główny księgowy"),'Podział podstawowy'!$F$20,IF(D1637="kierownik",'Podział podstawowy'!$F$24,IF(D1637="zastępca kierownika",'Podział podstawowy'!$F$25,IF(D1637="główny ekspert",'Podział podstawowy'!$F$26,IF(OR(D1637="starszy ekspert",D1637="główny specjalista"),'Podział podstawowy'!$F$27,IF(OR(D1637="ekspert",D1637="specjalista"),'Podział podstawowy'!$F$28,'Podział podstawowy'!$F$29)))))))</f>
        <v>870.67396312778124</v>
      </c>
      <c r="G1637" s="105" t="str">
        <f t="shared" si="51"/>
        <v>S1</v>
      </c>
      <c r="H1637" s="106">
        <f t="shared" si="52"/>
        <v>1</v>
      </c>
      <c r="I1637" s="104">
        <f>IFERROR(VLOOKUP(Tabela2[[#This Row],[Nazwisko i imię pracownika]],Tabela3[],9,FALSE),0)</f>
        <v>0</v>
      </c>
      <c r="J163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38" spans="1:10">
      <c r="A1638" s="104" t="s">
        <v>814</v>
      </c>
      <c r="B1638" s="104">
        <v>107</v>
      </c>
      <c r="C1638" s="104" t="s">
        <v>1666</v>
      </c>
      <c r="D1638" s="104" t="s">
        <v>46</v>
      </c>
      <c r="E1638" s="104">
        <v>1</v>
      </c>
      <c r="F1638" s="113">
        <f>IF(D1638="dyrektor ",'Podział podstawowy'!$F$19,IF(OR(D1638="zastępca dyrektora ",D1638="główny księgowy"),'Podział podstawowy'!$F$20,IF(D1638="kierownik",'Podział podstawowy'!$F$24,IF(D1638="zastępca kierownika",'Podział podstawowy'!$F$25,IF(D1638="główny ekspert",'Podział podstawowy'!$F$26,IF(OR(D1638="starszy ekspert",D1638="główny specjalista"),'Podział podstawowy'!$F$27,IF(OR(D1638="ekspert",D1638="specjalista"),'Podział podstawowy'!$F$28,'Podział podstawowy'!$F$29)))))))</f>
        <v>2176.6849078194532</v>
      </c>
      <c r="G1638" s="105" t="str">
        <f t="shared" si="51"/>
        <v>S6</v>
      </c>
      <c r="H1638" s="106">
        <f t="shared" si="52"/>
        <v>2.5</v>
      </c>
      <c r="I1638" s="104">
        <f>IFERROR(VLOOKUP(Tabela2[[#This Row],[Nazwisko i imię pracownika]],Tabela3[],9,FALSE),0)</f>
        <v>0</v>
      </c>
      <c r="J163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39" spans="1:10">
      <c r="A1639" s="104" t="s">
        <v>1604</v>
      </c>
      <c r="B1639" s="104">
        <v>107</v>
      </c>
      <c r="C1639" s="104" t="s">
        <v>1666</v>
      </c>
      <c r="D1639" s="104" t="s">
        <v>1669</v>
      </c>
      <c r="E1639" s="104">
        <v>1</v>
      </c>
      <c r="F1639" s="113">
        <f>IF(D1639="dyrektor ",'Podział podstawowy'!$F$19,IF(OR(D1639="zastępca dyrektora ",D1639="główny księgowy"),'Podział podstawowy'!$F$20,IF(D1639="kierownik",'Podział podstawowy'!$F$24,IF(D1639="zastępca kierownika",'Podział podstawowy'!$F$25,IF(D1639="główny ekspert",'Podział podstawowy'!$F$26,IF(OR(D1639="starszy ekspert",D1639="główny specjalista"),'Podział podstawowy'!$F$27,IF(OR(D1639="ekspert",D1639="specjalista"),'Podział podstawowy'!$F$28,'Podział podstawowy'!$F$29)))))))</f>
        <v>870.67396312778124</v>
      </c>
      <c r="G1639" s="105" t="str">
        <f t="shared" si="51"/>
        <v>S1</v>
      </c>
      <c r="H1639" s="106">
        <f t="shared" si="52"/>
        <v>1</v>
      </c>
      <c r="I1639" s="104">
        <f>IFERROR(VLOOKUP(Tabela2[[#This Row],[Nazwisko i imię pracownika]],Tabela3[],9,FALSE),0)</f>
        <v>0</v>
      </c>
      <c r="J163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40" spans="1:10">
      <c r="A1640" s="104" t="s">
        <v>1605</v>
      </c>
      <c r="B1640" s="104">
        <v>107</v>
      </c>
      <c r="C1640" s="104" t="s">
        <v>1666</v>
      </c>
      <c r="D1640" s="104" t="s">
        <v>1669</v>
      </c>
      <c r="E1640" s="104">
        <v>1</v>
      </c>
      <c r="F1640" s="113">
        <f>IF(D1640="dyrektor ",'Podział podstawowy'!$F$19,IF(OR(D1640="zastępca dyrektora ",D1640="główny księgowy"),'Podział podstawowy'!$F$20,IF(D1640="kierownik",'Podział podstawowy'!$F$24,IF(D1640="zastępca kierownika",'Podział podstawowy'!$F$25,IF(D1640="główny ekspert",'Podział podstawowy'!$F$26,IF(OR(D1640="starszy ekspert",D1640="główny specjalista"),'Podział podstawowy'!$F$27,IF(OR(D1640="ekspert",D1640="specjalista"),'Podział podstawowy'!$F$28,'Podział podstawowy'!$F$29)))))))</f>
        <v>870.67396312778124</v>
      </c>
      <c r="G1640" s="105" t="str">
        <f t="shared" si="51"/>
        <v>S1</v>
      </c>
      <c r="H1640" s="106">
        <f t="shared" si="52"/>
        <v>1</v>
      </c>
      <c r="I1640" s="104">
        <f>IFERROR(VLOOKUP(Tabela2[[#This Row],[Nazwisko i imię pracownika]],Tabela3[],9,FALSE),0)</f>
        <v>0</v>
      </c>
      <c r="J164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41" spans="1:10">
      <c r="A1641" s="104" t="s">
        <v>1606</v>
      </c>
      <c r="B1641" s="104">
        <v>107</v>
      </c>
      <c r="C1641" s="104" t="s">
        <v>1666</v>
      </c>
      <c r="D1641" s="104" t="s">
        <v>1669</v>
      </c>
      <c r="E1641" s="104">
        <v>1</v>
      </c>
      <c r="F1641" s="113">
        <f>IF(D1641="dyrektor ",'Podział podstawowy'!$F$19,IF(OR(D1641="zastępca dyrektora ",D1641="główny księgowy"),'Podział podstawowy'!$F$20,IF(D1641="kierownik",'Podział podstawowy'!$F$24,IF(D1641="zastępca kierownika",'Podział podstawowy'!$F$25,IF(D1641="główny ekspert",'Podział podstawowy'!$F$26,IF(OR(D1641="starszy ekspert",D1641="główny specjalista"),'Podział podstawowy'!$F$27,IF(OR(D1641="ekspert",D1641="specjalista"),'Podział podstawowy'!$F$28,'Podział podstawowy'!$F$29)))))))</f>
        <v>870.67396312778124</v>
      </c>
      <c r="G1641" s="105" t="str">
        <f t="shared" si="51"/>
        <v>S1</v>
      </c>
      <c r="H1641" s="106">
        <f t="shared" si="52"/>
        <v>1</v>
      </c>
      <c r="I1641" s="104">
        <f>IFERROR(VLOOKUP(Tabela2[[#This Row],[Nazwisko i imię pracownika]],Tabela3[],9,FALSE),0)</f>
        <v>0</v>
      </c>
      <c r="J164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42" spans="1:10">
      <c r="A1642" s="104" t="s">
        <v>1607</v>
      </c>
      <c r="B1642" s="104">
        <v>107</v>
      </c>
      <c r="C1642" s="104" t="s">
        <v>1666</v>
      </c>
      <c r="D1642" s="104" t="s">
        <v>1669</v>
      </c>
      <c r="E1642" s="104">
        <v>1</v>
      </c>
      <c r="F1642" s="113">
        <f>IF(D1642="dyrektor ",'Podział podstawowy'!$F$19,IF(OR(D1642="zastępca dyrektora ",D1642="główny księgowy"),'Podział podstawowy'!$F$20,IF(D1642="kierownik",'Podział podstawowy'!$F$24,IF(D1642="zastępca kierownika",'Podział podstawowy'!$F$25,IF(D1642="główny ekspert",'Podział podstawowy'!$F$26,IF(OR(D1642="starszy ekspert",D1642="główny specjalista"),'Podział podstawowy'!$F$27,IF(OR(D1642="ekspert",D1642="specjalista"),'Podział podstawowy'!$F$28,'Podział podstawowy'!$F$29)))))))</f>
        <v>870.67396312778124</v>
      </c>
      <c r="G1642" s="105" t="str">
        <f t="shared" si="51"/>
        <v>S1</v>
      </c>
      <c r="H1642" s="106">
        <f t="shared" si="52"/>
        <v>1</v>
      </c>
      <c r="I1642" s="104">
        <f>IFERROR(VLOOKUP(Tabela2[[#This Row],[Nazwisko i imię pracownika]],Tabela3[],9,FALSE),0)</f>
        <v>0</v>
      </c>
      <c r="J164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43" spans="1:10">
      <c r="A1643" s="104" t="s">
        <v>1608</v>
      </c>
      <c r="B1643" s="104">
        <v>105</v>
      </c>
      <c r="C1643" s="104" t="s">
        <v>1666</v>
      </c>
      <c r="D1643" s="104" t="s">
        <v>46</v>
      </c>
      <c r="E1643" s="104">
        <v>1</v>
      </c>
      <c r="F1643" s="113">
        <f>IF(D1643="dyrektor ",'Podział podstawowy'!$F$19,IF(OR(D1643="zastępca dyrektora ",D1643="główny księgowy"),'Podział podstawowy'!$F$20,IF(D1643="kierownik",'Podział podstawowy'!$F$24,IF(D1643="zastępca kierownika",'Podział podstawowy'!$F$25,IF(D1643="główny ekspert",'Podział podstawowy'!$F$26,IF(OR(D1643="starszy ekspert",D1643="główny specjalista"),'Podział podstawowy'!$F$27,IF(OR(D1643="ekspert",D1643="specjalista"),'Podział podstawowy'!$F$28,'Podział podstawowy'!$F$29)))))))</f>
        <v>2176.6849078194532</v>
      </c>
      <c r="G1643" s="105" t="str">
        <f t="shared" si="51"/>
        <v>S6</v>
      </c>
      <c r="H1643" s="106">
        <f t="shared" si="52"/>
        <v>2.5</v>
      </c>
      <c r="I1643" s="104">
        <f>IFERROR(VLOOKUP(Tabela2[[#This Row],[Nazwisko i imię pracownika]],Tabela3[],9,FALSE),0)</f>
        <v>0</v>
      </c>
      <c r="J164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44" spans="1:10">
      <c r="A1644" s="104" t="s">
        <v>1333</v>
      </c>
      <c r="B1644" s="104">
        <v>105</v>
      </c>
      <c r="C1644" s="104" t="s">
        <v>1666</v>
      </c>
      <c r="D1644" s="104" t="s">
        <v>1669</v>
      </c>
      <c r="E1644" s="104">
        <v>1</v>
      </c>
      <c r="F1644" s="113">
        <f>IF(D1644="dyrektor ",'Podział podstawowy'!$F$19,IF(OR(D1644="zastępca dyrektora ",D1644="główny księgowy"),'Podział podstawowy'!$F$20,IF(D1644="kierownik",'Podział podstawowy'!$F$24,IF(D1644="zastępca kierownika",'Podział podstawowy'!$F$25,IF(D1644="główny ekspert",'Podział podstawowy'!$F$26,IF(OR(D1644="starszy ekspert",D1644="główny specjalista"),'Podział podstawowy'!$F$27,IF(OR(D1644="ekspert",D1644="specjalista"),'Podział podstawowy'!$F$28,'Podział podstawowy'!$F$29)))))))</f>
        <v>870.67396312778124</v>
      </c>
      <c r="G1644" s="105" t="str">
        <f t="shared" si="51"/>
        <v>S1</v>
      </c>
      <c r="H1644" s="106">
        <f t="shared" si="52"/>
        <v>1</v>
      </c>
      <c r="I1644" s="104">
        <f>IFERROR(VLOOKUP(Tabela2[[#This Row],[Nazwisko i imię pracownika]],Tabela3[],9,FALSE),0)</f>
        <v>0</v>
      </c>
      <c r="J164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45" spans="1:10">
      <c r="A1645" s="104" t="s">
        <v>285</v>
      </c>
      <c r="B1645" s="104">
        <v>105</v>
      </c>
      <c r="C1645" s="104" t="s">
        <v>1666</v>
      </c>
      <c r="D1645" s="104" t="s">
        <v>1669</v>
      </c>
      <c r="E1645" s="104">
        <v>1</v>
      </c>
      <c r="F1645" s="113">
        <f>IF(D1645="dyrektor ",'Podział podstawowy'!$F$19,IF(OR(D1645="zastępca dyrektora ",D1645="główny księgowy"),'Podział podstawowy'!$F$20,IF(D1645="kierownik",'Podział podstawowy'!$F$24,IF(D1645="zastępca kierownika",'Podział podstawowy'!$F$25,IF(D1645="główny ekspert",'Podział podstawowy'!$F$26,IF(OR(D1645="starszy ekspert",D1645="główny specjalista"),'Podział podstawowy'!$F$27,IF(OR(D1645="ekspert",D1645="specjalista"),'Podział podstawowy'!$F$28,'Podział podstawowy'!$F$29)))))))</f>
        <v>870.67396312778124</v>
      </c>
      <c r="G1645" s="105" t="str">
        <f t="shared" si="51"/>
        <v>S1</v>
      </c>
      <c r="H1645" s="106">
        <f t="shared" si="52"/>
        <v>1</v>
      </c>
      <c r="I1645" s="104">
        <f>IFERROR(VLOOKUP(Tabela2[[#This Row],[Nazwisko i imię pracownika]],Tabela3[],9,FALSE),0)</f>
        <v>0</v>
      </c>
      <c r="J164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46" spans="1:10">
      <c r="A1646" s="104" t="s">
        <v>1609</v>
      </c>
      <c r="B1646" s="104">
        <v>105</v>
      </c>
      <c r="C1646" s="104" t="s">
        <v>1666</v>
      </c>
      <c r="D1646" s="104" t="s">
        <v>1669</v>
      </c>
      <c r="E1646" s="104">
        <v>1</v>
      </c>
      <c r="F1646" s="113">
        <f>IF(D1646="dyrektor ",'Podział podstawowy'!$F$19,IF(OR(D1646="zastępca dyrektora ",D1646="główny księgowy"),'Podział podstawowy'!$F$20,IF(D1646="kierownik",'Podział podstawowy'!$F$24,IF(D1646="zastępca kierownika",'Podział podstawowy'!$F$25,IF(D1646="główny ekspert",'Podział podstawowy'!$F$26,IF(OR(D1646="starszy ekspert",D1646="główny specjalista"),'Podział podstawowy'!$F$27,IF(OR(D1646="ekspert",D1646="specjalista"),'Podział podstawowy'!$F$28,'Podział podstawowy'!$F$29)))))))</f>
        <v>870.67396312778124</v>
      </c>
      <c r="G1646" s="105" t="str">
        <f t="shared" si="51"/>
        <v>S1</v>
      </c>
      <c r="H1646" s="106">
        <f t="shared" ref="H1646:H1665" si="53">IF(G1646="S1",1,IF(G1646="S2",1.25,IF(G1646="S3",1.5,IF(G1646="S4",1.75,IF(G1646="S5",2,IF(G1646="S6",2.5,IF(G1646="S7",3,IF(G1646="S8",3.5))))))))</f>
        <v>1</v>
      </c>
      <c r="I1646" s="104">
        <f>IFERROR(VLOOKUP(Tabela2[[#This Row],[Nazwisko i imię pracownika]],Tabela3[],9,FALSE),0)</f>
        <v>0</v>
      </c>
      <c r="J164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47" spans="1:10">
      <c r="A1647" s="104" t="s">
        <v>1610</v>
      </c>
      <c r="B1647" s="104">
        <v>105</v>
      </c>
      <c r="C1647" s="104" t="s">
        <v>1666</v>
      </c>
      <c r="D1647" s="104" t="s">
        <v>1669</v>
      </c>
      <c r="E1647" s="104">
        <v>0.75</v>
      </c>
      <c r="F1647" s="113">
        <f>IF(D1647="dyrektor ",'Podział podstawowy'!$F$19,IF(OR(D1647="zastępca dyrektora ",D1647="główny księgowy"),'Podział podstawowy'!$F$20,IF(D1647="kierownik",'Podział podstawowy'!$F$24,IF(D1647="zastępca kierownika",'Podział podstawowy'!$F$25,IF(D1647="główny ekspert",'Podział podstawowy'!$F$26,IF(OR(D1647="starszy ekspert",D1647="główny specjalista"),'Podział podstawowy'!$F$27,IF(OR(D1647="ekspert",D1647="specjalista"),'Podział podstawowy'!$F$28,'Podział podstawowy'!$F$29)))))))</f>
        <v>870.67396312778124</v>
      </c>
      <c r="G1647" s="105" t="str">
        <f t="shared" si="51"/>
        <v>S1</v>
      </c>
      <c r="H1647" s="106">
        <f t="shared" si="53"/>
        <v>1</v>
      </c>
      <c r="I1647" s="104">
        <f>IFERROR(VLOOKUP(Tabela2[[#This Row],[Nazwisko i imię pracownika]],Tabela3[],9,FALSE),0)</f>
        <v>0</v>
      </c>
      <c r="J164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48" spans="1:10">
      <c r="A1648" s="104" t="s">
        <v>1611</v>
      </c>
      <c r="B1648" s="104">
        <v>105</v>
      </c>
      <c r="C1648" s="104" t="s">
        <v>1666</v>
      </c>
      <c r="D1648" s="104" t="s">
        <v>8</v>
      </c>
      <c r="E1648" s="104">
        <v>1</v>
      </c>
      <c r="F1648" s="113">
        <f>IF(D1648="dyrektor ",'Podział podstawowy'!$F$19,IF(OR(D1648="zastępca dyrektora ",D1648="główny księgowy"),'Podział podstawowy'!$F$20,IF(D1648="kierownik",'Podział podstawowy'!$F$24,IF(D1648="zastępca kierownika",'Podział podstawowy'!$F$25,IF(D1648="główny ekspert",'Podział podstawowy'!$F$26,IF(OR(D1648="starszy ekspert",D1648="główny specjalista"),'Podział podstawowy'!$F$27,IF(OR(D1648="ekspert",D1648="specjalista"),'Podział podstawowy'!$F$28,'Podział podstawowy'!$F$29)))))))</f>
        <v>1088.3424539097266</v>
      </c>
      <c r="G1648" s="105" t="str">
        <f t="shared" si="51"/>
        <v>S2</v>
      </c>
      <c r="H1648" s="106">
        <f t="shared" si="53"/>
        <v>1.25</v>
      </c>
      <c r="I1648" s="104">
        <f>IFERROR(VLOOKUP(Tabela2[[#This Row],[Nazwisko i imię pracownika]],Tabela3[],9,FALSE),0)</f>
        <v>0</v>
      </c>
      <c r="J164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49" spans="1:10">
      <c r="A1649" s="104" t="s">
        <v>1612</v>
      </c>
      <c r="B1649" s="104">
        <v>105</v>
      </c>
      <c r="C1649" s="104" t="s">
        <v>1666</v>
      </c>
      <c r="D1649" s="104" t="s">
        <v>1669</v>
      </c>
      <c r="E1649" s="104">
        <v>1</v>
      </c>
      <c r="F1649" s="113">
        <f>IF(D1649="dyrektor ",'Podział podstawowy'!$F$19,IF(OR(D1649="zastępca dyrektora ",D1649="główny księgowy"),'Podział podstawowy'!$F$20,IF(D1649="kierownik",'Podział podstawowy'!$F$24,IF(D1649="zastępca kierownika",'Podział podstawowy'!$F$25,IF(D1649="główny ekspert",'Podział podstawowy'!$F$26,IF(OR(D1649="starszy ekspert",D1649="główny specjalista"),'Podział podstawowy'!$F$27,IF(OR(D1649="ekspert",D1649="specjalista"),'Podział podstawowy'!$F$28,'Podział podstawowy'!$F$29)))))))</f>
        <v>870.67396312778124</v>
      </c>
      <c r="G1649" s="105" t="str">
        <f t="shared" si="51"/>
        <v>S1</v>
      </c>
      <c r="H1649" s="106">
        <f t="shared" si="53"/>
        <v>1</v>
      </c>
      <c r="I1649" s="104">
        <f>IFERROR(VLOOKUP(Tabela2[[#This Row],[Nazwisko i imię pracownika]],Tabela3[],9,FALSE),0)</f>
        <v>0</v>
      </c>
      <c r="J164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50" spans="1:10">
      <c r="A1650" s="104" t="s">
        <v>355</v>
      </c>
      <c r="B1650" s="104">
        <v>105</v>
      </c>
      <c r="C1650" s="104" t="s">
        <v>1666</v>
      </c>
      <c r="D1650" s="104" t="s">
        <v>1669</v>
      </c>
      <c r="E1650" s="104">
        <v>1</v>
      </c>
      <c r="F1650" s="113">
        <f>IF(D1650="dyrektor ",'Podział podstawowy'!$F$19,IF(OR(D1650="zastępca dyrektora ",D1650="główny księgowy"),'Podział podstawowy'!$F$20,IF(D1650="kierownik",'Podział podstawowy'!$F$24,IF(D1650="zastępca kierownika",'Podział podstawowy'!$F$25,IF(D1650="główny ekspert",'Podział podstawowy'!$F$26,IF(OR(D1650="starszy ekspert",D1650="główny specjalista"),'Podział podstawowy'!$F$27,IF(OR(D1650="ekspert",D1650="specjalista"),'Podział podstawowy'!$F$28,'Podział podstawowy'!$F$29)))))))</f>
        <v>870.67396312778124</v>
      </c>
      <c r="G1650" s="105" t="str">
        <f t="shared" si="51"/>
        <v>S1</v>
      </c>
      <c r="H1650" s="106">
        <f t="shared" si="53"/>
        <v>1</v>
      </c>
      <c r="I1650" s="104">
        <f>IFERROR(VLOOKUP(Tabela2[[#This Row],[Nazwisko i imię pracownika]],Tabela3[],9,FALSE),0)</f>
        <v>0</v>
      </c>
      <c r="J165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51" spans="1:10">
      <c r="A1651" s="104" t="s">
        <v>1613</v>
      </c>
      <c r="B1651" s="104">
        <v>105</v>
      </c>
      <c r="C1651" s="104" t="s">
        <v>1665</v>
      </c>
      <c r="D1651" s="104" t="s">
        <v>1669</v>
      </c>
      <c r="E1651" s="104">
        <v>1</v>
      </c>
      <c r="F1651" s="113">
        <f>IF(D1651="dyrektor ",'Podział podstawowy'!$F$19,IF(OR(D1651="zastępca dyrektora ",D1651="główny księgowy"),'Podział podstawowy'!$F$20,IF(D1651="kierownik",'Podział podstawowy'!$F$24,IF(D1651="zastępca kierownika",'Podział podstawowy'!$F$25,IF(D1651="główny ekspert",'Podział podstawowy'!$F$26,IF(OR(D1651="starszy ekspert",D1651="główny specjalista"),'Podział podstawowy'!$F$27,IF(OR(D1651="ekspert",D1651="specjalista"),'Podział podstawowy'!$F$28,'Podział podstawowy'!$F$29)))))))</f>
        <v>870.67396312778124</v>
      </c>
      <c r="G1651" s="105" t="str">
        <f t="shared" si="51"/>
        <v>S1</v>
      </c>
      <c r="H1651" s="106">
        <f t="shared" si="53"/>
        <v>1</v>
      </c>
      <c r="I1651" s="104">
        <f>IFERROR(VLOOKUP(Tabela2[[#This Row],[Nazwisko i imię pracownika]],Tabela3[],9,FALSE),0)</f>
        <v>0</v>
      </c>
      <c r="J165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52" spans="1:10">
      <c r="A1652" s="104" t="s">
        <v>1614</v>
      </c>
      <c r="B1652" s="104">
        <v>105</v>
      </c>
      <c r="C1652" s="104" t="s">
        <v>1665</v>
      </c>
      <c r="D1652" s="104" t="s">
        <v>10</v>
      </c>
      <c r="E1652" s="104">
        <v>1</v>
      </c>
      <c r="F1652" s="113">
        <f>IF(D1652="dyrektor ",'Podział podstawowy'!$F$19,IF(OR(D1652="zastępca dyrektora ",D1652="główny księgowy"),'Podział podstawowy'!$F$20,IF(D1652="kierownik",'Podział podstawowy'!$F$24,IF(D1652="zastępca kierownika",'Podział podstawowy'!$F$25,IF(D1652="główny ekspert",'Podział podstawowy'!$F$26,IF(OR(D1652="starszy ekspert",D1652="główny specjalista"),'Podział podstawowy'!$F$27,IF(OR(D1652="ekspert",D1652="specjalista"),'Podział podstawowy'!$F$28,'Podział podstawowy'!$F$29)))))))</f>
        <v>1088.3424539097266</v>
      </c>
      <c r="G1652" s="105" t="str">
        <f t="shared" si="51"/>
        <v>S2</v>
      </c>
      <c r="H1652" s="106">
        <f t="shared" si="53"/>
        <v>1.25</v>
      </c>
      <c r="I1652" s="104">
        <f>IFERROR(VLOOKUP(Tabela2[[#This Row],[Nazwisko i imię pracownika]],Tabela3[],9,FALSE),0)</f>
        <v>0</v>
      </c>
      <c r="J165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53" spans="1:10">
      <c r="A1653" s="104" t="s">
        <v>1615</v>
      </c>
      <c r="B1653" s="104">
        <v>105</v>
      </c>
      <c r="C1653" s="104" t="s">
        <v>1665</v>
      </c>
      <c r="D1653" s="104" t="s">
        <v>1669</v>
      </c>
      <c r="E1653" s="104">
        <v>1</v>
      </c>
      <c r="F1653" s="113">
        <f>IF(D1653="dyrektor ",'Podział podstawowy'!$F$19,IF(OR(D1653="zastępca dyrektora ",D1653="główny księgowy"),'Podział podstawowy'!$F$20,IF(D1653="kierownik",'Podział podstawowy'!$F$24,IF(D1653="zastępca kierownika",'Podział podstawowy'!$F$25,IF(D1653="główny ekspert",'Podział podstawowy'!$F$26,IF(OR(D1653="starszy ekspert",D1653="główny specjalista"),'Podział podstawowy'!$F$27,IF(OR(D1653="ekspert",D1653="specjalista"),'Podział podstawowy'!$F$28,'Podział podstawowy'!$F$29)))))))</f>
        <v>870.67396312778124</v>
      </c>
      <c r="G1653" s="105" t="str">
        <f t="shared" si="51"/>
        <v>S1</v>
      </c>
      <c r="H1653" s="106">
        <f t="shared" si="53"/>
        <v>1</v>
      </c>
      <c r="I1653" s="104">
        <f>IFERROR(VLOOKUP(Tabela2[[#This Row],[Nazwisko i imię pracownika]],Tabela3[],9,FALSE),0)</f>
        <v>0</v>
      </c>
      <c r="J165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54" spans="1:10">
      <c r="A1654" s="104" t="s">
        <v>1616</v>
      </c>
      <c r="B1654" s="104">
        <v>105</v>
      </c>
      <c r="C1654" s="104" t="s">
        <v>1666</v>
      </c>
      <c r="D1654" s="104" t="s">
        <v>1669</v>
      </c>
      <c r="E1654" s="104">
        <v>1</v>
      </c>
      <c r="F1654" s="113">
        <f>IF(D1654="dyrektor ",'Podział podstawowy'!$F$19,IF(OR(D1654="zastępca dyrektora ",D1654="główny księgowy"),'Podział podstawowy'!$F$20,IF(D1654="kierownik",'Podział podstawowy'!$F$24,IF(D1654="zastępca kierownika",'Podział podstawowy'!$F$25,IF(D1654="główny ekspert",'Podział podstawowy'!$F$26,IF(OR(D1654="starszy ekspert",D1654="główny specjalista"),'Podział podstawowy'!$F$27,IF(OR(D1654="ekspert",D1654="specjalista"),'Podział podstawowy'!$F$28,'Podział podstawowy'!$F$29)))))))</f>
        <v>870.67396312778124</v>
      </c>
      <c r="G1654" s="105" t="str">
        <f t="shared" si="51"/>
        <v>S1</v>
      </c>
      <c r="H1654" s="106">
        <f t="shared" si="53"/>
        <v>1</v>
      </c>
      <c r="I1654" s="104">
        <f>IFERROR(VLOOKUP(Tabela2[[#This Row],[Nazwisko i imię pracownika]],Tabela3[],9,FALSE),0)</f>
        <v>0</v>
      </c>
      <c r="J165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55" spans="1:10">
      <c r="A1655" s="104" t="s">
        <v>1617</v>
      </c>
      <c r="B1655" s="104">
        <v>105</v>
      </c>
      <c r="C1655" s="104" t="s">
        <v>1666</v>
      </c>
      <c r="D1655" s="104" t="s">
        <v>1669</v>
      </c>
      <c r="E1655" s="104">
        <v>1</v>
      </c>
      <c r="F1655" s="113">
        <f>IF(D1655="dyrektor ",'Podział podstawowy'!$F$19,IF(OR(D1655="zastępca dyrektora ",D1655="główny księgowy"),'Podział podstawowy'!$F$20,IF(D1655="kierownik",'Podział podstawowy'!$F$24,IF(D1655="zastępca kierownika",'Podział podstawowy'!$F$25,IF(D1655="główny ekspert",'Podział podstawowy'!$F$26,IF(OR(D1655="starszy ekspert",D1655="główny specjalista"),'Podział podstawowy'!$F$27,IF(OR(D1655="ekspert",D1655="specjalista"),'Podział podstawowy'!$F$28,'Podział podstawowy'!$F$29)))))))</f>
        <v>870.67396312778124</v>
      </c>
      <c r="G1655" s="105" t="str">
        <f t="shared" si="51"/>
        <v>S1</v>
      </c>
      <c r="H1655" s="106">
        <f t="shared" si="53"/>
        <v>1</v>
      </c>
      <c r="I1655" s="104">
        <f>IFERROR(VLOOKUP(Tabela2[[#This Row],[Nazwisko i imię pracownika]],Tabela3[],9,FALSE),0)</f>
        <v>0</v>
      </c>
      <c r="J165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56" spans="1:10">
      <c r="A1656" s="104" t="s">
        <v>1618</v>
      </c>
      <c r="B1656" s="104">
        <v>105</v>
      </c>
      <c r="C1656" s="104" t="s">
        <v>1666</v>
      </c>
      <c r="D1656" s="104" t="s">
        <v>1669</v>
      </c>
      <c r="E1656" s="104">
        <v>1</v>
      </c>
      <c r="F1656" s="113">
        <f>IF(D1656="dyrektor ",'Podział podstawowy'!$F$19,IF(OR(D1656="zastępca dyrektora ",D1656="główny księgowy"),'Podział podstawowy'!$F$20,IF(D1656="kierownik",'Podział podstawowy'!$F$24,IF(D1656="zastępca kierownika",'Podział podstawowy'!$F$25,IF(D1656="główny ekspert",'Podział podstawowy'!$F$26,IF(OR(D1656="starszy ekspert",D1656="główny specjalista"),'Podział podstawowy'!$F$27,IF(OR(D1656="ekspert",D1656="specjalista"),'Podział podstawowy'!$F$28,'Podział podstawowy'!$F$29)))))))</f>
        <v>870.67396312778124</v>
      </c>
      <c r="G1656" s="105" t="str">
        <f t="shared" si="51"/>
        <v>S1</v>
      </c>
      <c r="H1656" s="106">
        <f t="shared" si="53"/>
        <v>1</v>
      </c>
      <c r="I1656" s="104">
        <f>IFERROR(VLOOKUP(Tabela2[[#This Row],[Nazwisko i imię pracownika]],Tabela3[],9,FALSE),0)</f>
        <v>0</v>
      </c>
      <c r="J1656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57" spans="1:10">
      <c r="A1657" s="104" t="s">
        <v>1619</v>
      </c>
      <c r="B1657" s="104">
        <v>105</v>
      </c>
      <c r="C1657" s="104" t="s">
        <v>1666</v>
      </c>
      <c r="D1657" s="104" t="s">
        <v>1669</v>
      </c>
      <c r="E1657" s="104">
        <v>0.75</v>
      </c>
      <c r="F1657" s="113">
        <f>IF(D1657="dyrektor ",'Podział podstawowy'!$F$19,IF(OR(D1657="zastępca dyrektora ",D1657="główny księgowy"),'Podział podstawowy'!$F$20,IF(D1657="kierownik",'Podział podstawowy'!$F$24,IF(D1657="zastępca kierownika",'Podział podstawowy'!$F$25,IF(D1657="główny ekspert",'Podział podstawowy'!$F$26,IF(OR(D1657="starszy ekspert",D1657="główny specjalista"),'Podział podstawowy'!$F$27,IF(OR(D1657="ekspert",D1657="specjalista"),'Podział podstawowy'!$F$28,'Podział podstawowy'!$F$29)))))))</f>
        <v>870.67396312778124</v>
      </c>
      <c r="G1657" s="105" t="str">
        <f t="shared" si="51"/>
        <v>S1</v>
      </c>
      <c r="H1657" s="106">
        <f t="shared" si="53"/>
        <v>1</v>
      </c>
      <c r="I1657" s="104">
        <f>IFERROR(VLOOKUP(Tabela2[[#This Row],[Nazwisko i imię pracownika]],Tabela3[],9,FALSE),0)</f>
        <v>0</v>
      </c>
      <c r="J1657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58" spans="1:10">
      <c r="A1658" s="104" t="s">
        <v>1620</v>
      </c>
      <c r="B1658" s="104">
        <v>105</v>
      </c>
      <c r="C1658" s="104" t="s">
        <v>1666</v>
      </c>
      <c r="D1658" s="104" t="s">
        <v>8</v>
      </c>
      <c r="E1658" s="104">
        <v>1</v>
      </c>
      <c r="F1658" s="113">
        <f>IF(D1658="dyrektor ",'Podział podstawowy'!$F$19,IF(OR(D1658="zastępca dyrektora ",D1658="główny księgowy"),'Podział podstawowy'!$F$20,IF(D1658="kierownik",'Podział podstawowy'!$F$24,IF(D1658="zastępca kierownika",'Podział podstawowy'!$F$25,IF(D1658="główny ekspert",'Podział podstawowy'!$F$26,IF(OR(D1658="starszy ekspert",D1658="główny specjalista"),'Podział podstawowy'!$F$27,IF(OR(D1658="ekspert",D1658="specjalista"),'Podział podstawowy'!$F$28,'Podział podstawowy'!$F$29)))))))</f>
        <v>1088.3424539097266</v>
      </c>
      <c r="G1658" s="105" t="str">
        <f t="shared" si="51"/>
        <v>S2</v>
      </c>
      <c r="H1658" s="106">
        <f t="shared" si="53"/>
        <v>1.25</v>
      </c>
      <c r="I1658" s="104">
        <f>IFERROR(VLOOKUP(Tabela2[[#This Row],[Nazwisko i imię pracownika]],Tabela3[],9,FALSE),0)</f>
        <v>0</v>
      </c>
      <c r="J1658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59" spans="1:10">
      <c r="A1659" s="104" t="s">
        <v>1621</v>
      </c>
      <c r="B1659" s="104">
        <v>105</v>
      </c>
      <c r="C1659" s="104" t="s">
        <v>1666</v>
      </c>
      <c r="D1659" s="104" t="s">
        <v>1669</v>
      </c>
      <c r="E1659" s="104">
        <v>1</v>
      </c>
      <c r="F1659" s="113">
        <f>IF(D1659="dyrektor ",'Podział podstawowy'!$F$19,IF(OR(D1659="zastępca dyrektora ",D1659="główny księgowy"),'Podział podstawowy'!$F$20,IF(D1659="kierownik",'Podział podstawowy'!$F$24,IF(D1659="zastępca kierownika",'Podział podstawowy'!$F$25,IF(D1659="główny ekspert",'Podział podstawowy'!$F$26,IF(OR(D1659="starszy ekspert",D1659="główny specjalista"),'Podział podstawowy'!$F$27,IF(OR(D1659="ekspert",D1659="specjalista"),'Podział podstawowy'!$F$28,'Podział podstawowy'!$F$29)))))))</f>
        <v>870.67396312778124</v>
      </c>
      <c r="G1659" s="105" t="str">
        <f t="shared" si="51"/>
        <v>S1</v>
      </c>
      <c r="H1659" s="106">
        <f t="shared" si="53"/>
        <v>1</v>
      </c>
      <c r="I1659" s="104">
        <f>IFERROR(VLOOKUP(Tabela2[[#This Row],[Nazwisko i imię pracownika]],Tabela3[],9,FALSE),0)</f>
        <v>0</v>
      </c>
      <c r="J1659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60" spans="1:10">
      <c r="A1660" s="104" t="s">
        <v>1622</v>
      </c>
      <c r="B1660" s="104">
        <v>105</v>
      </c>
      <c r="C1660" s="104" t="s">
        <v>1666</v>
      </c>
      <c r="D1660" s="104" t="s">
        <v>1669</v>
      </c>
      <c r="E1660" s="104">
        <v>1</v>
      </c>
      <c r="F1660" s="113">
        <f>IF(D1660="dyrektor ",'Podział podstawowy'!$F$19,IF(OR(D1660="zastępca dyrektora ",D1660="główny księgowy"),'Podział podstawowy'!$F$20,IF(D1660="kierownik",'Podział podstawowy'!$F$24,IF(D1660="zastępca kierownika",'Podział podstawowy'!$F$25,IF(D1660="główny ekspert",'Podział podstawowy'!$F$26,IF(OR(D1660="starszy ekspert",D1660="główny specjalista"),'Podział podstawowy'!$F$27,IF(OR(D1660="ekspert",D1660="specjalista"),'Podział podstawowy'!$F$28,'Podział podstawowy'!$F$29)))))))</f>
        <v>870.67396312778124</v>
      </c>
      <c r="G1660" s="105" t="str">
        <f t="shared" si="51"/>
        <v>S1</v>
      </c>
      <c r="H1660" s="106">
        <f t="shared" si="53"/>
        <v>1</v>
      </c>
      <c r="I1660" s="104">
        <f>IFERROR(VLOOKUP(Tabela2[[#This Row],[Nazwisko i imię pracownika]],Tabela3[],9,FALSE),0)</f>
        <v>0</v>
      </c>
      <c r="J1660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61" spans="1:10">
      <c r="A1661" s="104" t="s">
        <v>1623</v>
      </c>
      <c r="B1661" s="104">
        <v>106</v>
      </c>
      <c r="C1661" s="104" t="s">
        <v>1665</v>
      </c>
      <c r="D1661" s="104" t="s">
        <v>10</v>
      </c>
      <c r="E1661" s="104">
        <v>1</v>
      </c>
      <c r="F1661" s="113">
        <f>IF(D1661="dyrektor ",'Podział podstawowy'!$F$19,IF(OR(D1661="zastępca dyrektora ",D1661="główny księgowy"),'Podział podstawowy'!$F$20,IF(D1661="kierownik",'Podział podstawowy'!$F$24,IF(D1661="zastępca kierownika",'Podział podstawowy'!$F$25,IF(D1661="główny ekspert",'Podział podstawowy'!$F$26,IF(OR(D1661="starszy ekspert",D1661="główny specjalista"),'Podział podstawowy'!$F$27,IF(OR(D1661="ekspert",D1661="specjalista"),'Podział podstawowy'!$F$28,'Podział podstawowy'!$F$29)))))))</f>
        <v>1088.3424539097266</v>
      </c>
      <c r="G1661" s="105" t="str">
        <f t="shared" si="51"/>
        <v>S2</v>
      </c>
      <c r="H1661" s="106">
        <f t="shared" si="53"/>
        <v>1.25</v>
      </c>
      <c r="I1661" s="104">
        <f>IFERROR(VLOOKUP(Tabela2[[#This Row],[Nazwisko i imię pracownika]],Tabela3[],9,FALSE),0)</f>
        <v>0</v>
      </c>
      <c r="J1661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62" spans="1:10">
      <c r="A1662" s="104" t="s">
        <v>1624</v>
      </c>
      <c r="B1662" s="104">
        <v>106</v>
      </c>
      <c r="C1662" s="104" t="s">
        <v>1665</v>
      </c>
      <c r="D1662" s="104" t="s">
        <v>1669</v>
      </c>
      <c r="E1662" s="104">
        <v>1</v>
      </c>
      <c r="F1662" s="113">
        <f>IF(D1662="dyrektor ",'Podział podstawowy'!$F$19,IF(OR(D1662="zastępca dyrektora ",D1662="główny księgowy"),'Podział podstawowy'!$F$20,IF(D1662="kierownik",'Podział podstawowy'!$F$24,IF(D1662="zastępca kierownika",'Podział podstawowy'!$F$25,IF(D1662="główny ekspert",'Podział podstawowy'!$F$26,IF(OR(D1662="starszy ekspert",D1662="główny specjalista"),'Podział podstawowy'!$F$27,IF(OR(D1662="ekspert",D1662="specjalista"),'Podział podstawowy'!$F$28,'Podział podstawowy'!$F$29)))))))</f>
        <v>870.67396312778124</v>
      </c>
      <c r="G1662" s="105" t="str">
        <f t="shared" si="51"/>
        <v>S1</v>
      </c>
      <c r="H1662" s="106">
        <f t="shared" si="53"/>
        <v>1</v>
      </c>
      <c r="I1662" s="104">
        <f>IFERROR(VLOOKUP(Tabela2[[#This Row],[Nazwisko i imię pracownika]],Tabela3[],9,FALSE),0)</f>
        <v>0</v>
      </c>
      <c r="J1662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63" spans="1:10">
      <c r="A1663" s="104" t="s">
        <v>1625</v>
      </c>
      <c r="B1663" s="104">
        <v>106</v>
      </c>
      <c r="C1663" s="104" t="s">
        <v>1666</v>
      </c>
      <c r="D1663" s="104" t="s">
        <v>46</v>
      </c>
      <c r="E1663" s="104">
        <v>1</v>
      </c>
      <c r="F1663" s="113">
        <f>IF(D1663="dyrektor ",'Podział podstawowy'!$F$19,IF(OR(D1663="zastępca dyrektora ",D1663="główny księgowy"),'Podział podstawowy'!$F$20,IF(D1663="kierownik",'Podział podstawowy'!$F$24,IF(D1663="zastępca kierownika",'Podział podstawowy'!$F$25,IF(D1663="główny ekspert",'Podział podstawowy'!$F$26,IF(OR(D1663="starszy ekspert",D1663="główny specjalista"),'Podział podstawowy'!$F$27,IF(OR(D1663="ekspert",D1663="specjalista"),'Podział podstawowy'!$F$28,'Podział podstawowy'!$F$29)))))))</f>
        <v>2176.6849078194532</v>
      </c>
      <c r="G1663" s="105" t="str">
        <f t="shared" si="51"/>
        <v>S6</v>
      </c>
      <c r="H1663" s="106">
        <f t="shared" si="53"/>
        <v>2.5</v>
      </c>
      <c r="I1663" s="104">
        <f>IFERROR(VLOOKUP(Tabela2[[#This Row],[Nazwisko i imię pracownika]],Tabela3[],9,FALSE),0)</f>
        <v>0</v>
      </c>
      <c r="J1663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64" spans="1:10">
      <c r="A1664" s="104" t="s">
        <v>1626</v>
      </c>
      <c r="B1664" s="104">
        <v>106</v>
      </c>
      <c r="C1664" s="104" t="s">
        <v>1666</v>
      </c>
      <c r="D1664" s="104" t="s">
        <v>1669</v>
      </c>
      <c r="E1664" s="104">
        <v>1</v>
      </c>
      <c r="F1664" s="113">
        <f>IF(D1664="dyrektor ",'Podział podstawowy'!$F$19,IF(OR(D1664="zastępca dyrektora ",D1664="główny księgowy"),'Podział podstawowy'!$F$20,IF(D1664="kierownik",'Podział podstawowy'!$F$24,IF(D1664="zastępca kierownika",'Podział podstawowy'!$F$25,IF(D1664="główny ekspert",'Podział podstawowy'!$F$26,IF(OR(D1664="starszy ekspert",D1664="główny specjalista"),'Podział podstawowy'!$F$27,IF(OR(D1664="ekspert",D1664="specjalista"),'Podział podstawowy'!$F$28,'Podział podstawowy'!$F$29)))))))</f>
        <v>870.67396312778124</v>
      </c>
      <c r="G1664" s="105" t="str">
        <f t="shared" si="51"/>
        <v>S1</v>
      </c>
      <c r="H1664" s="106">
        <f t="shared" si="53"/>
        <v>1</v>
      </c>
      <c r="I1664" s="104">
        <f>IFERROR(VLOOKUP(Tabela2[[#This Row],[Nazwisko i imię pracownika]],Tabela3[],9,FALSE),0)</f>
        <v>0</v>
      </c>
      <c r="J1664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  <row r="1665" spans="1:10">
      <c r="A1665" s="104" t="s">
        <v>1627</v>
      </c>
      <c r="B1665" s="104">
        <v>106</v>
      </c>
      <c r="C1665" s="104" t="s">
        <v>1666</v>
      </c>
      <c r="D1665" s="104" t="s">
        <v>47</v>
      </c>
      <c r="E1665" s="104">
        <v>1</v>
      </c>
      <c r="F1665" s="113">
        <f>IF(D1665="dyrektor ",'Podział podstawowy'!$F$19,IF(OR(D1665="zastępca dyrektora ",D1665="główny księgowy"),'Podział podstawowy'!$F$20,IF(D1665="kierownik",'Podział podstawowy'!$F$24,IF(D1665="zastępca kierownika",'Podział podstawowy'!$F$25,IF(D1665="główny ekspert",'Podział podstawowy'!$F$26,IF(OR(D1665="starszy ekspert",D1665="główny specjalista"),'Podział podstawowy'!$F$27,IF(OR(D1665="ekspert",D1665="specjalista"),'Podział podstawowy'!$F$28,'Podział podstawowy'!$F$29)))))))</f>
        <v>1306.0109446916717</v>
      </c>
      <c r="G1665" s="105" t="str">
        <f t="shared" si="51"/>
        <v>S3</v>
      </c>
      <c r="H1665" s="106">
        <f t="shared" si="53"/>
        <v>1.5</v>
      </c>
      <c r="I1665" s="104">
        <f>IFERROR(VLOOKUP(Tabela2[[#This Row],[Nazwisko i imię pracownika]],Tabela3[],9,FALSE),0)</f>
        <v>0</v>
      </c>
      <c r="J1665" s="104" t="str">
        <f>IF(Tabela2[[#This Row],[Liczba dni roboczych absencji z tytułu urlopu bezpłatnego, wychowawczego, choroby, opieki nad chorym, pobierania zasiłków, świadczeń rehabilitacyjnych]]&gt;=Nieobecności!$B$28,"NIE UPRAWNIONY", "UPRAWNIONY")</f>
        <v>UPRAWNIONY</v>
      </c>
    </row>
  </sheetData>
  <sheetProtection selectLockedCells="1"/>
  <protectedRanges>
    <protectedRange sqref="A3" name="WPISANIE OKRESU"/>
  </protectedRanges>
  <mergeCells count="1">
    <mergeCell ref="C4:E4"/>
  </mergeCells>
  <phoneticPr fontId="12" type="noConversion"/>
  <pageMargins left="0.7" right="0.7" top="0.75" bottom="0.75" header="0.3" footer="0.3"/>
  <pageSetup paperSize="9" scale="77" fitToHeight="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6A83C-67CB-4295-9C17-D55932D94384}">
  <sheetPr codeName="Arkusz3">
    <pageSetUpPr fitToPage="1"/>
  </sheetPr>
  <dimension ref="A1:J30"/>
  <sheetViews>
    <sheetView showGridLines="0" zoomScaleNormal="100" workbookViewId="0">
      <selection activeCell="D28" sqref="D28"/>
    </sheetView>
  </sheetViews>
  <sheetFormatPr defaultColWidth="0" defaultRowHeight="14.4"/>
  <cols>
    <col min="1" max="1" width="27.5546875" customWidth="1"/>
    <col min="2" max="2" width="13.21875" customWidth="1"/>
    <col min="3" max="3" width="13.6640625" customWidth="1"/>
    <col min="4" max="4" width="18.88671875" customWidth="1"/>
    <col min="5" max="5" width="11.33203125" customWidth="1"/>
    <col min="6" max="6" width="26.5546875" customWidth="1"/>
    <col min="7" max="7" width="13.109375" customWidth="1"/>
    <col min="8" max="8" width="12.44140625" customWidth="1"/>
    <col min="9" max="9" width="20.6640625" customWidth="1"/>
    <col min="10" max="10" width="0" hidden="1" customWidth="1"/>
  </cols>
  <sheetData>
    <row r="1" spans="1:10" s="43" customFormat="1">
      <c r="F1"/>
    </row>
    <row r="2" spans="1:10" s="101" customFormat="1" ht="25.8">
      <c r="A2" s="101" t="s">
        <v>1645</v>
      </c>
    </row>
    <row r="3" spans="1:10" s="102" customFormat="1" ht="17.399999999999999" customHeight="1">
      <c r="A3" s="102" t="s">
        <v>42</v>
      </c>
    </row>
    <row r="4" spans="1:10" s="43" customFormat="1">
      <c r="C4" s="7"/>
      <c r="D4" s="7"/>
      <c r="E4" s="7"/>
      <c r="F4"/>
    </row>
    <row r="5" spans="1:10" s="43" customFormat="1">
      <c r="C5" s="45"/>
      <c r="D5" s="45"/>
      <c r="E5" s="45"/>
      <c r="F5"/>
    </row>
    <row r="6" spans="1:10" ht="160.19999999999999" customHeight="1">
      <c r="A6" s="69" t="s">
        <v>11</v>
      </c>
      <c r="B6" s="69" t="s">
        <v>12</v>
      </c>
      <c r="C6" s="69" t="s">
        <v>13</v>
      </c>
      <c r="D6" s="69" t="s">
        <v>14</v>
      </c>
      <c r="E6" s="69" t="s">
        <v>32</v>
      </c>
      <c r="F6" s="69" t="s">
        <v>1642</v>
      </c>
      <c r="G6" s="69" t="s">
        <v>1643</v>
      </c>
      <c r="H6" s="69" t="s">
        <v>1644</v>
      </c>
      <c r="I6" s="69" t="s">
        <v>49</v>
      </c>
      <c r="J6" s="73" t="s">
        <v>48</v>
      </c>
    </row>
    <row r="7" spans="1:10">
      <c r="A7" s="2" t="s">
        <v>68</v>
      </c>
      <c r="B7" s="2">
        <v>101</v>
      </c>
      <c r="C7" s="2" t="s">
        <v>1629</v>
      </c>
      <c r="D7" s="2" t="s">
        <v>1669</v>
      </c>
      <c r="E7" s="2">
        <v>1</v>
      </c>
      <c r="F7" s="44" t="s">
        <v>1647</v>
      </c>
      <c r="G7" s="74">
        <v>45057</v>
      </c>
      <c r="H7" s="74">
        <v>45064</v>
      </c>
      <c r="I7" s="44">
        <f>NETWORKDAYS.INTL(Tabela3[[#This Row],[Nieobecność od dnia]],Tabela3[[#This Row],[Nieobecność do dnia]],1,$D$27:$D$30)</f>
        <v>6</v>
      </c>
      <c r="J7" s="75"/>
    </row>
    <row r="8" spans="1:10">
      <c r="A8" s="2" t="s">
        <v>251</v>
      </c>
      <c r="B8" s="2">
        <v>101</v>
      </c>
      <c r="C8" s="2" t="s">
        <v>1630</v>
      </c>
      <c r="D8" s="2" t="s">
        <v>1669</v>
      </c>
      <c r="E8" s="2">
        <v>1</v>
      </c>
      <c r="F8" s="44" t="s">
        <v>1648</v>
      </c>
      <c r="G8" s="74">
        <v>45033</v>
      </c>
      <c r="H8" s="74">
        <v>45036</v>
      </c>
      <c r="I8" s="44">
        <f>NETWORKDAYS.INTL(Tabela3[[#This Row],[Nieobecność od dnia]],Tabela3[[#This Row],[Nieobecność do dnia]],1,$D$27:$D$30)</f>
        <v>4</v>
      </c>
      <c r="J8" s="75"/>
    </row>
    <row r="9" spans="1:10">
      <c r="A9" s="2" t="s">
        <v>528</v>
      </c>
      <c r="B9" s="2">
        <v>101</v>
      </c>
      <c r="C9" s="2" t="s">
        <v>1636</v>
      </c>
      <c r="D9" s="2" t="s">
        <v>1669</v>
      </c>
      <c r="E9" s="2">
        <v>1</v>
      </c>
      <c r="F9" s="44" t="s">
        <v>1649</v>
      </c>
      <c r="G9" s="74">
        <v>45017</v>
      </c>
      <c r="H9" s="74">
        <v>45092</v>
      </c>
      <c r="I9" s="44">
        <f>NETWORKDAYS.INTL(Tabela3[[#This Row],[Nieobecność od dnia]],Tabela3[[#This Row],[Nieobecność do dnia]],1,$D$27:$D$30)</f>
        <v>50</v>
      </c>
      <c r="J9" s="75"/>
    </row>
    <row r="10" spans="1:10">
      <c r="A10" s="2" t="s">
        <v>630</v>
      </c>
      <c r="B10" s="2">
        <v>102</v>
      </c>
      <c r="C10" s="2" t="s">
        <v>1638</v>
      </c>
      <c r="D10" s="2" t="s">
        <v>1669</v>
      </c>
      <c r="E10" s="2">
        <v>1</v>
      </c>
      <c r="F10" s="44" t="s">
        <v>1648</v>
      </c>
      <c r="G10" s="74">
        <v>45077</v>
      </c>
      <c r="H10" s="74">
        <v>45086</v>
      </c>
      <c r="I10" s="44">
        <f>NETWORKDAYS.INTL(Tabela3[[#This Row],[Nieobecność od dnia]],Tabela3[[#This Row],[Nieobecność do dnia]],1,$D$27:$D$30)</f>
        <v>7</v>
      </c>
      <c r="J10" s="75"/>
    </row>
    <row r="11" spans="1:10">
      <c r="A11" s="2" t="s">
        <v>699</v>
      </c>
      <c r="B11" s="2">
        <v>102</v>
      </c>
      <c r="C11" s="2" t="s">
        <v>1639</v>
      </c>
      <c r="D11" s="2" t="s">
        <v>1669</v>
      </c>
      <c r="E11" s="2">
        <v>1</v>
      </c>
      <c r="F11" s="44" t="s">
        <v>1650</v>
      </c>
      <c r="G11" s="74">
        <v>45017</v>
      </c>
      <c r="H11" s="74">
        <v>45107</v>
      </c>
      <c r="I11" s="44">
        <f>NETWORKDAYS.INTL(Tabela3[[#This Row],[Nieobecność od dnia]],Tabela3[[#This Row],[Nieobecność do dnia]],1,$D$27:$D$30)</f>
        <v>61</v>
      </c>
      <c r="J11" s="75"/>
    </row>
    <row r="12" spans="1:10">
      <c r="A12" s="2" t="s">
        <v>393</v>
      </c>
      <c r="B12" s="2">
        <v>102</v>
      </c>
      <c r="C12" s="2" t="s">
        <v>1634</v>
      </c>
      <c r="D12" s="2" t="s">
        <v>1669</v>
      </c>
      <c r="E12" s="2">
        <v>0.5</v>
      </c>
      <c r="F12" s="44" t="s">
        <v>1648</v>
      </c>
      <c r="G12" s="74">
        <v>45060</v>
      </c>
      <c r="H12" s="74">
        <v>45075</v>
      </c>
      <c r="I12" s="44">
        <f>NETWORKDAYS.INTL(Tabela3[[#This Row],[Nieobecność od dnia]],Tabela3[[#This Row],[Nieobecność do dnia]],1,$D$27:$D$30)</f>
        <v>11</v>
      </c>
      <c r="J12" s="75"/>
    </row>
    <row r="13" spans="1:10">
      <c r="A13" s="2" t="s">
        <v>770</v>
      </c>
      <c r="B13" s="2">
        <v>102</v>
      </c>
      <c r="C13" s="2" t="s">
        <v>1640</v>
      </c>
      <c r="D13" s="2" t="s">
        <v>1669</v>
      </c>
      <c r="E13" s="2">
        <v>1</v>
      </c>
      <c r="F13" s="44" t="s">
        <v>1647</v>
      </c>
      <c r="G13" s="74">
        <v>45017</v>
      </c>
      <c r="H13" s="74">
        <v>45034</v>
      </c>
      <c r="I13" s="44">
        <f>NETWORKDAYS.INTL(Tabela3[[#This Row],[Nieobecność od dnia]],Tabela3[[#This Row],[Nieobecność do dnia]],1,$D$27:$D$30)</f>
        <v>11</v>
      </c>
      <c r="J13" s="75"/>
    </row>
    <row r="14" spans="1:10">
      <c r="A14" s="2" t="s">
        <v>836</v>
      </c>
      <c r="B14" s="2">
        <v>102</v>
      </c>
      <c r="C14" s="2" t="s">
        <v>1628</v>
      </c>
      <c r="D14" s="2" t="s">
        <v>9</v>
      </c>
      <c r="E14" s="2">
        <v>1</v>
      </c>
      <c r="F14" s="44" t="s">
        <v>1648</v>
      </c>
      <c r="G14" s="74">
        <v>45039</v>
      </c>
      <c r="H14" s="74">
        <v>45044</v>
      </c>
      <c r="I14" s="44">
        <f>NETWORKDAYS.INTL(Tabela3[[#This Row],[Nieobecność od dnia]],Tabela3[[#This Row],[Nieobecność do dnia]],1,$D$27:$D$30)</f>
        <v>5</v>
      </c>
      <c r="J14" s="75"/>
    </row>
    <row r="15" spans="1:10">
      <c r="A15" s="2" t="s">
        <v>1175</v>
      </c>
      <c r="B15" s="2">
        <v>104</v>
      </c>
      <c r="C15" s="2" t="s">
        <v>1635</v>
      </c>
      <c r="D15" s="2" t="s">
        <v>1669</v>
      </c>
      <c r="E15" s="2">
        <v>1</v>
      </c>
      <c r="F15" s="44" t="s">
        <v>1648</v>
      </c>
      <c r="G15" s="74">
        <v>45095</v>
      </c>
      <c r="H15" s="74">
        <v>45106</v>
      </c>
      <c r="I15" s="44">
        <f>NETWORKDAYS.INTL(Tabela3[[#This Row],[Nieobecność od dnia]],Tabela3[[#This Row],[Nieobecność do dnia]],1,$D$27:$D$30)</f>
        <v>9</v>
      </c>
      <c r="J15" s="75"/>
    </row>
    <row r="16" spans="1:10">
      <c r="A16" s="2" t="s">
        <v>1178</v>
      </c>
      <c r="B16" s="2">
        <v>104</v>
      </c>
      <c r="C16" s="2" t="s">
        <v>1635</v>
      </c>
      <c r="D16" s="2" t="s">
        <v>1669</v>
      </c>
      <c r="E16" s="2">
        <v>1</v>
      </c>
      <c r="F16" s="44" t="s">
        <v>1647</v>
      </c>
      <c r="G16" s="74">
        <v>45051</v>
      </c>
      <c r="H16" s="74">
        <v>45061</v>
      </c>
      <c r="I16" s="44">
        <f>NETWORKDAYS.INTL(Tabela3[[#This Row],[Nieobecność od dnia]],Tabela3[[#This Row],[Nieobecność do dnia]],1,$D$27:$D$30)</f>
        <v>7</v>
      </c>
      <c r="J16" s="75"/>
    </row>
    <row r="17" spans="1:10">
      <c r="A17" s="2" t="s">
        <v>1193</v>
      </c>
      <c r="B17" s="2">
        <v>104</v>
      </c>
      <c r="C17" s="2" t="s">
        <v>1631</v>
      </c>
      <c r="D17" s="2" t="s">
        <v>1669</v>
      </c>
      <c r="E17" s="2">
        <v>1</v>
      </c>
      <c r="F17" s="44" t="s">
        <v>1647</v>
      </c>
      <c r="G17" s="74">
        <v>45034</v>
      </c>
      <c r="H17" s="74">
        <v>45036</v>
      </c>
      <c r="I17" s="44">
        <f>NETWORKDAYS.INTL(Tabela3[[#This Row],[Nieobecność od dnia]],Tabela3[[#This Row],[Nieobecność do dnia]],1,$D$27:$D$30)</f>
        <v>3</v>
      </c>
      <c r="J17" s="75"/>
    </row>
    <row r="18" spans="1:10">
      <c r="A18" s="2" t="s">
        <v>1214</v>
      </c>
      <c r="B18" s="2">
        <v>104</v>
      </c>
      <c r="C18" s="2" t="s">
        <v>1633</v>
      </c>
      <c r="D18" s="2" t="s">
        <v>1669</v>
      </c>
      <c r="E18" s="2">
        <v>1</v>
      </c>
      <c r="F18" s="44" t="s">
        <v>1647</v>
      </c>
      <c r="G18" s="74">
        <v>45073</v>
      </c>
      <c r="H18" s="74">
        <v>45080</v>
      </c>
      <c r="I18" s="44">
        <f>NETWORKDAYS.INTL(Tabela3[[#This Row],[Nieobecność od dnia]],Tabela3[[#This Row],[Nieobecność do dnia]],1,$D$27:$D$30)</f>
        <v>5</v>
      </c>
      <c r="J18" s="75"/>
    </row>
    <row r="19" spans="1:10">
      <c r="A19" s="2" t="s">
        <v>1174</v>
      </c>
      <c r="B19" s="2">
        <v>114</v>
      </c>
      <c r="C19" s="2" t="s">
        <v>1637</v>
      </c>
      <c r="D19" s="2" t="s">
        <v>1669</v>
      </c>
      <c r="E19" s="2">
        <v>1</v>
      </c>
      <c r="F19" s="44" t="s">
        <v>1648</v>
      </c>
      <c r="G19" s="74">
        <v>45075</v>
      </c>
      <c r="H19" s="74">
        <v>45088</v>
      </c>
      <c r="I19" s="44">
        <f>NETWORKDAYS.INTL(Tabela3[[#This Row],[Nieobecność od dnia]],Tabela3[[#This Row],[Nieobecność do dnia]],1,$D$27:$D$30)</f>
        <v>9</v>
      </c>
      <c r="J19" s="75"/>
    </row>
    <row r="20" spans="1:10">
      <c r="A20" s="2" t="s">
        <v>1480</v>
      </c>
      <c r="B20" s="2">
        <v>113</v>
      </c>
      <c r="C20" s="2" t="s">
        <v>1634</v>
      </c>
      <c r="D20" s="2" t="s">
        <v>1669</v>
      </c>
      <c r="E20" s="2">
        <v>0.5</v>
      </c>
      <c r="F20" s="44" t="s">
        <v>1648</v>
      </c>
      <c r="G20" s="74">
        <v>45094</v>
      </c>
      <c r="H20" s="74">
        <v>45104</v>
      </c>
      <c r="I20" s="44">
        <f>NETWORKDAYS.INTL(Tabela3[[#This Row],[Nieobecność od dnia]],Tabela3[[#This Row],[Nieobecność do dnia]],1,$D$27:$D$30)</f>
        <v>7</v>
      </c>
      <c r="J20" s="75"/>
    </row>
    <row r="21" spans="1:10">
      <c r="A21" s="2" t="s">
        <v>1486</v>
      </c>
      <c r="B21" s="2">
        <v>112</v>
      </c>
      <c r="C21" s="2" t="s">
        <v>1635</v>
      </c>
      <c r="D21" s="2" t="s">
        <v>1669</v>
      </c>
      <c r="E21" s="2">
        <v>0.5</v>
      </c>
      <c r="F21" s="44" t="s">
        <v>1648</v>
      </c>
      <c r="G21" s="74">
        <v>45060</v>
      </c>
      <c r="H21" s="74">
        <v>45070</v>
      </c>
      <c r="I21" s="44">
        <f>NETWORKDAYS.INTL(Tabela3[[#This Row],[Nieobecność od dnia]],Tabela3[[#This Row],[Nieobecność do dnia]],1,$D$27:$D$30)</f>
        <v>8</v>
      </c>
      <c r="J21" s="75"/>
    </row>
    <row r="22" spans="1:10">
      <c r="A22" s="2" t="s">
        <v>1526</v>
      </c>
      <c r="B22" s="2">
        <v>111</v>
      </c>
      <c r="C22" s="2" t="s">
        <v>1641</v>
      </c>
      <c r="D22" s="2" t="s">
        <v>1669</v>
      </c>
      <c r="E22" s="2">
        <v>1</v>
      </c>
      <c r="F22" s="44" t="s">
        <v>1647</v>
      </c>
      <c r="G22" s="74">
        <v>45073</v>
      </c>
      <c r="H22" s="74">
        <v>45084</v>
      </c>
      <c r="I22" s="44">
        <f>NETWORKDAYS.INTL(Tabela3[[#This Row],[Nieobecność od dnia]],Tabela3[[#This Row],[Nieobecność do dnia]],1,$D$27:$D$30)</f>
        <v>8</v>
      </c>
      <c r="J22" s="75"/>
    </row>
    <row r="23" spans="1:10">
      <c r="A23" s="3" t="s">
        <v>1561</v>
      </c>
      <c r="B23" s="3">
        <v>110</v>
      </c>
      <c r="C23" s="3" t="s">
        <v>1632</v>
      </c>
      <c r="D23" s="2" t="s">
        <v>1669</v>
      </c>
      <c r="E23" s="3">
        <v>1</v>
      </c>
      <c r="F23" s="76" t="s">
        <v>1647</v>
      </c>
      <c r="G23" s="77">
        <v>45075</v>
      </c>
      <c r="H23" s="77">
        <v>45082</v>
      </c>
      <c r="I23" s="76">
        <f>NETWORKDAYS.INTL(Tabela3[[#This Row],[Nieobecność od dnia]],Tabela3[[#This Row],[Nieobecność do dnia]],1,$D$27:$D$30)</f>
        <v>6</v>
      </c>
      <c r="J23" s="78"/>
    </row>
    <row r="26" spans="1:10" ht="28.8">
      <c r="A26" s="80" t="s">
        <v>1652</v>
      </c>
      <c r="B26" s="62">
        <v>91</v>
      </c>
      <c r="D26" s="80" t="s">
        <v>1654</v>
      </c>
    </row>
    <row r="27" spans="1:10">
      <c r="A27" s="65" t="s">
        <v>1653</v>
      </c>
      <c r="B27" s="62">
        <f>NETWORKDAYS.INTL(B29,B30,1,D27:D30)</f>
        <v>61</v>
      </c>
      <c r="D27" s="79">
        <v>45026</v>
      </c>
    </row>
    <row r="28" spans="1:10">
      <c r="A28" s="65" t="s">
        <v>1660</v>
      </c>
      <c r="B28" s="62">
        <f>B27/2</f>
        <v>30.5</v>
      </c>
      <c r="D28" s="79">
        <v>45047</v>
      </c>
    </row>
    <row r="29" spans="1:10">
      <c r="A29" s="65" t="s">
        <v>1656</v>
      </c>
      <c r="B29" s="79">
        <v>45017</v>
      </c>
      <c r="D29" s="79">
        <v>45049</v>
      </c>
    </row>
    <row r="30" spans="1:10">
      <c r="A30" s="65" t="s">
        <v>1655</v>
      </c>
      <c r="B30" s="79">
        <v>45107</v>
      </c>
      <c r="D30" s="79">
        <v>45085</v>
      </c>
    </row>
  </sheetData>
  <protectedRanges>
    <protectedRange sqref="A3" name="WPISANIE OKRESU_4"/>
  </protectedRanges>
  <pageMargins left="0.7" right="0.7" top="0.75" bottom="0.75" header="0.3" footer="0.3"/>
  <pageSetup paperSize="9" scale="83" fitToHeight="0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F1087-F54C-4A01-8B2C-DCBF6E740B8A}">
  <sheetPr codeName="Arkusz4">
    <pageSetUpPr fitToPage="1"/>
  </sheetPr>
  <dimension ref="A1:XFB1676"/>
  <sheetViews>
    <sheetView showGridLines="0" topLeftCell="A5" zoomScaleNormal="100" workbookViewId="0">
      <selection activeCell="F24" sqref="F24"/>
    </sheetView>
  </sheetViews>
  <sheetFormatPr defaultColWidth="0" defaultRowHeight="14.4"/>
  <cols>
    <col min="1" max="1" width="23.109375" style="43" customWidth="1"/>
    <col min="2" max="2" width="21.33203125" style="43" customWidth="1"/>
    <col min="3" max="3" width="16.5546875" style="43" customWidth="1"/>
    <col min="4" max="4" width="24.77734375" style="43" customWidth="1"/>
    <col min="5" max="5" width="18.109375" style="43" customWidth="1"/>
    <col min="6" max="6" width="26.33203125" style="43" customWidth="1"/>
    <col min="7" max="7" width="17.5546875" style="43" customWidth="1"/>
    <col min="8" max="8" width="27.5546875" style="43" customWidth="1"/>
    <col min="9" max="9" width="19.109375" style="43" customWidth="1"/>
    <col min="10" max="10" width="12.88671875" style="43" bestFit="1" customWidth="1"/>
    <col min="11" max="12" width="8.88671875" style="43" hidden="1"/>
    <col min="13" max="16382" width="0" style="43" hidden="1"/>
    <col min="16383" max="16384" width="8.88671875" style="43" hidden="1"/>
  </cols>
  <sheetData>
    <row r="1" spans="1:16376" customFormat="1"/>
    <row r="2" spans="1:16376" s="101" customFormat="1" ht="25.8">
      <c r="A2" s="101" t="s">
        <v>1668</v>
      </c>
    </row>
    <row r="3" spans="1:16376" s="102" customFormat="1" ht="17.399999999999999" customHeight="1">
      <c r="A3" s="102" t="s">
        <v>1662</v>
      </c>
    </row>
    <row r="4" spans="1:16376" customFormat="1" ht="15" thickBot="1">
      <c r="A4" s="7"/>
      <c r="B4" s="7"/>
      <c r="C4" s="7"/>
      <c r="D4" s="7"/>
      <c r="E4" s="7"/>
      <c r="F4" s="7"/>
      <c r="G4" s="7"/>
      <c r="H4" s="7"/>
      <c r="I4" s="7"/>
    </row>
    <row r="5" spans="1:16376" s="82" customFormat="1" ht="21">
      <c r="A5" s="83"/>
      <c r="B5" s="97" t="s">
        <v>1661</v>
      </c>
      <c r="C5" s="85"/>
      <c r="D5" s="97" t="s">
        <v>13</v>
      </c>
      <c r="E5" s="85"/>
      <c r="F5" s="97" t="s">
        <v>14</v>
      </c>
      <c r="G5" s="84"/>
      <c r="H5" s="86"/>
      <c r="I5" s="86"/>
      <c r="J5" s="161"/>
      <c r="K5"/>
      <c r="L5"/>
      <c r="M5"/>
      <c r="N5"/>
      <c r="O5"/>
      <c r="P5"/>
      <c r="Q5"/>
      <c r="R5"/>
      <c r="S5"/>
      <c r="T5"/>
      <c r="U5"/>
      <c r="V5"/>
      <c r="W5" s="196"/>
      <c r="X5" s="197"/>
      <c r="Y5" s="197"/>
      <c r="Z5" s="197"/>
      <c r="AA5" s="197"/>
      <c r="AB5" s="197"/>
      <c r="AC5" s="197"/>
      <c r="AD5" s="197"/>
      <c r="AE5" s="197"/>
      <c r="AF5" s="197"/>
      <c r="AG5" s="197"/>
      <c r="AH5" s="197"/>
      <c r="AI5" s="197"/>
      <c r="AJ5" s="197"/>
      <c r="AK5" s="197"/>
      <c r="AL5" s="196"/>
      <c r="AM5" s="197"/>
      <c r="AN5" s="197"/>
      <c r="AO5" s="197"/>
      <c r="AP5" s="197"/>
      <c r="AQ5" s="197"/>
      <c r="AR5" s="197"/>
      <c r="AS5" s="197"/>
      <c r="AT5" s="197"/>
      <c r="AU5" s="197"/>
      <c r="AV5" s="197"/>
      <c r="AW5" s="197"/>
      <c r="AX5" s="197"/>
      <c r="AY5" s="197"/>
      <c r="AZ5" s="197"/>
      <c r="BA5" s="196"/>
      <c r="BB5" s="197"/>
      <c r="BC5" s="197"/>
      <c r="BD5" s="197"/>
      <c r="BE5" s="197"/>
      <c r="BF5" s="197"/>
      <c r="BG5" s="197"/>
      <c r="BH5" s="197"/>
      <c r="BI5" s="197"/>
      <c r="BJ5" s="197"/>
      <c r="BK5" s="197"/>
      <c r="BL5" s="197"/>
      <c r="BM5" s="197"/>
      <c r="BN5" s="197"/>
      <c r="BO5" s="197"/>
      <c r="BP5" s="196"/>
      <c r="BQ5" s="197"/>
      <c r="BR5" s="197"/>
      <c r="BS5" s="197"/>
      <c r="BT5" s="197"/>
      <c r="BU5" s="197"/>
      <c r="BV5" s="197"/>
      <c r="BW5" s="197"/>
      <c r="BX5" s="197"/>
      <c r="BY5" s="197"/>
      <c r="BZ5" s="197"/>
      <c r="CA5" s="197"/>
      <c r="CB5" s="197"/>
      <c r="CC5" s="197"/>
      <c r="CD5" s="197"/>
      <c r="CE5" s="196"/>
      <c r="CF5" s="197"/>
      <c r="CG5" s="197"/>
      <c r="CH5" s="197"/>
      <c r="CI5" s="197"/>
      <c r="CJ5" s="197"/>
      <c r="CK5" s="197"/>
      <c r="CL5" s="197"/>
      <c r="CM5" s="197"/>
      <c r="CN5" s="197"/>
      <c r="CO5" s="197"/>
      <c r="CP5" s="197"/>
      <c r="CQ5" s="197"/>
      <c r="CR5" s="197"/>
      <c r="CS5" s="197"/>
      <c r="CT5" s="196"/>
      <c r="CU5" s="197"/>
      <c r="CV5" s="197"/>
      <c r="CW5" s="197"/>
      <c r="CX5" s="197"/>
      <c r="CY5" s="197"/>
      <c r="CZ5" s="197"/>
      <c r="DA5" s="197"/>
      <c r="DB5" s="197"/>
      <c r="DC5" s="197"/>
      <c r="DD5" s="197"/>
      <c r="DE5" s="197"/>
      <c r="DF5" s="197"/>
      <c r="DG5" s="197"/>
      <c r="DH5" s="197"/>
      <c r="DI5" s="196"/>
      <c r="DJ5" s="197"/>
      <c r="DK5" s="197"/>
      <c r="DL5" s="197"/>
      <c r="DM5" s="197"/>
      <c r="DN5" s="197"/>
      <c r="DO5" s="197"/>
      <c r="DP5" s="197"/>
      <c r="DQ5" s="197"/>
      <c r="DR5" s="197"/>
      <c r="DS5" s="197"/>
      <c r="DT5" s="197"/>
      <c r="DU5" s="197"/>
      <c r="DV5" s="197"/>
      <c r="DW5" s="197"/>
      <c r="DX5" s="196"/>
      <c r="DY5" s="197"/>
      <c r="DZ5" s="197"/>
      <c r="EA5" s="197"/>
      <c r="EB5" s="197"/>
      <c r="EC5" s="197"/>
      <c r="ED5" s="197"/>
      <c r="EE5" s="197"/>
      <c r="EF5" s="197"/>
      <c r="EG5" s="197"/>
      <c r="EH5" s="197"/>
      <c r="EI5" s="197"/>
      <c r="EJ5" s="197"/>
      <c r="EK5" s="197"/>
      <c r="EL5" s="197"/>
      <c r="EM5" s="196"/>
      <c r="EN5" s="197"/>
      <c r="EO5" s="197"/>
      <c r="EP5" s="197"/>
      <c r="EQ5" s="197"/>
      <c r="ER5" s="197"/>
      <c r="ES5" s="197"/>
      <c r="ET5" s="197"/>
      <c r="EU5" s="197"/>
      <c r="EV5" s="197"/>
      <c r="EW5" s="197"/>
      <c r="EX5" s="197"/>
      <c r="EY5" s="197"/>
      <c r="EZ5" s="197"/>
      <c r="FA5" s="197"/>
      <c r="FB5" s="196"/>
      <c r="FC5" s="197"/>
      <c r="FD5" s="197"/>
      <c r="FE5" s="197"/>
      <c r="FF5" s="197"/>
      <c r="FG5" s="197"/>
      <c r="FH5" s="197"/>
      <c r="FI5" s="197"/>
      <c r="FJ5" s="197"/>
      <c r="FK5" s="197"/>
      <c r="FL5" s="197"/>
      <c r="FM5" s="197"/>
      <c r="FN5" s="197"/>
      <c r="FO5" s="197"/>
      <c r="FP5" s="197"/>
      <c r="FQ5" s="196"/>
      <c r="FR5" s="197"/>
      <c r="FS5" s="197"/>
      <c r="FT5" s="197"/>
      <c r="FU5" s="197"/>
      <c r="FV5" s="197"/>
      <c r="FW5" s="197"/>
      <c r="FX5" s="197"/>
      <c r="FY5" s="197"/>
      <c r="FZ5" s="197"/>
      <c r="GA5" s="197"/>
      <c r="GB5" s="197"/>
      <c r="GC5" s="197"/>
      <c r="GD5" s="197"/>
      <c r="GE5" s="197"/>
      <c r="GF5" s="196"/>
      <c r="GG5" s="197"/>
      <c r="GH5" s="197"/>
      <c r="GI5" s="197"/>
      <c r="GJ5" s="197"/>
      <c r="GK5" s="197"/>
      <c r="GL5" s="197"/>
      <c r="GM5" s="197"/>
      <c r="GN5" s="197"/>
      <c r="GO5" s="197"/>
      <c r="GP5" s="197"/>
      <c r="GQ5" s="197"/>
      <c r="GR5" s="197"/>
      <c r="GS5" s="197"/>
      <c r="GT5" s="197"/>
      <c r="GU5" s="196"/>
      <c r="GV5" s="197"/>
      <c r="GW5" s="197"/>
      <c r="GX5" s="197"/>
      <c r="GY5" s="197"/>
      <c r="GZ5" s="197"/>
      <c r="HA5" s="197"/>
      <c r="HB5" s="197"/>
      <c r="HC5" s="197"/>
      <c r="HD5" s="197"/>
      <c r="HE5" s="197"/>
      <c r="HF5" s="197"/>
      <c r="HG5" s="197"/>
      <c r="HH5" s="197"/>
      <c r="HI5" s="197"/>
      <c r="HJ5" s="196"/>
      <c r="HK5" s="197"/>
      <c r="HL5" s="197"/>
      <c r="HM5" s="197"/>
      <c r="HN5" s="197"/>
      <c r="HO5" s="197"/>
      <c r="HP5" s="197"/>
      <c r="HQ5" s="197"/>
      <c r="HR5" s="197"/>
      <c r="HS5" s="197"/>
      <c r="HT5" s="197"/>
      <c r="HU5" s="197"/>
      <c r="HV5" s="197"/>
      <c r="HW5" s="197"/>
      <c r="HX5" s="197"/>
      <c r="HY5" s="196"/>
      <c r="HZ5" s="197"/>
      <c r="IA5" s="197"/>
      <c r="IB5" s="197"/>
      <c r="IC5" s="197"/>
      <c r="ID5" s="197"/>
      <c r="IE5" s="197"/>
      <c r="IF5" s="197"/>
      <c r="IG5" s="197"/>
      <c r="IH5" s="197"/>
      <c r="II5" s="197"/>
      <c r="IJ5" s="197"/>
      <c r="IK5" s="197"/>
      <c r="IL5" s="197"/>
      <c r="IM5" s="197"/>
      <c r="IN5" s="196"/>
      <c r="IO5" s="197"/>
      <c r="IP5" s="197"/>
      <c r="IQ5" s="197"/>
      <c r="IR5" s="197"/>
      <c r="IS5" s="197"/>
      <c r="IT5" s="197"/>
      <c r="IU5" s="197"/>
      <c r="IV5" s="197"/>
      <c r="IW5" s="197"/>
      <c r="IX5" s="197"/>
      <c r="IY5" s="197"/>
      <c r="IZ5" s="197"/>
      <c r="JA5" s="197"/>
      <c r="JB5" s="197"/>
      <c r="JC5" s="196"/>
      <c r="JD5" s="197"/>
      <c r="JE5" s="197"/>
      <c r="JF5" s="197"/>
      <c r="JG5" s="197"/>
      <c r="JH5" s="197"/>
      <c r="JI5" s="197"/>
      <c r="JJ5" s="197"/>
      <c r="JK5" s="197"/>
      <c r="JL5" s="197"/>
      <c r="JM5" s="197"/>
      <c r="JN5" s="197"/>
      <c r="JO5" s="197"/>
      <c r="JP5" s="197"/>
      <c r="JQ5" s="197"/>
      <c r="JR5" s="196"/>
      <c r="JS5" s="197"/>
      <c r="JT5" s="197"/>
      <c r="JU5" s="197"/>
      <c r="JV5" s="197"/>
      <c r="JW5" s="197"/>
      <c r="JX5" s="197"/>
      <c r="JY5" s="197"/>
      <c r="JZ5" s="197"/>
      <c r="KA5" s="197"/>
      <c r="KB5" s="197"/>
      <c r="KC5" s="197"/>
      <c r="KD5" s="197"/>
      <c r="KE5" s="197"/>
      <c r="KF5" s="197"/>
      <c r="KG5" s="196"/>
      <c r="KH5" s="197"/>
      <c r="KI5" s="197"/>
      <c r="KJ5" s="197"/>
      <c r="KK5" s="197"/>
      <c r="KL5" s="197"/>
      <c r="KM5" s="197"/>
      <c r="KN5" s="197"/>
      <c r="KO5" s="197"/>
      <c r="KP5" s="197"/>
      <c r="KQ5" s="197"/>
      <c r="KR5" s="197"/>
      <c r="KS5" s="197"/>
      <c r="KT5" s="197"/>
      <c r="KU5" s="197"/>
      <c r="KV5" s="196"/>
      <c r="KW5" s="197"/>
      <c r="KX5" s="197"/>
      <c r="KY5" s="197"/>
      <c r="KZ5" s="197"/>
      <c r="LA5" s="197"/>
      <c r="LB5" s="197"/>
      <c r="LC5" s="197"/>
      <c r="LD5" s="197"/>
      <c r="LE5" s="197"/>
      <c r="LF5" s="197"/>
      <c r="LG5" s="197"/>
      <c r="LH5" s="197"/>
      <c r="LI5" s="197"/>
      <c r="LJ5" s="197"/>
      <c r="LK5" s="196"/>
      <c r="LL5" s="197"/>
      <c r="LM5" s="197"/>
      <c r="LN5" s="197"/>
      <c r="LO5" s="197"/>
      <c r="LP5" s="197"/>
      <c r="LQ5" s="197"/>
      <c r="LR5" s="197"/>
      <c r="LS5" s="197"/>
      <c r="LT5" s="197"/>
      <c r="LU5" s="197"/>
      <c r="LV5" s="197"/>
      <c r="LW5" s="197"/>
      <c r="LX5" s="197"/>
      <c r="LY5" s="197"/>
      <c r="LZ5" s="196"/>
      <c r="MA5" s="197"/>
      <c r="MB5" s="197"/>
      <c r="MC5" s="197"/>
      <c r="MD5" s="197"/>
      <c r="ME5" s="197"/>
      <c r="MF5" s="197"/>
      <c r="MG5" s="197"/>
      <c r="MH5" s="197"/>
      <c r="MI5" s="197"/>
      <c r="MJ5" s="197"/>
      <c r="MK5" s="197"/>
      <c r="ML5" s="197"/>
      <c r="MM5" s="197"/>
      <c r="MN5" s="197"/>
      <c r="MO5" s="196"/>
      <c r="MP5" s="197"/>
      <c r="MQ5" s="197"/>
      <c r="MR5" s="197"/>
      <c r="MS5" s="197"/>
      <c r="MT5" s="197"/>
      <c r="MU5" s="197"/>
      <c r="MV5" s="197"/>
      <c r="MW5" s="197"/>
      <c r="MX5" s="197"/>
      <c r="MY5" s="197"/>
      <c r="MZ5" s="197"/>
      <c r="NA5" s="197"/>
      <c r="NB5" s="197"/>
      <c r="NC5" s="197"/>
      <c r="ND5" s="196"/>
      <c r="NE5" s="197"/>
      <c r="NF5" s="197"/>
      <c r="NG5" s="197"/>
      <c r="NH5" s="197"/>
      <c r="NI5" s="197"/>
      <c r="NJ5" s="197"/>
      <c r="NK5" s="197"/>
      <c r="NL5" s="197"/>
      <c r="NM5" s="197"/>
      <c r="NN5" s="197"/>
      <c r="NO5" s="197"/>
      <c r="NP5" s="197"/>
      <c r="NQ5" s="197"/>
      <c r="NR5" s="197"/>
      <c r="NS5" s="196"/>
      <c r="NT5" s="197"/>
      <c r="NU5" s="197"/>
      <c r="NV5" s="197"/>
      <c r="NW5" s="197"/>
      <c r="NX5" s="197"/>
      <c r="NY5" s="197"/>
      <c r="NZ5" s="197"/>
      <c r="OA5" s="197"/>
      <c r="OB5" s="197"/>
      <c r="OC5" s="197"/>
      <c r="OD5" s="197"/>
      <c r="OE5" s="197"/>
      <c r="OF5" s="197"/>
      <c r="OG5" s="197"/>
      <c r="OH5" s="196"/>
      <c r="OI5" s="197"/>
      <c r="OJ5" s="197"/>
      <c r="OK5" s="197"/>
      <c r="OL5" s="197"/>
      <c r="OM5" s="197"/>
      <c r="ON5" s="197"/>
      <c r="OO5" s="197"/>
      <c r="OP5" s="197"/>
      <c r="OQ5" s="197"/>
      <c r="OR5" s="197"/>
      <c r="OS5" s="197"/>
      <c r="OT5" s="197"/>
      <c r="OU5" s="197"/>
      <c r="OV5" s="197"/>
      <c r="OW5" s="196"/>
      <c r="OX5" s="197"/>
      <c r="OY5" s="197"/>
      <c r="OZ5" s="197"/>
      <c r="PA5" s="197"/>
      <c r="PB5" s="197"/>
      <c r="PC5" s="197"/>
      <c r="PD5" s="197"/>
      <c r="PE5" s="197"/>
      <c r="PF5" s="197"/>
      <c r="PG5" s="197"/>
      <c r="PH5" s="197"/>
      <c r="PI5" s="197"/>
      <c r="PJ5" s="197"/>
      <c r="PK5" s="197"/>
      <c r="PL5" s="196"/>
      <c r="PM5" s="197"/>
      <c r="PN5" s="197"/>
      <c r="PO5" s="197"/>
      <c r="PP5" s="197"/>
      <c r="PQ5" s="197"/>
      <c r="PR5" s="197"/>
      <c r="PS5" s="197"/>
      <c r="PT5" s="197"/>
      <c r="PU5" s="197"/>
      <c r="PV5" s="197"/>
      <c r="PW5" s="197"/>
      <c r="PX5" s="197"/>
      <c r="PY5" s="197"/>
      <c r="PZ5" s="197"/>
      <c r="QA5" s="196"/>
      <c r="QB5" s="197"/>
      <c r="QC5" s="197"/>
      <c r="QD5" s="197"/>
      <c r="QE5" s="197"/>
      <c r="QF5" s="197"/>
      <c r="QG5" s="197"/>
      <c r="QH5" s="197"/>
      <c r="QI5" s="197"/>
      <c r="QJ5" s="197"/>
      <c r="QK5" s="197"/>
      <c r="QL5" s="197"/>
      <c r="QM5" s="197"/>
      <c r="QN5" s="197"/>
      <c r="QO5" s="197"/>
      <c r="QP5" s="196"/>
      <c r="QQ5" s="197"/>
      <c r="QR5" s="197"/>
      <c r="QS5" s="197"/>
      <c r="QT5" s="197"/>
      <c r="QU5" s="197"/>
      <c r="QV5" s="197"/>
      <c r="QW5" s="197"/>
      <c r="QX5" s="197"/>
      <c r="QY5" s="197"/>
      <c r="QZ5" s="197"/>
      <c r="RA5" s="197"/>
      <c r="RB5" s="197"/>
      <c r="RC5" s="197"/>
      <c r="RD5" s="197"/>
      <c r="RE5" s="196"/>
      <c r="RF5" s="197"/>
      <c r="RG5" s="197"/>
      <c r="RH5" s="197"/>
      <c r="RI5" s="197"/>
      <c r="RJ5" s="197"/>
      <c r="RK5" s="197"/>
      <c r="RL5" s="197"/>
      <c r="RM5" s="197"/>
      <c r="RN5" s="197"/>
      <c r="RO5" s="197"/>
      <c r="RP5" s="197"/>
      <c r="RQ5" s="197"/>
      <c r="RR5" s="197"/>
      <c r="RS5" s="197"/>
      <c r="RT5" s="196"/>
      <c r="RU5" s="197"/>
      <c r="RV5" s="197"/>
      <c r="RW5" s="197"/>
      <c r="RX5" s="197"/>
      <c r="RY5" s="197"/>
      <c r="RZ5" s="197"/>
      <c r="SA5" s="197"/>
      <c r="SB5" s="197"/>
      <c r="SC5" s="197"/>
      <c r="SD5" s="197"/>
      <c r="SE5" s="197"/>
      <c r="SF5" s="197"/>
      <c r="SG5" s="197"/>
      <c r="SH5" s="197"/>
      <c r="SI5" s="196"/>
      <c r="SJ5" s="197"/>
      <c r="SK5" s="197"/>
      <c r="SL5" s="197"/>
      <c r="SM5" s="197"/>
      <c r="SN5" s="197"/>
      <c r="SO5" s="197"/>
      <c r="SP5" s="197"/>
      <c r="SQ5" s="197"/>
      <c r="SR5" s="197"/>
      <c r="SS5" s="197"/>
      <c r="ST5" s="197"/>
      <c r="SU5" s="197"/>
      <c r="SV5" s="197"/>
      <c r="SW5" s="197"/>
      <c r="SX5" s="196"/>
      <c r="SY5" s="197"/>
      <c r="SZ5" s="197"/>
      <c r="TA5" s="197"/>
      <c r="TB5" s="197"/>
      <c r="TC5" s="197"/>
      <c r="TD5" s="197"/>
      <c r="TE5" s="197"/>
      <c r="TF5" s="197"/>
      <c r="TG5" s="197"/>
      <c r="TH5" s="197"/>
      <c r="TI5" s="197"/>
      <c r="TJ5" s="197"/>
      <c r="TK5" s="197"/>
      <c r="TL5" s="197"/>
      <c r="TM5" s="196"/>
      <c r="TN5" s="197"/>
      <c r="TO5" s="197"/>
      <c r="TP5" s="197"/>
      <c r="TQ5" s="197"/>
      <c r="TR5" s="197"/>
      <c r="TS5" s="197"/>
      <c r="TT5" s="197"/>
      <c r="TU5" s="197"/>
      <c r="TV5" s="197"/>
      <c r="TW5" s="197"/>
      <c r="TX5" s="197"/>
      <c r="TY5" s="197"/>
      <c r="TZ5" s="197"/>
      <c r="UA5" s="197"/>
      <c r="UB5" s="196"/>
      <c r="UC5" s="197"/>
      <c r="UD5" s="197"/>
      <c r="UE5" s="197"/>
      <c r="UF5" s="197"/>
      <c r="UG5" s="197"/>
      <c r="UH5" s="197"/>
      <c r="UI5" s="197"/>
      <c r="UJ5" s="197"/>
      <c r="UK5" s="197"/>
      <c r="UL5" s="197"/>
      <c r="UM5" s="197"/>
      <c r="UN5" s="197"/>
      <c r="UO5" s="197"/>
      <c r="UP5" s="197"/>
      <c r="UQ5" s="196"/>
      <c r="UR5" s="197"/>
      <c r="US5" s="197"/>
      <c r="UT5" s="197"/>
      <c r="UU5" s="197"/>
      <c r="UV5" s="197"/>
      <c r="UW5" s="197"/>
      <c r="UX5" s="197"/>
      <c r="UY5" s="197"/>
      <c r="UZ5" s="197"/>
      <c r="VA5" s="197"/>
      <c r="VB5" s="197"/>
      <c r="VC5" s="197"/>
      <c r="VD5" s="197"/>
      <c r="VE5" s="197"/>
      <c r="VF5" s="196"/>
      <c r="VG5" s="197"/>
      <c r="VH5" s="197"/>
      <c r="VI5" s="197"/>
      <c r="VJ5" s="197"/>
      <c r="VK5" s="197"/>
      <c r="VL5" s="197"/>
      <c r="VM5" s="197"/>
      <c r="VN5" s="197"/>
      <c r="VO5" s="197"/>
      <c r="VP5" s="197"/>
      <c r="VQ5" s="197"/>
      <c r="VR5" s="197"/>
      <c r="VS5" s="197"/>
      <c r="VT5" s="197"/>
      <c r="VU5" s="196"/>
      <c r="VV5" s="197"/>
      <c r="VW5" s="197"/>
      <c r="VX5" s="197"/>
      <c r="VY5" s="197"/>
      <c r="VZ5" s="197"/>
      <c r="WA5" s="197"/>
      <c r="WB5" s="197"/>
      <c r="WC5" s="197"/>
      <c r="WD5" s="197"/>
      <c r="WE5" s="197"/>
      <c r="WF5" s="197"/>
      <c r="WG5" s="197"/>
      <c r="WH5" s="197"/>
      <c r="WI5" s="197"/>
      <c r="WJ5" s="196"/>
      <c r="WK5" s="197"/>
      <c r="WL5" s="197"/>
      <c r="WM5" s="197"/>
      <c r="WN5" s="197"/>
      <c r="WO5" s="197"/>
      <c r="WP5" s="197"/>
      <c r="WQ5" s="197"/>
      <c r="WR5" s="197"/>
      <c r="WS5" s="197"/>
      <c r="WT5" s="197"/>
      <c r="WU5" s="197"/>
      <c r="WV5" s="197"/>
      <c r="WW5" s="197"/>
      <c r="WX5" s="197"/>
      <c r="WY5" s="196"/>
      <c r="WZ5" s="197"/>
      <c r="XA5" s="197"/>
      <c r="XB5" s="197"/>
      <c r="XC5" s="197"/>
      <c r="XD5" s="197"/>
      <c r="XE5" s="197"/>
      <c r="XF5" s="197"/>
      <c r="XG5" s="197"/>
      <c r="XH5" s="197"/>
      <c r="XI5" s="197"/>
      <c r="XJ5" s="197"/>
      <c r="XK5" s="197"/>
      <c r="XL5" s="197"/>
      <c r="XM5" s="197"/>
      <c r="XN5" s="196"/>
      <c r="XO5" s="197"/>
      <c r="XP5" s="197"/>
      <c r="XQ5" s="197"/>
      <c r="XR5" s="197"/>
      <c r="XS5" s="197"/>
      <c r="XT5" s="197"/>
      <c r="XU5" s="197"/>
      <c r="XV5" s="197"/>
      <c r="XW5" s="197"/>
      <c r="XX5" s="197"/>
      <c r="XY5" s="197"/>
      <c r="XZ5" s="197"/>
      <c r="YA5" s="197"/>
      <c r="YB5" s="197"/>
      <c r="YC5" s="196"/>
      <c r="YD5" s="197"/>
      <c r="YE5" s="197"/>
      <c r="YF5" s="197"/>
      <c r="YG5" s="197"/>
      <c r="YH5" s="197"/>
      <c r="YI5" s="197"/>
      <c r="YJ5" s="197"/>
      <c r="YK5" s="197"/>
      <c r="YL5" s="197"/>
      <c r="YM5" s="197"/>
      <c r="YN5" s="197"/>
      <c r="YO5" s="197"/>
      <c r="YP5" s="197"/>
      <c r="YQ5" s="197"/>
      <c r="YR5" s="196"/>
      <c r="YS5" s="197"/>
      <c r="YT5" s="197"/>
      <c r="YU5" s="197"/>
      <c r="YV5" s="197"/>
      <c r="YW5" s="197"/>
      <c r="YX5" s="197"/>
      <c r="YY5" s="197"/>
      <c r="YZ5" s="197"/>
      <c r="ZA5" s="197"/>
      <c r="ZB5" s="197"/>
      <c r="ZC5" s="197"/>
      <c r="ZD5" s="197"/>
      <c r="ZE5" s="197"/>
      <c r="ZF5" s="197"/>
      <c r="ZG5" s="196"/>
      <c r="ZH5" s="197"/>
      <c r="ZI5" s="197"/>
      <c r="ZJ5" s="197"/>
      <c r="ZK5" s="197"/>
      <c r="ZL5" s="197"/>
      <c r="ZM5" s="197"/>
      <c r="ZN5" s="197"/>
      <c r="ZO5" s="197"/>
      <c r="ZP5" s="197"/>
      <c r="ZQ5" s="197"/>
      <c r="ZR5" s="197"/>
      <c r="ZS5" s="197"/>
      <c r="ZT5" s="197"/>
      <c r="ZU5" s="197"/>
      <c r="ZV5" s="196"/>
      <c r="ZW5" s="197"/>
      <c r="ZX5" s="197"/>
      <c r="ZY5" s="197"/>
      <c r="ZZ5" s="197"/>
      <c r="AAA5" s="197"/>
      <c r="AAB5" s="197"/>
      <c r="AAC5" s="197"/>
      <c r="AAD5" s="197"/>
      <c r="AAE5" s="197"/>
      <c r="AAF5" s="197"/>
      <c r="AAG5" s="197"/>
      <c r="AAH5" s="197"/>
      <c r="AAI5" s="197"/>
      <c r="AAJ5" s="197"/>
      <c r="AAK5" s="196"/>
      <c r="AAL5" s="197"/>
      <c r="AAM5" s="197"/>
      <c r="AAN5" s="197"/>
      <c r="AAO5" s="197"/>
      <c r="AAP5" s="197"/>
      <c r="AAQ5" s="197"/>
      <c r="AAR5" s="197"/>
      <c r="AAS5" s="197"/>
      <c r="AAT5" s="197"/>
      <c r="AAU5" s="197"/>
      <c r="AAV5" s="197"/>
      <c r="AAW5" s="197"/>
      <c r="AAX5" s="197"/>
      <c r="AAY5" s="197"/>
      <c r="AAZ5" s="196"/>
      <c r="ABA5" s="197"/>
      <c r="ABB5" s="197"/>
      <c r="ABC5" s="197"/>
      <c r="ABD5" s="197"/>
      <c r="ABE5" s="197"/>
      <c r="ABF5" s="197"/>
      <c r="ABG5" s="197"/>
      <c r="ABH5" s="197"/>
      <c r="ABI5" s="197"/>
      <c r="ABJ5" s="197"/>
      <c r="ABK5" s="197"/>
      <c r="ABL5" s="197"/>
      <c r="ABM5" s="197"/>
      <c r="ABN5" s="197"/>
      <c r="ABO5" s="196"/>
      <c r="ABP5" s="197"/>
      <c r="ABQ5" s="197"/>
      <c r="ABR5" s="197"/>
      <c r="ABS5" s="197"/>
      <c r="ABT5" s="197"/>
      <c r="ABU5" s="197"/>
      <c r="ABV5" s="197"/>
      <c r="ABW5" s="197"/>
      <c r="ABX5" s="197"/>
      <c r="ABY5" s="197"/>
      <c r="ABZ5" s="197"/>
      <c r="ACA5" s="197"/>
      <c r="ACB5" s="197"/>
      <c r="ACC5" s="197"/>
      <c r="ACD5" s="196"/>
      <c r="ACE5" s="197"/>
      <c r="ACF5" s="197"/>
      <c r="ACG5" s="197"/>
      <c r="ACH5" s="197"/>
      <c r="ACI5" s="197"/>
      <c r="ACJ5" s="197"/>
      <c r="ACK5" s="197"/>
      <c r="ACL5" s="197"/>
      <c r="ACM5" s="197"/>
      <c r="ACN5" s="197"/>
      <c r="ACO5" s="197"/>
      <c r="ACP5" s="197"/>
      <c r="ACQ5" s="197"/>
      <c r="ACR5" s="197"/>
      <c r="ACS5" s="196"/>
      <c r="ACT5" s="197"/>
      <c r="ACU5" s="197"/>
      <c r="ACV5" s="197"/>
      <c r="ACW5" s="197"/>
      <c r="ACX5" s="197"/>
      <c r="ACY5" s="197"/>
      <c r="ACZ5" s="197"/>
      <c r="ADA5" s="197"/>
      <c r="ADB5" s="197"/>
      <c r="ADC5" s="197"/>
      <c r="ADD5" s="197"/>
      <c r="ADE5" s="197"/>
      <c r="ADF5" s="197"/>
      <c r="ADG5" s="197"/>
      <c r="ADH5" s="196"/>
      <c r="ADI5" s="197"/>
      <c r="ADJ5" s="197"/>
      <c r="ADK5" s="197"/>
      <c r="ADL5" s="197"/>
      <c r="ADM5" s="197"/>
      <c r="ADN5" s="197"/>
      <c r="ADO5" s="197"/>
      <c r="ADP5" s="197"/>
      <c r="ADQ5" s="197"/>
      <c r="ADR5" s="197"/>
      <c r="ADS5" s="197"/>
      <c r="ADT5" s="197"/>
      <c r="ADU5" s="197"/>
      <c r="ADV5" s="197"/>
      <c r="ADW5" s="196"/>
      <c r="ADX5" s="197"/>
      <c r="ADY5" s="197"/>
      <c r="ADZ5" s="197"/>
      <c r="AEA5" s="197"/>
      <c r="AEB5" s="197"/>
      <c r="AEC5" s="197"/>
      <c r="AED5" s="197"/>
      <c r="AEE5" s="197"/>
      <c r="AEF5" s="197"/>
      <c r="AEG5" s="197"/>
      <c r="AEH5" s="197"/>
      <c r="AEI5" s="197"/>
      <c r="AEJ5" s="197"/>
      <c r="AEK5" s="197"/>
      <c r="AEL5" s="196"/>
      <c r="AEM5" s="197"/>
      <c r="AEN5" s="197"/>
      <c r="AEO5" s="197"/>
      <c r="AEP5" s="197"/>
      <c r="AEQ5" s="197"/>
      <c r="AER5" s="197"/>
      <c r="AES5" s="197"/>
      <c r="AET5" s="197"/>
      <c r="AEU5" s="197"/>
      <c r="AEV5" s="197"/>
      <c r="AEW5" s="197"/>
      <c r="AEX5" s="197"/>
      <c r="AEY5" s="197"/>
      <c r="AEZ5" s="197"/>
      <c r="AFA5" s="196"/>
      <c r="AFB5" s="197"/>
      <c r="AFC5" s="197"/>
      <c r="AFD5" s="197"/>
      <c r="AFE5" s="197"/>
      <c r="AFF5" s="197"/>
      <c r="AFG5" s="197"/>
      <c r="AFH5" s="197"/>
      <c r="AFI5" s="197"/>
      <c r="AFJ5" s="197"/>
      <c r="AFK5" s="197"/>
      <c r="AFL5" s="197"/>
      <c r="AFM5" s="197"/>
      <c r="AFN5" s="197"/>
      <c r="AFO5" s="197"/>
      <c r="AFP5" s="196"/>
      <c r="AFQ5" s="197"/>
      <c r="AFR5" s="197"/>
      <c r="AFS5" s="197"/>
      <c r="AFT5" s="197"/>
      <c r="AFU5" s="197"/>
      <c r="AFV5" s="197"/>
      <c r="AFW5" s="197"/>
      <c r="AFX5" s="197"/>
      <c r="AFY5" s="197"/>
      <c r="AFZ5" s="197"/>
      <c r="AGA5" s="197"/>
      <c r="AGB5" s="197"/>
      <c r="AGC5" s="197"/>
      <c r="AGD5" s="197"/>
      <c r="AGE5" s="196"/>
      <c r="AGF5" s="197"/>
      <c r="AGG5" s="197"/>
      <c r="AGH5" s="197"/>
      <c r="AGI5" s="197"/>
      <c r="AGJ5" s="197"/>
      <c r="AGK5" s="197"/>
      <c r="AGL5" s="197"/>
      <c r="AGM5" s="197"/>
      <c r="AGN5" s="197"/>
      <c r="AGO5" s="197"/>
      <c r="AGP5" s="197"/>
      <c r="AGQ5" s="197"/>
      <c r="AGR5" s="197"/>
      <c r="AGS5" s="197"/>
      <c r="AGT5" s="196"/>
      <c r="AGU5" s="197"/>
      <c r="AGV5" s="197"/>
      <c r="AGW5" s="197"/>
      <c r="AGX5" s="197"/>
      <c r="AGY5" s="197"/>
      <c r="AGZ5" s="197"/>
      <c r="AHA5" s="197"/>
      <c r="AHB5" s="197"/>
      <c r="AHC5" s="197"/>
      <c r="AHD5" s="197"/>
      <c r="AHE5" s="197"/>
      <c r="AHF5" s="197"/>
      <c r="AHG5" s="197"/>
      <c r="AHH5" s="197"/>
      <c r="AHI5" s="196"/>
      <c r="AHJ5" s="197"/>
      <c r="AHK5" s="197"/>
      <c r="AHL5" s="197"/>
      <c r="AHM5" s="197"/>
      <c r="AHN5" s="197"/>
      <c r="AHO5" s="197"/>
      <c r="AHP5" s="197"/>
      <c r="AHQ5" s="197"/>
      <c r="AHR5" s="197"/>
      <c r="AHS5" s="197"/>
      <c r="AHT5" s="197"/>
      <c r="AHU5" s="197"/>
      <c r="AHV5" s="197"/>
      <c r="AHW5" s="197"/>
      <c r="AHX5" s="196"/>
      <c r="AHY5" s="197"/>
      <c r="AHZ5" s="197"/>
      <c r="AIA5" s="197"/>
      <c r="AIB5" s="197"/>
      <c r="AIC5" s="197"/>
      <c r="AID5" s="197"/>
      <c r="AIE5" s="197"/>
      <c r="AIF5" s="197"/>
      <c r="AIG5" s="197"/>
      <c r="AIH5" s="197"/>
      <c r="AII5" s="197"/>
      <c r="AIJ5" s="197"/>
      <c r="AIK5" s="197"/>
      <c r="AIL5" s="197"/>
      <c r="AIM5" s="196"/>
      <c r="AIN5" s="197"/>
      <c r="AIO5" s="197"/>
      <c r="AIP5" s="197"/>
      <c r="AIQ5" s="197"/>
      <c r="AIR5" s="197"/>
      <c r="AIS5" s="197"/>
      <c r="AIT5" s="197"/>
      <c r="AIU5" s="197"/>
      <c r="AIV5" s="197"/>
      <c r="AIW5" s="197"/>
      <c r="AIX5" s="197"/>
      <c r="AIY5" s="197"/>
      <c r="AIZ5" s="197"/>
      <c r="AJA5" s="197"/>
      <c r="AJB5" s="196"/>
      <c r="AJC5" s="197"/>
      <c r="AJD5" s="197"/>
      <c r="AJE5" s="197"/>
      <c r="AJF5" s="197"/>
      <c r="AJG5" s="197"/>
      <c r="AJH5" s="197"/>
      <c r="AJI5" s="197"/>
      <c r="AJJ5" s="197"/>
      <c r="AJK5" s="197"/>
      <c r="AJL5" s="197"/>
      <c r="AJM5" s="197"/>
      <c r="AJN5" s="197"/>
      <c r="AJO5" s="197"/>
      <c r="AJP5" s="197"/>
      <c r="AJQ5" s="196"/>
      <c r="AJR5" s="197"/>
      <c r="AJS5" s="197"/>
      <c r="AJT5" s="197"/>
      <c r="AJU5" s="197"/>
      <c r="AJV5" s="197"/>
      <c r="AJW5" s="197"/>
      <c r="AJX5" s="197"/>
      <c r="AJY5" s="197"/>
      <c r="AJZ5" s="197"/>
      <c r="AKA5" s="197"/>
      <c r="AKB5" s="197"/>
      <c r="AKC5" s="197"/>
      <c r="AKD5" s="197"/>
      <c r="AKE5" s="197"/>
      <c r="AKF5" s="196"/>
      <c r="AKG5" s="197"/>
      <c r="AKH5" s="197"/>
      <c r="AKI5" s="197"/>
      <c r="AKJ5" s="197"/>
      <c r="AKK5" s="197"/>
      <c r="AKL5" s="197"/>
      <c r="AKM5" s="197"/>
      <c r="AKN5" s="197"/>
      <c r="AKO5" s="197"/>
      <c r="AKP5" s="197"/>
      <c r="AKQ5" s="197"/>
      <c r="AKR5" s="197"/>
      <c r="AKS5" s="197"/>
      <c r="AKT5" s="197"/>
      <c r="AKU5" s="196"/>
      <c r="AKV5" s="197"/>
      <c r="AKW5" s="197"/>
      <c r="AKX5" s="197"/>
      <c r="AKY5" s="197"/>
      <c r="AKZ5" s="197"/>
      <c r="ALA5" s="197"/>
      <c r="ALB5" s="197"/>
      <c r="ALC5" s="197"/>
      <c r="ALD5" s="197"/>
      <c r="ALE5" s="197"/>
      <c r="ALF5" s="197"/>
      <c r="ALG5" s="197"/>
      <c r="ALH5" s="197"/>
      <c r="ALI5" s="197"/>
      <c r="ALJ5" s="196"/>
      <c r="ALK5" s="197"/>
      <c r="ALL5" s="197"/>
      <c r="ALM5" s="197"/>
      <c r="ALN5" s="197"/>
      <c r="ALO5" s="197"/>
      <c r="ALP5" s="197"/>
      <c r="ALQ5" s="197"/>
      <c r="ALR5" s="197"/>
      <c r="ALS5" s="197"/>
      <c r="ALT5" s="197"/>
      <c r="ALU5" s="197"/>
      <c r="ALV5" s="197"/>
      <c r="ALW5" s="197"/>
      <c r="ALX5" s="197"/>
      <c r="ALY5" s="196"/>
      <c r="ALZ5" s="197"/>
      <c r="AMA5" s="197"/>
      <c r="AMB5" s="197"/>
      <c r="AMC5" s="197"/>
      <c r="AMD5" s="197"/>
      <c r="AME5" s="197"/>
      <c r="AMF5" s="197"/>
      <c r="AMG5" s="197"/>
      <c r="AMH5" s="197"/>
      <c r="AMI5" s="197"/>
      <c r="AMJ5" s="197"/>
      <c r="AMK5" s="197"/>
      <c r="AML5" s="197"/>
      <c r="AMM5" s="197"/>
      <c r="AMN5" s="196"/>
      <c r="AMO5" s="197"/>
      <c r="AMP5" s="197"/>
      <c r="AMQ5" s="197"/>
      <c r="AMR5" s="197"/>
      <c r="AMS5" s="197"/>
      <c r="AMT5" s="197"/>
      <c r="AMU5" s="197"/>
      <c r="AMV5" s="197"/>
      <c r="AMW5" s="197"/>
      <c r="AMX5" s="197"/>
      <c r="AMY5" s="197"/>
      <c r="AMZ5" s="197"/>
      <c r="ANA5" s="197"/>
      <c r="ANB5" s="197"/>
      <c r="ANC5" s="196"/>
      <c r="AND5" s="197"/>
      <c r="ANE5" s="197"/>
      <c r="ANF5" s="197"/>
      <c r="ANG5" s="197"/>
      <c r="ANH5" s="197"/>
      <c r="ANI5" s="197"/>
      <c r="ANJ5" s="197"/>
      <c r="ANK5" s="197"/>
      <c r="ANL5" s="197"/>
      <c r="ANM5" s="197"/>
      <c r="ANN5" s="197"/>
      <c r="ANO5" s="197"/>
      <c r="ANP5" s="197"/>
      <c r="ANQ5" s="197"/>
      <c r="ANR5" s="196"/>
      <c r="ANS5" s="197"/>
      <c r="ANT5" s="197"/>
      <c r="ANU5" s="197"/>
      <c r="ANV5" s="197"/>
      <c r="ANW5" s="197"/>
      <c r="ANX5" s="197"/>
      <c r="ANY5" s="197"/>
      <c r="ANZ5" s="197"/>
      <c r="AOA5" s="197"/>
      <c r="AOB5" s="197"/>
      <c r="AOC5" s="197"/>
      <c r="AOD5" s="197"/>
      <c r="AOE5" s="197"/>
      <c r="AOF5" s="197"/>
      <c r="AOG5" s="196"/>
      <c r="AOH5" s="197"/>
      <c r="AOI5" s="197"/>
      <c r="AOJ5" s="197"/>
      <c r="AOK5" s="197"/>
      <c r="AOL5" s="197"/>
      <c r="AOM5" s="197"/>
      <c r="AON5" s="197"/>
      <c r="AOO5" s="197"/>
      <c r="AOP5" s="197"/>
      <c r="AOQ5" s="197"/>
      <c r="AOR5" s="197"/>
      <c r="AOS5" s="197"/>
      <c r="AOT5" s="197"/>
      <c r="AOU5" s="197"/>
      <c r="AOV5" s="196"/>
      <c r="AOW5" s="197"/>
      <c r="AOX5" s="197"/>
      <c r="AOY5" s="197"/>
      <c r="AOZ5" s="197"/>
      <c r="APA5" s="197"/>
      <c r="APB5" s="197"/>
      <c r="APC5" s="197"/>
      <c r="APD5" s="197"/>
      <c r="APE5" s="197"/>
      <c r="APF5" s="197"/>
      <c r="APG5" s="197"/>
      <c r="APH5" s="197"/>
      <c r="API5" s="197"/>
      <c r="APJ5" s="197"/>
      <c r="APK5" s="196"/>
      <c r="APL5" s="197"/>
      <c r="APM5" s="197"/>
      <c r="APN5" s="197"/>
      <c r="APO5" s="197"/>
      <c r="APP5" s="197"/>
      <c r="APQ5" s="197"/>
      <c r="APR5" s="197"/>
      <c r="APS5" s="197"/>
      <c r="APT5" s="197"/>
      <c r="APU5" s="197"/>
      <c r="APV5" s="197"/>
      <c r="APW5" s="197"/>
      <c r="APX5" s="197"/>
      <c r="APY5" s="197"/>
      <c r="APZ5" s="196"/>
      <c r="AQA5" s="197"/>
      <c r="AQB5" s="197"/>
      <c r="AQC5" s="197"/>
      <c r="AQD5" s="197"/>
      <c r="AQE5" s="197"/>
      <c r="AQF5" s="197"/>
      <c r="AQG5" s="197"/>
      <c r="AQH5" s="197"/>
      <c r="AQI5" s="197"/>
      <c r="AQJ5" s="197"/>
      <c r="AQK5" s="197"/>
      <c r="AQL5" s="197"/>
      <c r="AQM5" s="197"/>
      <c r="AQN5" s="197"/>
      <c r="AQO5" s="196"/>
      <c r="AQP5" s="197"/>
      <c r="AQQ5" s="197"/>
      <c r="AQR5" s="197"/>
      <c r="AQS5" s="197"/>
      <c r="AQT5" s="197"/>
      <c r="AQU5" s="197"/>
      <c r="AQV5" s="197"/>
      <c r="AQW5" s="197"/>
      <c r="AQX5" s="197"/>
      <c r="AQY5" s="197"/>
      <c r="AQZ5" s="197"/>
      <c r="ARA5" s="197"/>
      <c r="ARB5" s="197"/>
      <c r="ARC5" s="197"/>
      <c r="ARD5" s="196"/>
      <c r="ARE5" s="197"/>
      <c r="ARF5" s="197"/>
      <c r="ARG5" s="197"/>
      <c r="ARH5" s="197"/>
      <c r="ARI5" s="197"/>
      <c r="ARJ5" s="197"/>
      <c r="ARK5" s="197"/>
      <c r="ARL5" s="197"/>
      <c r="ARM5" s="197"/>
      <c r="ARN5" s="197"/>
      <c r="ARO5" s="197"/>
      <c r="ARP5" s="197"/>
      <c r="ARQ5" s="197"/>
      <c r="ARR5" s="197"/>
      <c r="ARS5" s="196"/>
      <c r="ART5" s="197"/>
      <c r="ARU5" s="197"/>
      <c r="ARV5" s="197"/>
      <c r="ARW5" s="197"/>
      <c r="ARX5" s="197"/>
      <c r="ARY5" s="197"/>
      <c r="ARZ5" s="197"/>
      <c r="ASA5" s="197"/>
      <c r="ASB5" s="197"/>
      <c r="ASC5" s="197"/>
      <c r="ASD5" s="197"/>
      <c r="ASE5" s="197"/>
      <c r="ASF5" s="197"/>
      <c r="ASG5" s="197"/>
      <c r="ASH5" s="196"/>
      <c r="ASI5" s="197"/>
      <c r="ASJ5" s="197"/>
      <c r="ASK5" s="197"/>
      <c r="ASL5" s="197"/>
      <c r="ASM5" s="197"/>
      <c r="ASN5" s="197"/>
      <c r="ASO5" s="197"/>
      <c r="ASP5" s="197"/>
      <c r="ASQ5" s="197"/>
      <c r="ASR5" s="197"/>
      <c r="ASS5" s="197"/>
      <c r="AST5" s="197"/>
      <c r="ASU5" s="197"/>
      <c r="ASV5" s="197"/>
      <c r="ASW5" s="196"/>
      <c r="ASX5" s="197"/>
      <c r="ASY5" s="197"/>
      <c r="ASZ5" s="197"/>
      <c r="ATA5" s="197"/>
      <c r="ATB5" s="197"/>
      <c r="ATC5" s="197"/>
      <c r="ATD5" s="197"/>
      <c r="ATE5" s="197"/>
      <c r="ATF5" s="197"/>
      <c r="ATG5" s="197"/>
      <c r="ATH5" s="197"/>
      <c r="ATI5" s="197"/>
      <c r="ATJ5" s="197"/>
      <c r="ATK5" s="197"/>
      <c r="ATL5" s="196"/>
      <c r="ATM5" s="197"/>
      <c r="ATN5" s="197"/>
      <c r="ATO5" s="197"/>
      <c r="ATP5" s="197"/>
      <c r="ATQ5" s="197"/>
      <c r="ATR5" s="197"/>
      <c r="ATS5" s="197"/>
      <c r="ATT5" s="197"/>
      <c r="ATU5" s="197"/>
      <c r="ATV5" s="197"/>
      <c r="ATW5" s="197"/>
      <c r="ATX5" s="197"/>
      <c r="ATY5" s="197"/>
      <c r="ATZ5" s="197"/>
      <c r="AUA5" s="196"/>
      <c r="AUB5" s="197"/>
      <c r="AUC5" s="197"/>
      <c r="AUD5" s="197"/>
      <c r="AUE5" s="197"/>
      <c r="AUF5" s="197"/>
      <c r="AUG5" s="197"/>
      <c r="AUH5" s="197"/>
      <c r="AUI5" s="197"/>
      <c r="AUJ5" s="197"/>
      <c r="AUK5" s="197"/>
      <c r="AUL5" s="197"/>
      <c r="AUM5" s="197"/>
      <c r="AUN5" s="197"/>
      <c r="AUO5" s="197"/>
      <c r="AUP5" s="196"/>
      <c r="AUQ5" s="197"/>
      <c r="AUR5" s="197"/>
      <c r="AUS5" s="197"/>
      <c r="AUT5" s="197"/>
      <c r="AUU5" s="197"/>
      <c r="AUV5" s="197"/>
      <c r="AUW5" s="197"/>
      <c r="AUX5" s="197"/>
      <c r="AUY5" s="197"/>
      <c r="AUZ5" s="197"/>
      <c r="AVA5" s="197"/>
      <c r="AVB5" s="197"/>
      <c r="AVC5" s="197"/>
      <c r="AVD5" s="197"/>
      <c r="AVE5" s="196"/>
      <c r="AVF5" s="197"/>
      <c r="AVG5" s="197"/>
      <c r="AVH5" s="197"/>
      <c r="AVI5" s="197"/>
      <c r="AVJ5" s="197"/>
      <c r="AVK5" s="197"/>
      <c r="AVL5" s="197"/>
      <c r="AVM5" s="197"/>
      <c r="AVN5" s="197"/>
      <c r="AVO5" s="197"/>
      <c r="AVP5" s="197"/>
      <c r="AVQ5" s="197"/>
      <c r="AVR5" s="197"/>
      <c r="AVS5" s="197"/>
      <c r="AVT5" s="196"/>
      <c r="AVU5" s="197"/>
      <c r="AVV5" s="197"/>
      <c r="AVW5" s="197"/>
      <c r="AVX5" s="197"/>
      <c r="AVY5" s="197"/>
      <c r="AVZ5" s="197"/>
      <c r="AWA5" s="197"/>
      <c r="AWB5" s="197"/>
      <c r="AWC5" s="197"/>
      <c r="AWD5" s="197"/>
      <c r="AWE5" s="197"/>
      <c r="AWF5" s="197"/>
      <c r="AWG5" s="197"/>
      <c r="AWH5" s="197"/>
      <c r="AWI5" s="196"/>
      <c r="AWJ5" s="197"/>
      <c r="AWK5" s="197"/>
      <c r="AWL5" s="197"/>
      <c r="AWM5" s="197"/>
      <c r="AWN5" s="197"/>
      <c r="AWO5" s="197"/>
      <c r="AWP5" s="197"/>
      <c r="AWQ5" s="197"/>
      <c r="AWR5" s="197"/>
      <c r="AWS5" s="197"/>
      <c r="AWT5" s="197"/>
      <c r="AWU5" s="197"/>
      <c r="AWV5" s="197"/>
      <c r="AWW5" s="197"/>
      <c r="AWX5" s="196"/>
      <c r="AWY5" s="197"/>
      <c r="AWZ5" s="197"/>
      <c r="AXA5" s="197"/>
      <c r="AXB5" s="197"/>
      <c r="AXC5" s="197"/>
      <c r="AXD5" s="197"/>
      <c r="AXE5" s="197"/>
      <c r="AXF5" s="197"/>
      <c r="AXG5" s="197"/>
      <c r="AXH5" s="197"/>
      <c r="AXI5" s="197"/>
      <c r="AXJ5" s="197"/>
      <c r="AXK5" s="197"/>
      <c r="AXL5" s="197"/>
      <c r="AXM5" s="196"/>
      <c r="AXN5" s="197"/>
      <c r="AXO5" s="197"/>
      <c r="AXP5" s="197"/>
      <c r="AXQ5" s="197"/>
      <c r="AXR5" s="197"/>
      <c r="AXS5" s="197"/>
      <c r="AXT5" s="197"/>
      <c r="AXU5" s="197"/>
      <c r="AXV5" s="197"/>
      <c r="AXW5" s="197"/>
      <c r="AXX5" s="197"/>
      <c r="AXY5" s="197"/>
      <c r="AXZ5" s="197"/>
      <c r="AYA5" s="197"/>
      <c r="AYB5" s="196"/>
      <c r="AYC5" s="197"/>
      <c r="AYD5" s="197"/>
      <c r="AYE5" s="197"/>
      <c r="AYF5" s="197"/>
      <c r="AYG5" s="197"/>
      <c r="AYH5" s="197"/>
      <c r="AYI5" s="197"/>
      <c r="AYJ5" s="197"/>
      <c r="AYK5" s="197"/>
      <c r="AYL5" s="197"/>
      <c r="AYM5" s="197"/>
      <c r="AYN5" s="197"/>
      <c r="AYO5" s="197"/>
      <c r="AYP5" s="197"/>
      <c r="AYQ5" s="196"/>
      <c r="AYR5" s="197"/>
      <c r="AYS5" s="197"/>
      <c r="AYT5" s="197"/>
      <c r="AYU5" s="197"/>
      <c r="AYV5" s="197"/>
      <c r="AYW5" s="197"/>
      <c r="AYX5" s="197"/>
      <c r="AYY5" s="197"/>
      <c r="AYZ5" s="197"/>
      <c r="AZA5" s="197"/>
      <c r="AZB5" s="197"/>
      <c r="AZC5" s="197"/>
      <c r="AZD5" s="197"/>
      <c r="AZE5" s="197"/>
      <c r="AZF5" s="196"/>
      <c r="AZG5" s="197"/>
      <c r="AZH5" s="197"/>
      <c r="AZI5" s="197"/>
      <c r="AZJ5" s="197"/>
      <c r="AZK5" s="197"/>
      <c r="AZL5" s="197"/>
      <c r="AZM5" s="197"/>
      <c r="AZN5" s="197"/>
      <c r="AZO5" s="197"/>
      <c r="AZP5" s="197"/>
      <c r="AZQ5" s="197"/>
      <c r="AZR5" s="197"/>
      <c r="AZS5" s="197"/>
      <c r="AZT5" s="197"/>
      <c r="AZU5" s="196"/>
      <c r="AZV5" s="197"/>
      <c r="AZW5" s="197"/>
      <c r="AZX5" s="197"/>
      <c r="AZY5" s="197"/>
      <c r="AZZ5" s="197"/>
      <c r="BAA5" s="197"/>
      <c r="BAB5" s="197"/>
      <c r="BAC5" s="197"/>
      <c r="BAD5" s="197"/>
      <c r="BAE5" s="197"/>
      <c r="BAF5" s="197"/>
      <c r="BAG5" s="197"/>
      <c r="BAH5" s="197"/>
      <c r="BAI5" s="197"/>
      <c r="BAJ5" s="196"/>
      <c r="BAK5" s="197"/>
      <c r="BAL5" s="197"/>
      <c r="BAM5" s="197"/>
      <c r="BAN5" s="197"/>
      <c r="BAO5" s="197"/>
      <c r="BAP5" s="197"/>
      <c r="BAQ5" s="197"/>
      <c r="BAR5" s="197"/>
      <c r="BAS5" s="197"/>
      <c r="BAT5" s="197"/>
      <c r="BAU5" s="197"/>
      <c r="BAV5" s="197"/>
      <c r="BAW5" s="197"/>
      <c r="BAX5" s="197"/>
      <c r="BAY5" s="196"/>
      <c r="BAZ5" s="197"/>
      <c r="BBA5" s="197"/>
      <c r="BBB5" s="197"/>
      <c r="BBC5" s="197"/>
      <c r="BBD5" s="197"/>
      <c r="BBE5" s="197"/>
      <c r="BBF5" s="197"/>
      <c r="BBG5" s="197"/>
      <c r="BBH5" s="197"/>
      <c r="BBI5" s="197"/>
      <c r="BBJ5" s="197"/>
      <c r="BBK5" s="197"/>
      <c r="BBL5" s="197"/>
      <c r="BBM5" s="197"/>
      <c r="BBN5" s="196"/>
      <c r="BBO5" s="197"/>
      <c r="BBP5" s="197"/>
      <c r="BBQ5" s="197"/>
      <c r="BBR5" s="197"/>
      <c r="BBS5" s="197"/>
      <c r="BBT5" s="197"/>
      <c r="BBU5" s="197"/>
      <c r="BBV5" s="197"/>
      <c r="BBW5" s="197"/>
      <c r="BBX5" s="197"/>
      <c r="BBY5" s="197"/>
      <c r="BBZ5" s="197"/>
      <c r="BCA5" s="197"/>
      <c r="BCB5" s="197"/>
      <c r="BCC5" s="196"/>
      <c r="BCD5" s="197"/>
      <c r="BCE5" s="197"/>
      <c r="BCF5" s="197"/>
      <c r="BCG5" s="197"/>
      <c r="BCH5" s="197"/>
      <c r="BCI5" s="197"/>
      <c r="BCJ5" s="197"/>
      <c r="BCK5" s="197"/>
      <c r="BCL5" s="197"/>
      <c r="BCM5" s="197"/>
      <c r="BCN5" s="197"/>
      <c r="BCO5" s="197"/>
      <c r="BCP5" s="197"/>
      <c r="BCQ5" s="197"/>
      <c r="BCR5" s="196"/>
      <c r="BCS5" s="197"/>
      <c r="BCT5" s="197"/>
      <c r="BCU5" s="197"/>
      <c r="BCV5" s="197"/>
      <c r="BCW5" s="197"/>
      <c r="BCX5" s="197"/>
      <c r="BCY5" s="197"/>
      <c r="BCZ5" s="197"/>
      <c r="BDA5" s="197"/>
      <c r="BDB5" s="197"/>
      <c r="BDC5" s="197"/>
      <c r="BDD5" s="197"/>
      <c r="BDE5" s="197"/>
      <c r="BDF5" s="197"/>
      <c r="BDG5" s="196"/>
      <c r="BDH5" s="197"/>
      <c r="BDI5" s="197"/>
      <c r="BDJ5" s="197"/>
      <c r="BDK5" s="197"/>
      <c r="BDL5" s="197"/>
      <c r="BDM5" s="197"/>
      <c r="BDN5" s="197"/>
      <c r="BDO5" s="197"/>
      <c r="BDP5" s="197"/>
      <c r="BDQ5" s="197"/>
      <c r="BDR5" s="197"/>
      <c r="BDS5" s="197"/>
      <c r="BDT5" s="197"/>
      <c r="BDU5" s="197"/>
      <c r="BDV5" s="196"/>
      <c r="BDW5" s="197"/>
      <c r="BDX5" s="197"/>
      <c r="BDY5" s="197"/>
      <c r="BDZ5" s="197"/>
      <c r="BEA5" s="197"/>
      <c r="BEB5" s="197"/>
      <c r="BEC5" s="197"/>
      <c r="BED5" s="197"/>
      <c r="BEE5" s="197"/>
      <c r="BEF5" s="197"/>
      <c r="BEG5" s="197"/>
      <c r="BEH5" s="197"/>
      <c r="BEI5" s="197"/>
      <c r="BEJ5" s="197"/>
      <c r="BEK5" s="196"/>
      <c r="BEL5" s="197"/>
      <c r="BEM5" s="197"/>
      <c r="BEN5" s="197"/>
      <c r="BEO5" s="197"/>
      <c r="BEP5" s="197"/>
      <c r="BEQ5" s="197"/>
      <c r="BER5" s="197"/>
      <c r="BES5" s="197"/>
      <c r="BET5" s="197"/>
      <c r="BEU5" s="197"/>
      <c r="BEV5" s="197"/>
      <c r="BEW5" s="197"/>
      <c r="BEX5" s="197"/>
      <c r="BEY5" s="197"/>
      <c r="BEZ5" s="196"/>
      <c r="BFA5" s="197"/>
      <c r="BFB5" s="197"/>
      <c r="BFC5" s="197"/>
      <c r="BFD5" s="197"/>
      <c r="BFE5" s="197"/>
      <c r="BFF5" s="197"/>
      <c r="BFG5" s="197"/>
      <c r="BFH5" s="197"/>
      <c r="BFI5" s="197"/>
      <c r="BFJ5" s="197"/>
      <c r="BFK5" s="197"/>
      <c r="BFL5" s="197"/>
      <c r="BFM5" s="197"/>
      <c r="BFN5" s="197"/>
      <c r="BFO5" s="196"/>
      <c r="BFP5" s="197"/>
      <c r="BFQ5" s="197"/>
      <c r="BFR5" s="197"/>
      <c r="BFS5" s="197"/>
      <c r="BFT5" s="197"/>
      <c r="BFU5" s="197"/>
      <c r="BFV5" s="197"/>
      <c r="BFW5" s="197"/>
      <c r="BFX5" s="197"/>
      <c r="BFY5" s="197"/>
      <c r="BFZ5" s="197"/>
      <c r="BGA5" s="197"/>
      <c r="BGB5" s="197"/>
      <c r="BGC5" s="197"/>
      <c r="BGD5" s="196"/>
      <c r="BGE5" s="197"/>
      <c r="BGF5" s="197"/>
      <c r="BGG5" s="197"/>
      <c r="BGH5" s="197"/>
      <c r="BGI5" s="197"/>
      <c r="BGJ5" s="197"/>
      <c r="BGK5" s="197"/>
      <c r="BGL5" s="197"/>
      <c r="BGM5" s="197"/>
      <c r="BGN5" s="197"/>
      <c r="BGO5" s="197"/>
      <c r="BGP5" s="197"/>
      <c r="BGQ5" s="197"/>
      <c r="BGR5" s="197"/>
      <c r="BGS5" s="196"/>
      <c r="BGT5" s="197"/>
      <c r="BGU5" s="197"/>
      <c r="BGV5" s="197"/>
      <c r="BGW5" s="197"/>
      <c r="BGX5" s="197"/>
      <c r="BGY5" s="197"/>
      <c r="BGZ5" s="197"/>
      <c r="BHA5" s="197"/>
      <c r="BHB5" s="197"/>
      <c r="BHC5" s="197"/>
      <c r="BHD5" s="197"/>
      <c r="BHE5" s="197"/>
      <c r="BHF5" s="197"/>
      <c r="BHG5" s="197"/>
      <c r="BHH5" s="196"/>
      <c r="BHI5" s="197"/>
      <c r="BHJ5" s="197"/>
      <c r="BHK5" s="197"/>
      <c r="BHL5" s="197"/>
      <c r="BHM5" s="197"/>
      <c r="BHN5" s="197"/>
      <c r="BHO5" s="197"/>
      <c r="BHP5" s="197"/>
      <c r="BHQ5" s="197"/>
      <c r="BHR5" s="197"/>
      <c r="BHS5" s="197"/>
      <c r="BHT5" s="197"/>
      <c r="BHU5" s="197"/>
      <c r="BHV5" s="197"/>
      <c r="BHW5" s="196"/>
      <c r="BHX5" s="197"/>
      <c r="BHY5" s="197"/>
      <c r="BHZ5" s="197"/>
      <c r="BIA5" s="197"/>
      <c r="BIB5" s="197"/>
      <c r="BIC5" s="197"/>
      <c r="BID5" s="197"/>
      <c r="BIE5" s="197"/>
      <c r="BIF5" s="197"/>
      <c r="BIG5" s="197"/>
      <c r="BIH5" s="197"/>
      <c r="BII5" s="197"/>
      <c r="BIJ5" s="197"/>
      <c r="BIK5" s="197"/>
      <c r="BIL5" s="196"/>
      <c r="BIM5" s="197"/>
      <c r="BIN5" s="197"/>
      <c r="BIO5" s="197"/>
      <c r="BIP5" s="197"/>
      <c r="BIQ5" s="197"/>
      <c r="BIR5" s="197"/>
      <c r="BIS5" s="197"/>
      <c r="BIT5" s="197"/>
      <c r="BIU5" s="197"/>
      <c r="BIV5" s="197"/>
      <c r="BIW5" s="197"/>
      <c r="BIX5" s="197"/>
      <c r="BIY5" s="197"/>
      <c r="BIZ5" s="197"/>
      <c r="BJA5" s="196"/>
      <c r="BJB5" s="197"/>
      <c r="BJC5" s="197"/>
      <c r="BJD5" s="197"/>
      <c r="BJE5" s="197"/>
      <c r="BJF5" s="197"/>
      <c r="BJG5" s="197"/>
      <c r="BJH5" s="197"/>
      <c r="BJI5" s="197"/>
      <c r="BJJ5" s="197"/>
      <c r="BJK5" s="197"/>
      <c r="BJL5" s="197"/>
      <c r="BJM5" s="197"/>
      <c r="BJN5" s="197"/>
      <c r="BJO5" s="197"/>
      <c r="BJP5" s="196"/>
      <c r="BJQ5" s="197"/>
      <c r="BJR5" s="197"/>
      <c r="BJS5" s="197"/>
      <c r="BJT5" s="197"/>
      <c r="BJU5" s="197"/>
      <c r="BJV5" s="197"/>
      <c r="BJW5" s="197"/>
      <c r="BJX5" s="197"/>
      <c r="BJY5" s="197"/>
      <c r="BJZ5" s="197"/>
      <c r="BKA5" s="197"/>
      <c r="BKB5" s="197"/>
      <c r="BKC5" s="197"/>
      <c r="BKD5" s="197"/>
      <c r="BKE5" s="196"/>
      <c r="BKF5" s="197"/>
      <c r="BKG5" s="197"/>
      <c r="BKH5" s="197"/>
      <c r="BKI5" s="197"/>
      <c r="BKJ5" s="197"/>
      <c r="BKK5" s="197"/>
      <c r="BKL5" s="197"/>
      <c r="BKM5" s="197"/>
      <c r="BKN5" s="197"/>
      <c r="BKO5" s="197"/>
      <c r="BKP5" s="197"/>
      <c r="BKQ5" s="197"/>
      <c r="BKR5" s="197"/>
      <c r="BKS5" s="197"/>
      <c r="BKT5" s="196"/>
      <c r="BKU5" s="197"/>
      <c r="BKV5" s="197"/>
      <c r="BKW5" s="197"/>
      <c r="BKX5" s="197"/>
      <c r="BKY5" s="197"/>
      <c r="BKZ5" s="197"/>
      <c r="BLA5" s="197"/>
      <c r="BLB5" s="197"/>
      <c r="BLC5" s="197"/>
      <c r="BLD5" s="197"/>
      <c r="BLE5" s="197"/>
      <c r="BLF5" s="197"/>
      <c r="BLG5" s="197"/>
      <c r="BLH5" s="197"/>
      <c r="BLI5" s="196"/>
      <c r="BLJ5" s="197"/>
      <c r="BLK5" s="197"/>
      <c r="BLL5" s="197"/>
      <c r="BLM5" s="197"/>
      <c r="BLN5" s="197"/>
      <c r="BLO5" s="197"/>
      <c r="BLP5" s="197"/>
      <c r="BLQ5" s="197"/>
      <c r="BLR5" s="197"/>
      <c r="BLS5" s="197"/>
      <c r="BLT5" s="197"/>
      <c r="BLU5" s="197"/>
      <c r="BLV5" s="197"/>
      <c r="BLW5" s="197"/>
      <c r="BLX5" s="196"/>
      <c r="BLY5" s="197"/>
      <c r="BLZ5" s="197"/>
      <c r="BMA5" s="197"/>
      <c r="BMB5" s="197"/>
      <c r="BMC5" s="197"/>
      <c r="BMD5" s="197"/>
      <c r="BME5" s="197"/>
      <c r="BMF5" s="197"/>
      <c r="BMG5" s="197"/>
      <c r="BMH5" s="197"/>
      <c r="BMI5" s="197"/>
      <c r="BMJ5" s="197"/>
      <c r="BMK5" s="197"/>
      <c r="BML5" s="197"/>
      <c r="BMM5" s="196"/>
      <c r="BMN5" s="197"/>
      <c r="BMO5" s="197"/>
      <c r="BMP5" s="197"/>
      <c r="BMQ5" s="197"/>
      <c r="BMR5" s="197"/>
      <c r="BMS5" s="197"/>
      <c r="BMT5" s="197"/>
      <c r="BMU5" s="197"/>
      <c r="BMV5" s="197"/>
      <c r="BMW5" s="197"/>
      <c r="BMX5" s="197"/>
      <c r="BMY5" s="197"/>
      <c r="BMZ5" s="197"/>
      <c r="BNA5" s="197"/>
      <c r="BNB5" s="196"/>
      <c r="BNC5" s="197"/>
      <c r="BND5" s="197"/>
      <c r="BNE5" s="197"/>
      <c r="BNF5" s="197"/>
      <c r="BNG5" s="197"/>
      <c r="BNH5" s="197"/>
      <c r="BNI5" s="197"/>
      <c r="BNJ5" s="197"/>
      <c r="BNK5" s="197"/>
      <c r="BNL5" s="197"/>
      <c r="BNM5" s="197"/>
      <c r="BNN5" s="197"/>
      <c r="BNO5" s="197"/>
      <c r="BNP5" s="197"/>
      <c r="BNQ5" s="196"/>
      <c r="BNR5" s="197"/>
      <c r="BNS5" s="197"/>
      <c r="BNT5" s="197"/>
      <c r="BNU5" s="197"/>
      <c r="BNV5" s="197"/>
      <c r="BNW5" s="197"/>
      <c r="BNX5" s="197"/>
      <c r="BNY5" s="197"/>
      <c r="BNZ5" s="197"/>
      <c r="BOA5" s="197"/>
      <c r="BOB5" s="197"/>
      <c r="BOC5" s="197"/>
      <c r="BOD5" s="197"/>
      <c r="BOE5" s="197"/>
      <c r="BOF5" s="196"/>
      <c r="BOG5" s="197"/>
      <c r="BOH5" s="197"/>
      <c r="BOI5" s="197"/>
      <c r="BOJ5" s="197"/>
      <c r="BOK5" s="197"/>
      <c r="BOL5" s="197"/>
      <c r="BOM5" s="197"/>
      <c r="BON5" s="197"/>
      <c r="BOO5" s="197"/>
      <c r="BOP5" s="197"/>
      <c r="BOQ5" s="197"/>
      <c r="BOR5" s="197"/>
      <c r="BOS5" s="197"/>
      <c r="BOT5" s="197"/>
      <c r="BOU5" s="196"/>
      <c r="BOV5" s="197"/>
      <c r="BOW5" s="197"/>
      <c r="BOX5" s="197"/>
      <c r="BOY5" s="197"/>
      <c r="BOZ5" s="197"/>
      <c r="BPA5" s="197"/>
      <c r="BPB5" s="197"/>
      <c r="BPC5" s="197"/>
      <c r="BPD5" s="197"/>
      <c r="BPE5" s="197"/>
      <c r="BPF5" s="197"/>
      <c r="BPG5" s="197"/>
      <c r="BPH5" s="197"/>
      <c r="BPI5" s="197"/>
      <c r="BPJ5" s="196"/>
      <c r="BPK5" s="197"/>
      <c r="BPL5" s="197"/>
      <c r="BPM5" s="197"/>
      <c r="BPN5" s="197"/>
      <c r="BPO5" s="197"/>
      <c r="BPP5" s="197"/>
      <c r="BPQ5" s="197"/>
      <c r="BPR5" s="197"/>
      <c r="BPS5" s="197"/>
      <c r="BPT5" s="197"/>
      <c r="BPU5" s="197"/>
      <c r="BPV5" s="197"/>
      <c r="BPW5" s="197"/>
      <c r="BPX5" s="197"/>
      <c r="BPY5" s="196"/>
      <c r="BPZ5" s="197"/>
      <c r="BQA5" s="197"/>
      <c r="BQB5" s="197"/>
      <c r="BQC5" s="197"/>
      <c r="BQD5" s="197"/>
      <c r="BQE5" s="197"/>
      <c r="BQF5" s="197"/>
      <c r="BQG5" s="197"/>
      <c r="BQH5" s="197"/>
      <c r="BQI5" s="197"/>
      <c r="BQJ5" s="197"/>
      <c r="BQK5" s="197"/>
      <c r="BQL5" s="197"/>
      <c r="BQM5" s="197"/>
      <c r="BQN5" s="196"/>
      <c r="BQO5" s="197"/>
      <c r="BQP5" s="197"/>
      <c r="BQQ5" s="197"/>
      <c r="BQR5" s="197"/>
      <c r="BQS5" s="197"/>
      <c r="BQT5" s="197"/>
      <c r="BQU5" s="197"/>
      <c r="BQV5" s="197"/>
      <c r="BQW5" s="197"/>
      <c r="BQX5" s="197"/>
      <c r="BQY5" s="197"/>
      <c r="BQZ5" s="197"/>
      <c r="BRA5" s="197"/>
      <c r="BRB5" s="197"/>
      <c r="BRC5" s="196"/>
      <c r="BRD5" s="197"/>
      <c r="BRE5" s="197"/>
      <c r="BRF5" s="197"/>
      <c r="BRG5" s="197"/>
      <c r="BRH5" s="197"/>
      <c r="BRI5" s="197"/>
      <c r="BRJ5" s="197"/>
      <c r="BRK5" s="197"/>
      <c r="BRL5" s="197"/>
      <c r="BRM5" s="197"/>
      <c r="BRN5" s="197"/>
      <c r="BRO5" s="197"/>
      <c r="BRP5" s="197"/>
      <c r="BRQ5" s="197"/>
      <c r="BRR5" s="196"/>
      <c r="BRS5" s="197"/>
      <c r="BRT5" s="197"/>
      <c r="BRU5" s="197"/>
      <c r="BRV5" s="197"/>
      <c r="BRW5" s="197"/>
      <c r="BRX5" s="197"/>
      <c r="BRY5" s="197"/>
      <c r="BRZ5" s="197"/>
      <c r="BSA5" s="197"/>
      <c r="BSB5" s="197"/>
      <c r="BSC5" s="197"/>
      <c r="BSD5" s="197"/>
      <c r="BSE5" s="197"/>
      <c r="BSF5" s="197"/>
      <c r="BSG5" s="196"/>
      <c r="BSH5" s="197"/>
      <c r="BSI5" s="197"/>
      <c r="BSJ5" s="197"/>
      <c r="BSK5" s="197"/>
      <c r="BSL5" s="197"/>
      <c r="BSM5" s="197"/>
      <c r="BSN5" s="197"/>
      <c r="BSO5" s="197"/>
      <c r="BSP5" s="197"/>
      <c r="BSQ5" s="197"/>
      <c r="BSR5" s="197"/>
      <c r="BSS5" s="197"/>
      <c r="BST5" s="197"/>
      <c r="BSU5" s="197"/>
      <c r="BSV5" s="196"/>
      <c r="BSW5" s="197"/>
      <c r="BSX5" s="197"/>
      <c r="BSY5" s="197"/>
      <c r="BSZ5" s="197"/>
      <c r="BTA5" s="197"/>
      <c r="BTB5" s="197"/>
      <c r="BTC5" s="197"/>
      <c r="BTD5" s="197"/>
      <c r="BTE5" s="197"/>
      <c r="BTF5" s="197"/>
      <c r="BTG5" s="197"/>
      <c r="BTH5" s="197"/>
      <c r="BTI5" s="197"/>
      <c r="BTJ5" s="197"/>
      <c r="BTK5" s="196"/>
      <c r="BTL5" s="197"/>
      <c r="BTM5" s="197"/>
      <c r="BTN5" s="197"/>
      <c r="BTO5" s="197"/>
      <c r="BTP5" s="197"/>
      <c r="BTQ5" s="197"/>
      <c r="BTR5" s="197"/>
      <c r="BTS5" s="197"/>
      <c r="BTT5" s="197"/>
      <c r="BTU5" s="197"/>
      <c r="BTV5" s="197"/>
      <c r="BTW5" s="197"/>
      <c r="BTX5" s="197"/>
      <c r="BTY5" s="197"/>
      <c r="BTZ5" s="196"/>
      <c r="BUA5" s="197"/>
      <c r="BUB5" s="197"/>
      <c r="BUC5" s="197"/>
      <c r="BUD5" s="197"/>
      <c r="BUE5" s="197"/>
      <c r="BUF5" s="197"/>
      <c r="BUG5" s="197"/>
      <c r="BUH5" s="197"/>
      <c r="BUI5" s="197"/>
      <c r="BUJ5" s="197"/>
      <c r="BUK5" s="197"/>
      <c r="BUL5" s="197"/>
      <c r="BUM5" s="197"/>
      <c r="BUN5" s="197"/>
      <c r="BUO5" s="196"/>
      <c r="BUP5" s="197"/>
      <c r="BUQ5" s="197"/>
      <c r="BUR5" s="197"/>
      <c r="BUS5" s="197"/>
      <c r="BUT5" s="197"/>
      <c r="BUU5" s="197"/>
      <c r="BUV5" s="197"/>
      <c r="BUW5" s="197"/>
      <c r="BUX5" s="197"/>
      <c r="BUY5" s="197"/>
      <c r="BUZ5" s="197"/>
      <c r="BVA5" s="197"/>
      <c r="BVB5" s="197"/>
      <c r="BVC5" s="197"/>
      <c r="BVD5" s="196"/>
      <c r="BVE5" s="197"/>
      <c r="BVF5" s="197"/>
      <c r="BVG5" s="197"/>
      <c r="BVH5" s="197"/>
      <c r="BVI5" s="197"/>
      <c r="BVJ5" s="197"/>
      <c r="BVK5" s="197"/>
      <c r="BVL5" s="197"/>
      <c r="BVM5" s="197"/>
      <c r="BVN5" s="197"/>
      <c r="BVO5" s="197"/>
      <c r="BVP5" s="197"/>
      <c r="BVQ5" s="197"/>
      <c r="BVR5" s="197"/>
      <c r="BVS5" s="196"/>
      <c r="BVT5" s="197"/>
      <c r="BVU5" s="197"/>
      <c r="BVV5" s="197"/>
      <c r="BVW5" s="197"/>
      <c r="BVX5" s="197"/>
      <c r="BVY5" s="197"/>
      <c r="BVZ5" s="197"/>
      <c r="BWA5" s="197"/>
      <c r="BWB5" s="197"/>
      <c r="BWC5" s="197"/>
      <c r="BWD5" s="197"/>
      <c r="BWE5" s="197"/>
      <c r="BWF5" s="197"/>
      <c r="BWG5" s="197"/>
      <c r="BWH5" s="196"/>
      <c r="BWI5" s="197"/>
      <c r="BWJ5" s="197"/>
      <c r="BWK5" s="197"/>
      <c r="BWL5" s="197"/>
      <c r="BWM5" s="197"/>
      <c r="BWN5" s="197"/>
      <c r="BWO5" s="197"/>
      <c r="BWP5" s="197"/>
      <c r="BWQ5" s="197"/>
      <c r="BWR5" s="197"/>
      <c r="BWS5" s="197"/>
      <c r="BWT5" s="197"/>
      <c r="BWU5" s="197"/>
      <c r="BWV5" s="197"/>
      <c r="BWW5" s="196"/>
      <c r="BWX5" s="197"/>
      <c r="BWY5" s="197"/>
      <c r="BWZ5" s="197"/>
      <c r="BXA5" s="197"/>
      <c r="BXB5" s="197"/>
      <c r="BXC5" s="197"/>
      <c r="BXD5" s="197"/>
      <c r="BXE5" s="197"/>
      <c r="BXF5" s="197"/>
      <c r="BXG5" s="197"/>
      <c r="BXH5" s="197"/>
      <c r="BXI5" s="197"/>
      <c r="BXJ5" s="197"/>
      <c r="BXK5" s="197"/>
      <c r="BXL5" s="196"/>
      <c r="BXM5" s="197"/>
      <c r="BXN5" s="197"/>
      <c r="BXO5" s="197"/>
      <c r="BXP5" s="197"/>
      <c r="BXQ5" s="197"/>
      <c r="BXR5" s="197"/>
      <c r="BXS5" s="197"/>
      <c r="BXT5" s="197"/>
      <c r="BXU5" s="197"/>
      <c r="BXV5" s="197"/>
      <c r="BXW5" s="197"/>
      <c r="BXX5" s="197"/>
      <c r="BXY5" s="197"/>
      <c r="BXZ5" s="197"/>
      <c r="BYA5" s="196"/>
      <c r="BYB5" s="197"/>
      <c r="BYC5" s="197"/>
      <c r="BYD5" s="197"/>
      <c r="BYE5" s="197"/>
      <c r="BYF5" s="197"/>
      <c r="BYG5" s="197"/>
      <c r="BYH5" s="197"/>
      <c r="BYI5" s="197"/>
      <c r="BYJ5" s="197"/>
      <c r="BYK5" s="197"/>
      <c r="BYL5" s="197"/>
      <c r="BYM5" s="197"/>
      <c r="BYN5" s="197"/>
      <c r="BYO5" s="197"/>
      <c r="BYP5" s="196"/>
      <c r="BYQ5" s="197"/>
      <c r="BYR5" s="197"/>
      <c r="BYS5" s="197"/>
      <c r="BYT5" s="197"/>
      <c r="BYU5" s="197"/>
      <c r="BYV5" s="197"/>
      <c r="BYW5" s="197"/>
      <c r="BYX5" s="197"/>
      <c r="BYY5" s="197"/>
      <c r="BYZ5" s="197"/>
      <c r="BZA5" s="197"/>
      <c r="BZB5" s="197"/>
      <c r="BZC5" s="197"/>
      <c r="BZD5" s="197"/>
      <c r="BZE5" s="196"/>
      <c r="BZF5" s="197"/>
      <c r="BZG5" s="197"/>
      <c r="BZH5" s="197"/>
      <c r="BZI5" s="197"/>
      <c r="BZJ5" s="197"/>
      <c r="BZK5" s="197"/>
      <c r="BZL5" s="197"/>
      <c r="BZM5" s="197"/>
      <c r="BZN5" s="197"/>
      <c r="BZO5" s="197"/>
      <c r="BZP5" s="197"/>
      <c r="BZQ5" s="197"/>
      <c r="BZR5" s="197"/>
      <c r="BZS5" s="197"/>
      <c r="BZT5" s="196"/>
      <c r="BZU5" s="197"/>
      <c r="BZV5" s="197"/>
      <c r="BZW5" s="197"/>
      <c r="BZX5" s="197"/>
      <c r="BZY5" s="197"/>
      <c r="BZZ5" s="197"/>
      <c r="CAA5" s="197"/>
      <c r="CAB5" s="197"/>
      <c r="CAC5" s="197"/>
      <c r="CAD5" s="197"/>
      <c r="CAE5" s="197"/>
      <c r="CAF5" s="197"/>
      <c r="CAG5" s="197"/>
      <c r="CAH5" s="197"/>
      <c r="CAI5" s="196"/>
      <c r="CAJ5" s="197"/>
      <c r="CAK5" s="197"/>
      <c r="CAL5" s="197"/>
      <c r="CAM5" s="197"/>
      <c r="CAN5" s="197"/>
      <c r="CAO5" s="197"/>
      <c r="CAP5" s="197"/>
      <c r="CAQ5" s="197"/>
      <c r="CAR5" s="197"/>
      <c r="CAS5" s="197"/>
      <c r="CAT5" s="197"/>
      <c r="CAU5" s="197"/>
      <c r="CAV5" s="197"/>
      <c r="CAW5" s="197"/>
      <c r="CAX5" s="196"/>
      <c r="CAY5" s="197"/>
      <c r="CAZ5" s="197"/>
      <c r="CBA5" s="197"/>
      <c r="CBB5" s="197"/>
      <c r="CBC5" s="197"/>
      <c r="CBD5" s="197"/>
      <c r="CBE5" s="197"/>
      <c r="CBF5" s="197"/>
      <c r="CBG5" s="197"/>
      <c r="CBH5" s="197"/>
      <c r="CBI5" s="197"/>
      <c r="CBJ5" s="197"/>
      <c r="CBK5" s="197"/>
      <c r="CBL5" s="197"/>
      <c r="CBM5" s="196"/>
      <c r="CBN5" s="197"/>
      <c r="CBO5" s="197"/>
      <c r="CBP5" s="197"/>
      <c r="CBQ5" s="197"/>
      <c r="CBR5" s="197"/>
      <c r="CBS5" s="197"/>
      <c r="CBT5" s="197"/>
      <c r="CBU5" s="197"/>
      <c r="CBV5" s="197"/>
      <c r="CBW5" s="197"/>
      <c r="CBX5" s="197"/>
      <c r="CBY5" s="197"/>
      <c r="CBZ5" s="197"/>
      <c r="CCA5" s="197"/>
      <c r="CCB5" s="196"/>
      <c r="CCC5" s="197"/>
      <c r="CCD5" s="197"/>
      <c r="CCE5" s="197"/>
      <c r="CCF5" s="197"/>
      <c r="CCG5" s="197"/>
      <c r="CCH5" s="197"/>
      <c r="CCI5" s="197"/>
      <c r="CCJ5" s="197"/>
      <c r="CCK5" s="197"/>
      <c r="CCL5" s="197"/>
      <c r="CCM5" s="197"/>
      <c r="CCN5" s="197"/>
      <c r="CCO5" s="197"/>
      <c r="CCP5" s="197"/>
      <c r="CCQ5" s="196"/>
      <c r="CCR5" s="197"/>
      <c r="CCS5" s="197"/>
      <c r="CCT5" s="197"/>
      <c r="CCU5" s="197"/>
      <c r="CCV5" s="197"/>
      <c r="CCW5" s="197"/>
      <c r="CCX5" s="197"/>
      <c r="CCY5" s="197"/>
      <c r="CCZ5" s="197"/>
      <c r="CDA5" s="197"/>
      <c r="CDB5" s="197"/>
      <c r="CDC5" s="197"/>
      <c r="CDD5" s="197"/>
      <c r="CDE5" s="197"/>
      <c r="CDF5" s="196"/>
      <c r="CDG5" s="197"/>
      <c r="CDH5" s="197"/>
      <c r="CDI5" s="197"/>
      <c r="CDJ5" s="197"/>
      <c r="CDK5" s="197"/>
      <c r="CDL5" s="197"/>
      <c r="CDM5" s="197"/>
      <c r="CDN5" s="197"/>
      <c r="CDO5" s="197"/>
      <c r="CDP5" s="197"/>
      <c r="CDQ5" s="197"/>
      <c r="CDR5" s="197"/>
      <c r="CDS5" s="197"/>
      <c r="CDT5" s="197"/>
      <c r="CDU5" s="196"/>
      <c r="CDV5" s="197"/>
      <c r="CDW5" s="197"/>
      <c r="CDX5" s="197"/>
      <c r="CDY5" s="197"/>
      <c r="CDZ5" s="197"/>
      <c r="CEA5" s="197"/>
      <c r="CEB5" s="197"/>
      <c r="CEC5" s="197"/>
      <c r="CED5" s="197"/>
      <c r="CEE5" s="197"/>
      <c r="CEF5" s="197"/>
      <c r="CEG5" s="197"/>
      <c r="CEH5" s="197"/>
      <c r="CEI5" s="197"/>
      <c r="CEJ5" s="196"/>
      <c r="CEK5" s="197"/>
      <c r="CEL5" s="197"/>
      <c r="CEM5" s="197"/>
      <c r="CEN5" s="197"/>
      <c r="CEO5" s="197"/>
      <c r="CEP5" s="197"/>
      <c r="CEQ5" s="197"/>
      <c r="CER5" s="197"/>
      <c r="CES5" s="197"/>
      <c r="CET5" s="197"/>
      <c r="CEU5" s="197"/>
      <c r="CEV5" s="197"/>
      <c r="CEW5" s="197"/>
      <c r="CEX5" s="197"/>
      <c r="CEY5" s="196"/>
      <c r="CEZ5" s="197"/>
      <c r="CFA5" s="197"/>
      <c r="CFB5" s="197"/>
      <c r="CFC5" s="197"/>
      <c r="CFD5" s="197"/>
      <c r="CFE5" s="197"/>
      <c r="CFF5" s="197"/>
      <c r="CFG5" s="197"/>
      <c r="CFH5" s="197"/>
      <c r="CFI5" s="197"/>
      <c r="CFJ5" s="197"/>
      <c r="CFK5" s="197"/>
      <c r="CFL5" s="197"/>
      <c r="CFM5" s="197"/>
      <c r="CFN5" s="196"/>
      <c r="CFO5" s="197"/>
      <c r="CFP5" s="197"/>
      <c r="CFQ5" s="197"/>
      <c r="CFR5" s="197"/>
      <c r="CFS5" s="197"/>
      <c r="CFT5" s="197"/>
      <c r="CFU5" s="197"/>
      <c r="CFV5" s="197"/>
      <c r="CFW5" s="197"/>
      <c r="CFX5" s="197"/>
      <c r="CFY5" s="197"/>
      <c r="CFZ5" s="197"/>
      <c r="CGA5" s="197"/>
      <c r="CGB5" s="197"/>
      <c r="CGC5" s="196"/>
      <c r="CGD5" s="197"/>
      <c r="CGE5" s="197"/>
      <c r="CGF5" s="197"/>
      <c r="CGG5" s="197"/>
      <c r="CGH5" s="197"/>
      <c r="CGI5" s="197"/>
      <c r="CGJ5" s="197"/>
      <c r="CGK5" s="197"/>
      <c r="CGL5" s="197"/>
      <c r="CGM5" s="197"/>
      <c r="CGN5" s="197"/>
      <c r="CGO5" s="197"/>
      <c r="CGP5" s="197"/>
      <c r="CGQ5" s="197"/>
      <c r="CGR5" s="196"/>
      <c r="CGS5" s="197"/>
      <c r="CGT5" s="197"/>
      <c r="CGU5" s="197"/>
      <c r="CGV5" s="197"/>
      <c r="CGW5" s="197"/>
      <c r="CGX5" s="197"/>
      <c r="CGY5" s="197"/>
      <c r="CGZ5" s="197"/>
      <c r="CHA5" s="197"/>
      <c r="CHB5" s="197"/>
      <c r="CHC5" s="197"/>
      <c r="CHD5" s="197"/>
      <c r="CHE5" s="197"/>
      <c r="CHF5" s="197"/>
      <c r="CHG5" s="196"/>
      <c r="CHH5" s="197"/>
      <c r="CHI5" s="197"/>
      <c r="CHJ5" s="197"/>
      <c r="CHK5" s="197"/>
      <c r="CHL5" s="197"/>
      <c r="CHM5" s="197"/>
      <c r="CHN5" s="197"/>
      <c r="CHO5" s="197"/>
      <c r="CHP5" s="197"/>
      <c r="CHQ5" s="197"/>
      <c r="CHR5" s="197"/>
      <c r="CHS5" s="197"/>
      <c r="CHT5" s="197"/>
      <c r="CHU5" s="197"/>
      <c r="CHV5" s="196"/>
      <c r="CHW5" s="197"/>
      <c r="CHX5" s="197"/>
      <c r="CHY5" s="197"/>
      <c r="CHZ5" s="197"/>
      <c r="CIA5" s="197"/>
      <c r="CIB5" s="197"/>
      <c r="CIC5" s="197"/>
      <c r="CID5" s="197"/>
      <c r="CIE5" s="197"/>
      <c r="CIF5" s="197"/>
      <c r="CIG5" s="197"/>
      <c r="CIH5" s="197"/>
      <c r="CII5" s="197"/>
      <c r="CIJ5" s="197"/>
      <c r="CIK5" s="196"/>
      <c r="CIL5" s="197"/>
      <c r="CIM5" s="197"/>
      <c r="CIN5" s="197"/>
      <c r="CIO5" s="197"/>
      <c r="CIP5" s="197"/>
      <c r="CIQ5" s="197"/>
      <c r="CIR5" s="197"/>
      <c r="CIS5" s="197"/>
      <c r="CIT5" s="197"/>
      <c r="CIU5" s="197"/>
      <c r="CIV5" s="197"/>
      <c r="CIW5" s="197"/>
      <c r="CIX5" s="197"/>
      <c r="CIY5" s="197"/>
      <c r="CIZ5" s="196"/>
      <c r="CJA5" s="197"/>
      <c r="CJB5" s="197"/>
      <c r="CJC5" s="197"/>
      <c r="CJD5" s="197"/>
      <c r="CJE5" s="197"/>
      <c r="CJF5" s="197"/>
      <c r="CJG5" s="197"/>
      <c r="CJH5" s="197"/>
      <c r="CJI5" s="197"/>
      <c r="CJJ5" s="197"/>
      <c r="CJK5" s="197"/>
      <c r="CJL5" s="197"/>
      <c r="CJM5" s="197"/>
      <c r="CJN5" s="197"/>
      <c r="CJO5" s="196"/>
      <c r="CJP5" s="197"/>
      <c r="CJQ5" s="197"/>
      <c r="CJR5" s="197"/>
      <c r="CJS5" s="197"/>
      <c r="CJT5" s="197"/>
      <c r="CJU5" s="197"/>
      <c r="CJV5" s="197"/>
      <c r="CJW5" s="197"/>
      <c r="CJX5" s="197"/>
      <c r="CJY5" s="197"/>
      <c r="CJZ5" s="197"/>
      <c r="CKA5" s="197"/>
      <c r="CKB5" s="197"/>
      <c r="CKC5" s="197"/>
      <c r="CKD5" s="196"/>
      <c r="CKE5" s="197"/>
      <c r="CKF5" s="197"/>
      <c r="CKG5" s="197"/>
      <c r="CKH5" s="197"/>
      <c r="CKI5" s="197"/>
      <c r="CKJ5" s="197"/>
      <c r="CKK5" s="197"/>
      <c r="CKL5" s="197"/>
      <c r="CKM5" s="197"/>
      <c r="CKN5" s="197"/>
      <c r="CKO5" s="197"/>
      <c r="CKP5" s="197"/>
      <c r="CKQ5" s="197"/>
      <c r="CKR5" s="197"/>
      <c r="CKS5" s="196"/>
      <c r="CKT5" s="197"/>
      <c r="CKU5" s="197"/>
      <c r="CKV5" s="197"/>
      <c r="CKW5" s="197"/>
      <c r="CKX5" s="197"/>
      <c r="CKY5" s="197"/>
      <c r="CKZ5" s="197"/>
      <c r="CLA5" s="197"/>
      <c r="CLB5" s="197"/>
      <c r="CLC5" s="197"/>
      <c r="CLD5" s="197"/>
      <c r="CLE5" s="197"/>
      <c r="CLF5" s="197"/>
      <c r="CLG5" s="197"/>
      <c r="CLH5" s="196"/>
      <c r="CLI5" s="197"/>
      <c r="CLJ5" s="197"/>
      <c r="CLK5" s="197"/>
      <c r="CLL5" s="197"/>
      <c r="CLM5" s="197"/>
      <c r="CLN5" s="197"/>
      <c r="CLO5" s="197"/>
      <c r="CLP5" s="197"/>
      <c r="CLQ5" s="197"/>
      <c r="CLR5" s="197"/>
      <c r="CLS5" s="197"/>
      <c r="CLT5" s="197"/>
      <c r="CLU5" s="197"/>
      <c r="CLV5" s="197"/>
      <c r="CLW5" s="196"/>
      <c r="CLX5" s="197"/>
      <c r="CLY5" s="197"/>
      <c r="CLZ5" s="197"/>
      <c r="CMA5" s="197"/>
      <c r="CMB5" s="197"/>
      <c r="CMC5" s="197"/>
      <c r="CMD5" s="197"/>
      <c r="CME5" s="197"/>
      <c r="CMF5" s="197"/>
      <c r="CMG5" s="197"/>
      <c r="CMH5" s="197"/>
      <c r="CMI5" s="197"/>
      <c r="CMJ5" s="197"/>
      <c r="CMK5" s="197"/>
      <c r="CML5" s="196"/>
      <c r="CMM5" s="197"/>
      <c r="CMN5" s="197"/>
      <c r="CMO5" s="197"/>
      <c r="CMP5" s="197"/>
      <c r="CMQ5" s="197"/>
      <c r="CMR5" s="197"/>
      <c r="CMS5" s="197"/>
      <c r="CMT5" s="197"/>
      <c r="CMU5" s="197"/>
      <c r="CMV5" s="197"/>
      <c r="CMW5" s="197"/>
      <c r="CMX5" s="197"/>
      <c r="CMY5" s="197"/>
      <c r="CMZ5" s="197"/>
      <c r="CNA5" s="196"/>
      <c r="CNB5" s="197"/>
      <c r="CNC5" s="197"/>
      <c r="CND5" s="197"/>
      <c r="CNE5" s="197"/>
      <c r="CNF5" s="197"/>
      <c r="CNG5" s="197"/>
      <c r="CNH5" s="197"/>
      <c r="CNI5" s="197"/>
      <c r="CNJ5" s="197"/>
      <c r="CNK5" s="197"/>
      <c r="CNL5" s="197"/>
      <c r="CNM5" s="197"/>
      <c r="CNN5" s="197"/>
      <c r="CNO5" s="197"/>
      <c r="CNP5" s="196"/>
      <c r="CNQ5" s="197"/>
      <c r="CNR5" s="197"/>
      <c r="CNS5" s="197"/>
      <c r="CNT5" s="197"/>
      <c r="CNU5" s="197"/>
      <c r="CNV5" s="197"/>
      <c r="CNW5" s="197"/>
      <c r="CNX5" s="197"/>
      <c r="CNY5" s="197"/>
      <c r="CNZ5" s="197"/>
      <c r="COA5" s="197"/>
      <c r="COB5" s="197"/>
      <c r="COC5" s="197"/>
      <c r="COD5" s="197"/>
      <c r="COE5" s="196"/>
      <c r="COF5" s="197"/>
      <c r="COG5" s="197"/>
      <c r="COH5" s="197"/>
      <c r="COI5" s="197"/>
      <c r="COJ5" s="197"/>
      <c r="COK5" s="197"/>
      <c r="COL5" s="197"/>
      <c r="COM5" s="197"/>
      <c r="CON5" s="197"/>
      <c r="COO5" s="197"/>
      <c r="COP5" s="197"/>
      <c r="COQ5" s="197"/>
      <c r="COR5" s="197"/>
      <c r="COS5" s="197"/>
      <c r="COT5" s="196"/>
      <c r="COU5" s="197"/>
      <c r="COV5" s="197"/>
      <c r="COW5" s="197"/>
      <c r="COX5" s="197"/>
      <c r="COY5" s="197"/>
      <c r="COZ5" s="197"/>
      <c r="CPA5" s="197"/>
      <c r="CPB5" s="197"/>
      <c r="CPC5" s="197"/>
      <c r="CPD5" s="197"/>
      <c r="CPE5" s="197"/>
      <c r="CPF5" s="197"/>
      <c r="CPG5" s="197"/>
      <c r="CPH5" s="197"/>
      <c r="CPI5" s="196"/>
      <c r="CPJ5" s="197"/>
      <c r="CPK5" s="197"/>
      <c r="CPL5" s="197"/>
      <c r="CPM5" s="197"/>
      <c r="CPN5" s="197"/>
      <c r="CPO5" s="197"/>
      <c r="CPP5" s="197"/>
      <c r="CPQ5" s="197"/>
      <c r="CPR5" s="197"/>
      <c r="CPS5" s="197"/>
      <c r="CPT5" s="197"/>
      <c r="CPU5" s="197"/>
      <c r="CPV5" s="197"/>
      <c r="CPW5" s="197"/>
      <c r="CPX5" s="196"/>
      <c r="CPY5" s="197"/>
      <c r="CPZ5" s="197"/>
      <c r="CQA5" s="197"/>
      <c r="CQB5" s="197"/>
      <c r="CQC5" s="197"/>
      <c r="CQD5" s="197"/>
      <c r="CQE5" s="197"/>
      <c r="CQF5" s="197"/>
      <c r="CQG5" s="197"/>
      <c r="CQH5" s="197"/>
      <c r="CQI5" s="197"/>
      <c r="CQJ5" s="197"/>
      <c r="CQK5" s="197"/>
      <c r="CQL5" s="197"/>
      <c r="CQM5" s="196"/>
      <c r="CQN5" s="197"/>
      <c r="CQO5" s="197"/>
      <c r="CQP5" s="197"/>
      <c r="CQQ5" s="197"/>
      <c r="CQR5" s="197"/>
      <c r="CQS5" s="197"/>
      <c r="CQT5" s="197"/>
      <c r="CQU5" s="197"/>
      <c r="CQV5" s="197"/>
      <c r="CQW5" s="197"/>
      <c r="CQX5" s="197"/>
      <c r="CQY5" s="197"/>
      <c r="CQZ5" s="197"/>
      <c r="CRA5" s="197"/>
      <c r="CRB5" s="196"/>
      <c r="CRC5" s="197"/>
      <c r="CRD5" s="197"/>
      <c r="CRE5" s="197"/>
      <c r="CRF5" s="197"/>
      <c r="CRG5" s="197"/>
      <c r="CRH5" s="197"/>
      <c r="CRI5" s="197"/>
      <c r="CRJ5" s="197"/>
      <c r="CRK5" s="197"/>
      <c r="CRL5" s="197"/>
      <c r="CRM5" s="197"/>
      <c r="CRN5" s="197"/>
      <c r="CRO5" s="197"/>
      <c r="CRP5" s="197"/>
      <c r="CRQ5" s="196"/>
      <c r="CRR5" s="197"/>
      <c r="CRS5" s="197"/>
      <c r="CRT5" s="197"/>
      <c r="CRU5" s="197"/>
      <c r="CRV5" s="197"/>
      <c r="CRW5" s="197"/>
      <c r="CRX5" s="197"/>
      <c r="CRY5" s="197"/>
      <c r="CRZ5" s="197"/>
      <c r="CSA5" s="197"/>
      <c r="CSB5" s="197"/>
      <c r="CSC5" s="197"/>
      <c r="CSD5" s="197"/>
      <c r="CSE5" s="197"/>
      <c r="CSF5" s="196"/>
      <c r="CSG5" s="197"/>
      <c r="CSH5" s="197"/>
      <c r="CSI5" s="197"/>
      <c r="CSJ5" s="197"/>
      <c r="CSK5" s="197"/>
      <c r="CSL5" s="197"/>
      <c r="CSM5" s="197"/>
      <c r="CSN5" s="197"/>
      <c r="CSO5" s="197"/>
      <c r="CSP5" s="197"/>
      <c r="CSQ5" s="197"/>
      <c r="CSR5" s="197"/>
      <c r="CSS5" s="197"/>
      <c r="CST5" s="197"/>
      <c r="CSU5" s="196"/>
      <c r="CSV5" s="197"/>
      <c r="CSW5" s="197"/>
      <c r="CSX5" s="197"/>
      <c r="CSY5" s="197"/>
      <c r="CSZ5" s="197"/>
      <c r="CTA5" s="197"/>
      <c r="CTB5" s="197"/>
      <c r="CTC5" s="197"/>
      <c r="CTD5" s="197"/>
      <c r="CTE5" s="197"/>
      <c r="CTF5" s="197"/>
      <c r="CTG5" s="197"/>
      <c r="CTH5" s="197"/>
      <c r="CTI5" s="197"/>
      <c r="CTJ5" s="196"/>
      <c r="CTK5" s="197"/>
      <c r="CTL5" s="197"/>
      <c r="CTM5" s="197"/>
      <c r="CTN5" s="197"/>
      <c r="CTO5" s="197"/>
      <c r="CTP5" s="197"/>
      <c r="CTQ5" s="197"/>
      <c r="CTR5" s="197"/>
      <c r="CTS5" s="197"/>
      <c r="CTT5" s="197"/>
      <c r="CTU5" s="197"/>
      <c r="CTV5" s="197"/>
      <c r="CTW5" s="197"/>
      <c r="CTX5" s="197"/>
      <c r="CTY5" s="196"/>
      <c r="CTZ5" s="197"/>
      <c r="CUA5" s="197"/>
      <c r="CUB5" s="197"/>
      <c r="CUC5" s="197"/>
      <c r="CUD5" s="197"/>
      <c r="CUE5" s="197"/>
      <c r="CUF5" s="197"/>
      <c r="CUG5" s="197"/>
      <c r="CUH5" s="197"/>
      <c r="CUI5" s="197"/>
      <c r="CUJ5" s="197"/>
      <c r="CUK5" s="197"/>
      <c r="CUL5" s="197"/>
      <c r="CUM5" s="197"/>
      <c r="CUN5" s="196"/>
      <c r="CUO5" s="197"/>
      <c r="CUP5" s="197"/>
      <c r="CUQ5" s="197"/>
      <c r="CUR5" s="197"/>
      <c r="CUS5" s="197"/>
      <c r="CUT5" s="197"/>
      <c r="CUU5" s="197"/>
      <c r="CUV5" s="197"/>
      <c r="CUW5" s="197"/>
      <c r="CUX5" s="197"/>
      <c r="CUY5" s="197"/>
      <c r="CUZ5" s="197"/>
      <c r="CVA5" s="197"/>
      <c r="CVB5" s="197"/>
      <c r="CVC5" s="196"/>
      <c r="CVD5" s="197"/>
      <c r="CVE5" s="197"/>
      <c r="CVF5" s="197"/>
      <c r="CVG5" s="197"/>
      <c r="CVH5" s="197"/>
      <c r="CVI5" s="197"/>
      <c r="CVJ5" s="197"/>
      <c r="CVK5" s="197"/>
      <c r="CVL5" s="197"/>
      <c r="CVM5" s="197"/>
      <c r="CVN5" s="197"/>
      <c r="CVO5" s="197"/>
      <c r="CVP5" s="197"/>
      <c r="CVQ5" s="197"/>
      <c r="CVR5" s="196"/>
      <c r="CVS5" s="197"/>
      <c r="CVT5" s="197"/>
      <c r="CVU5" s="197"/>
      <c r="CVV5" s="197"/>
      <c r="CVW5" s="197"/>
      <c r="CVX5" s="197"/>
      <c r="CVY5" s="197"/>
      <c r="CVZ5" s="197"/>
      <c r="CWA5" s="197"/>
      <c r="CWB5" s="197"/>
      <c r="CWC5" s="197"/>
      <c r="CWD5" s="197"/>
      <c r="CWE5" s="197"/>
      <c r="CWF5" s="197"/>
      <c r="CWG5" s="196"/>
      <c r="CWH5" s="197"/>
      <c r="CWI5" s="197"/>
      <c r="CWJ5" s="197"/>
      <c r="CWK5" s="197"/>
      <c r="CWL5" s="197"/>
      <c r="CWM5" s="197"/>
      <c r="CWN5" s="197"/>
      <c r="CWO5" s="197"/>
      <c r="CWP5" s="197"/>
      <c r="CWQ5" s="197"/>
      <c r="CWR5" s="197"/>
      <c r="CWS5" s="197"/>
      <c r="CWT5" s="197"/>
      <c r="CWU5" s="197"/>
      <c r="CWV5" s="196"/>
      <c r="CWW5" s="197"/>
      <c r="CWX5" s="197"/>
      <c r="CWY5" s="197"/>
      <c r="CWZ5" s="197"/>
      <c r="CXA5" s="197"/>
      <c r="CXB5" s="197"/>
      <c r="CXC5" s="197"/>
      <c r="CXD5" s="197"/>
      <c r="CXE5" s="197"/>
      <c r="CXF5" s="197"/>
      <c r="CXG5" s="197"/>
      <c r="CXH5" s="197"/>
      <c r="CXI5" s="197"/>
      <c r="CXJ5" s="197"/>
      <c r="CXK5" s="196"/>
      <c r="CXL5" s="197"/>
      <c r="CXM5" s="197"/>
      <c r="CXN5" s="197"/>
      <c r="CXO5" s="197"/>
      <c r="CXP5" s="197"/>
      <c r="CXQ5" s="197"/>
      <c r="CXR5" s="197"/>
      <c r="CXS5" s="197"/>
      <c r="CXT5" s="197"/>
      <c r="CXU5" s="197"/>
      <c r="CXV5" s="197"/>
      <c r="CXW5" s="197"/>
      <c r="CXX5" s="197"/>
      <c r="CXY5" s="197"/>
      <c r="CXZ5" s="196"/>
      <c r="CYA5" s="197"/>
      <c r="CYB5" s="197"/>
      <c r="CYC5" s="197"/>
      <c r="CYD5" s="197"/>
      <c r="CYE5" s="197"/>
      <c r="CYF5" s="197"/>
      <c r="CYG5" s="197"/>
      <c r="CYH5" s="197"/>
      <c r="CYI5" s="197"/>
      <c r="CYJ5" s="197"/>
      <c r="CYK5" s="197"/>
      <c r="CYL5" s="197"/>
      <c r="CYM5" s="197"/>
      <c r="CYN5" s="197"/>
      <c r="CYO5" s="196"/>
      <c r="CYP5" s="197"/>
      <c r="CYQ5" s="197"/>
      <c r="CYR5" s="197"/>
      <c r="CYS5" s="197"/>
      <c r="CYT5" s="197"/>
      <c r="CYU5" s="197"/>
      <c r="CYV5" s="197"/>
      <c r="CYW5" s="197"/>
      <c r="CYX5" s="197"/>
      <c r="CYY5" s="197"/>
      <c r="CYZ5" s="197"/>
      <c r="CZA5" s="197"/>
      <c r="CZB5" s="197"/>
      <c r="CZC5" s="197"/>
      <c r="CZD5" s="196"/>
      <c r="CZE5" s="197"/>
      <c r="CZF5" s="197"/>
      <c r="CZG5" s="197"/>
      <c r="CZH5" s="197"/>
      <c r="CZI5" s="197"/>
      <c r="CZJ5" s="197"/>
      <c r="CZK5" s="197"/>
      <c r="CZL5" s="197"/>
      <c r="CZM5" s="197"/>
      <c r="CZN5" s="197"/>
      <c r="CZO5" s="197"/>
      <c r="CZP5" s="197"/>
      <c r="CZQ5" s="197"/>
      <c r="CZR5" s="197"/>
      <c r="CZS5" s="196"/>
      <c r="CZT5" s="197"/>
      <c r="CZU5" s="197"/>
      <c r="CZV5" s="197"/>
      <c r="CZW5" s="197"/>
      <c r="CZX5" s="197"/>
      <c r="CZY5" s="197"/>
      <c r="CZZ5" s="197"/>
      <c r="DAA5" s="197"/>
      <c r="DAB5" s="197"/>
      <c r="DAC5" s="197"/>
      <c r="DAD5" s="197"/>
      <c r="DAE5" s="197"/>
      <c r="DAF5" s="197"/>
      <c r="DAG5" s="197"/>
      <c r="DAH5" s="196"/>
      <c r="DAI5" s="197"/>
      <c r="DAJ5" s="197"/>
      <c r="DAK5" s="197"/>
      <c r="DAL5" s="197"/>
      <c r="DAM5" s="197"/>
      <c r="DAN5" s="197"/>
      <c r="DAO5" s="197"/>
      <c r="DAP5" s="197"/>
      <c r="DAQ5" s="197"/>
      <c r="DAR5" s="197"/>
      <c r="DAS5" s="197"/>
      <c r="DAT5" s="197"/>
      <c r="DAU5" s="197"/>
      <c r="DAV5" s="197"/>
      <c r="DAW5" s="196"/>
      <c r="DAX5" s="197"/>
      <c r="DAY5" s="197"/>
      <c r="DAZ5" s="197"/>
      <c r="DBA5" s="197"/>
      <c r="DBB5" s="197"/>
      <c r="DBC5" s="197"/>
      <c r="DBD5" s="197"/>
      <c r="DBE5" s="197"/>
      <c r="DBF5" s="197"/>
      <c r="DBG5" s="197"/>
      <c r="DBH5" s="197"/>
      <c r="DBI5" s="197"/>
      <c r="DBJ5" s="197"/>
      <c r="DBK5" s="197"/>
      <c r="DBL5" s="196"/>
      <c r="DBM5" s="197"/>
      <c r="DBN5" s="197"/>
      <c r="DBO5" s="197"/>
      <c r="DBP5" s="197"/>
      <c r="DBQ5" s="197"/>
      <c r="DBR5" s="197"/>
      <c r="DBS5" s="197"/>
      <c r="DBT5" s="197"/>
      <c r="DBU5" s="197"/>
      <c r="DBV5" s="197"/>
      <c r="DBW5" s="197"/>
      <c r="DBX5" s="197"/>
      <c r="DBY5" s="197"/>
      <c r="DBZ5" s="197"/>
      <c r="DCA5" s="196"/>
      <c r="DCB5" s="197"/>
      <c r="DCC5" s="197"/>
      <c r="DCD5" s="197"/>
      <c r="DCE5" s="197"/>
      <c r="DCF5" s="197"/>
      <c r="DCG5" s="197"/>
      <c r="DCH5" s="197"/>
      <c r="DCI5" s="197"/>
      <c r="DCJ5" s="197"/>
      <c r="DCK5" s="197"/>
      <c r="DCL5" s="197"/>
      <c r="DCM5" s="197"/>
      <c r="DCN5" s="197"/>
      <c r="DCO5" s="197"/>
      <c r="DCP5" s="196"/>
      <c r="DCQ5" s="197"/>
      <c r="DCR5" s="197"/>
      <c r="DCS5" s="197"/>
      <c r="DCT5" s="197"/>
      <c r="DCU5" s="197"/>
      <c r="DCV5" s="197"/>
      <c r="DCW5" s="197"/>
      <c r="DCX5" s="197"/>
      <c r="DCY5" s="197"/>
      <c r="DCZ5" s="197"/>
      <c r="DDA5" s="197"/>
      <c r="DDB5" s="197"/>
      <c r="DDC5" s="197"/>
      <c r="DDD5" s="197"/>
      <c r="DDE5" s="196"/>
      <c r="DDF5" s="197"/>
      <c r="DDG5" s="197"/>
      <c r="DDH5" s="197"/>
      <c r="DDI5" s="197"/>
      <c r="DDJ5" s="197"/>
      <c r="DDK5" s="197"/>
      <c r="DDL5" s="197"/>
      <c r="DDM5" s="197"/>
      <c r="DDN5" s="197"/>
      <c r="DDO5" s="197"/>
      <c r="DDP5" s="197"/>
      <c r="DDQ5" s="197"/>
      <c r="DDR5" s="197"/>
      <c r="DDS5" s="197"/>
      <c r="DDT5" s="196"/>
      <c r="DDU5" s="197"/>
      <c r="DDV5" s="197"/>
      <c r="DDW5" s="197"/>
      <c r="DDX5" s="197"/>
      <c r="DDY5" s="197"/>
      <c r="DDZ5" s="197"/>
      <c r="DEA5" s="197"/>
      <c r="DEB5" s="197"/>
      <c r="DEC5" s="197"/>
      <c r="DED5" s="197"/>
      <c r="DEE5" s="197"/>
      <c r="DEF5" s="197"/>
      <c r="DEG5" s="197"/>
      <c r="DEH5" s="197"/>
      <c r="DEI5" s="196"/>
      <c r="DEJ5" s="197"/>
      <c r="DEK5" s="197"/>
      <c r="DEL5" s="197"/>
      <c r="DEM5" s="197"/>
      <c r="DEN5" s="197"/>
      <c r="DEO5" s="197"/>
      <c r="DEP5" s="197"/>
      <c r="DEQ5" s="197"/>
      <c r="DER5" s="197"/>
      <c r="DES5" s="197"/>
      <c r="DET5" s="197"/>
      <c r="DEU5" s="197"/>
      <c r="DEV5" s="197"/>
      <c r="DEW5" s="197"/>
      <c r="DEX5" s="196"/>
      <c r="DEY5" s="197"/>
      <c r="DEZ5" s="197"/>
      <c r="DFA5" s="197"/>
      <c r="DFB5" s="197"/>
      <c r="DFC5" s="197"/>
      <c r="DFD5" s="197"/>
      <c r="DFE5" s="197"/>
      <c r="DFF5" s="197"/>
      <c r="DFG5" s="197"/>
      <c r="DFH5" s="197"/>
      <c r="DFI5" s="197"/>
      <c r="DFJ5" s="197"/>
      <c r="DFK5" s="197"/>
      <c r="DFL5" s="197"/>
      <c r="DFM5" s="196"/>
      <c r="DFN5" s="197"/>
      <c r="DFO5" s="197"/>
      <c r="DFP5" s="197"/>
      <c r="DFQ5" s="197"/>
      <c r="DFR5" s="197"/>
      <c r="DFS5" s="197"/>
      <c r="DFT5" s="197"/>
      <c r="DFU5" s="197"/>
      <c r="DFV5" s="197"/>
      <c r="DFW5" s="197"/>
      <c r="DFX5" s="197"/>
      <c r="DFY5" s="197"/>
      <c r="DFZ5" s="197"/>
      <c r="DGA5" s="197"/>
      <c r="DGB5" s="196"/>
      <c r="DGC5" s="197"/>
      <c r="DGD5" s="197"/>
      <c r="DGE5" s="197"/>
      <c r="DGF5" s="197"/>
      <c r="DGG5" s="197"/>
      <c r="DGH5" s="197"/>
      <c r="DGI5" s="197"/>
      <c r="DGJ5" s="197"/>
      <c r="DGK5" s="197"/>
      <c r="DGL5" s="197"/>
      <c r="DGM5" s="197"/>
      <c r="DGN5" s="197"/>
      <c r="DGO5" s="197"/>
      <c r="DGP5" s="197"/>
      <c r="DGQ5" s="196"/>
      <c r="DGR5" s="197"/>
      <c r="DGS5" s="197"/>
      <c r="DGT5" s="197"/>
      <c r="DGU5" s="197"/>
      <c r="DGV5" s="197"/>
      <c r="DGW5" s="197"/>
      <c r="DGX5" s="197"/>
      <c r="DGY5" s="197"/>
      <c r="DGZ5" s="197"/>
      <c r="DHA5" s="197"/>
      <c r="DHB5" s="197"/>
      <c r="DHC5" s="197"/>
      <c r="DHD5" s="197"/>
      <c r="DHE5" s="197"/>
      <c r="DHF5" s="196"/>
      <c r="DHG5" s="197"/>
      <c r="DHH5" s="197"/>
      <c r="DHI5" s="197"/>
      <c r="DHJ5" s="197"/>
      <c r="DHK5" s="197"/>
      <c r="DHL5" s="197"/>
      <c r="DHM5" s="197"/>
      <c r="DHN5" s="197"/>
      <c r="DHO5" s="197"/>
      <c r="DHP5" s="197"/>
      <c r="DHQ5" s="197"/>
      <c r="DHR5" s="197"/>
      <c r="DHS5" s="197"/>
      <c r="DHT5" s="197"/>
      <c r="DHU5" s="196"/>
      <c r="DHV5" s="197"/>
      <c r="DHW5" s="197"/>
      <c r="DHX5" s="197"/>
      <c r="DHY5" s="197"/>
      <c r="DHZ5" s="197"/>
      <c r="DIA5" s="197"/>
      <c r="DIB5" s="197"/>
      <c r="DIC5" s="197"/>
      <c r="DID5" s="197"/>
      <c r="DIE5" s="197"/>
      <c r="DIF5" s="197"/>
      <c r="DIG5" s="197"/>
      <c r="DIH5" s="197"/>
      <c r="DII5" s="197"/>
      <c r="DIJ5" s="196"/>
      <c r="DIK5" s="197"/>
      <c r="DIL5" s="197"/>
      <c r="DIM5" s="197"/>
      <c r="DIN5" s="197"/>
      <c r="DIO5" s="197"/>
      <c r="DIP5" s="197"/>
      <c r="DIQ5" s="197"/>
      <c r="DIR5" s="197"/>
      <c r="DIS5" s="197"/>
      <c r="DIT5" s="197"/>
      <c r="DIU5" s="197"/>
      <c r="DIV5" s="197"/>
      <c r="DIW5" s="197"/>
      <c r="DIX5" s="197"/>
      <c r="DIY5" s="196"/>
      <c r="DIZ5" s="197"/>
      <c r="DJA5" s="197"/>
      <c r="DJB5" s="197"/>
      <c r="DJC5" s="197"/>
      <c r="DJD5" s="197"/>
      <c r="DJE5" s="197"/>
      <c r="DJF5" s="197"/>
      <c r="DJG5" s="197"/>
      <c r="DJH5" s="197"/>
      <c r="DJI5" s="197"/>
      <c r="DJJ5" s="197"/>
      <c r="DJK5" s="197"/>
      <c r="DJL5" s="197"/>
      <c r="DJM5" s="197"/>
      <c r="DJN5" s="196"/>
      <c r="DJO5" s="197"/>
      <c r="DJP5" s="197"/>
      <c r="DJQ5" s="197"/>
      <c r="DJR5" s="197"/>
      <c r="DJS5" s="197"/>
      <c r="DJT5" s="197"/>
      <c r="DJU5" s="197"/>
      <c r="DJV5" s="197"/>
      <c r="DJW5" s="197"/>
      <c r="DJX5" s="197"/>
      <c r="DJY5" s="197"/>
      <c r="DJZ5" s="197"/>
      <c r="DKA5" s="197"/>
      <c r="DKB5" s="197"/>
      <c r="DKC5" s="196"/>
      <c r="DKD5" s="197"/>
      <c r="DKE5" s="197"/>
      <c r="DKF5" s="197"/>
      <c r="DKG5" s="197"/>
      <c r="DKH5" s="197"/>
      <c r="DKI5" s="197"/>
      <c r="DKJ5" s="197"/>
      <c r="DKK5" s="197"/>
      <c r="DKL5" s="197"/>
      <c r="DKM5" s="197"/>
      <c r="DKN5" s="197"/>
      <c r="DKO5" s="197"/>
      <c r="DKP5" s="197"/>
      <c r="DKQ5" s="197"/>
      <c r="DKR5" s="196"/>
      <c r="DKS5" s="197"/>
      <c r="DKT5" s="197"/>
      <c r="DKU5" s="197"/>
      <c r="DKV5" s="197"/>
      <c r="DKW5" s="197"/>
      <c r="DKX5" s="197"/>
      <c r="DKY5" s="197"/>
      <c r="DKZ5" s="197"/>
      <c r="DLA5" s="197"/>
      <c r="DLB5" s="197"/>
      <c r="DLC5" s="197"/>
      <c r="DLD5" s="197"/>
      <c r="DLE5" s="197"/>
      <c r="DLF5" s="197"/>
      <c r="DLG5" s="196"/>
      <c r="DLH5" s="197"/>
      <c r="DLI5" s="197"/>
      <c r="DLJ5" s="197"/>
      <c r="DLK5" s="197"/>
      <c r="DLL5" s="197"/>
      <c r="DLM5" s="197"/>
      <c r="DLN5" s="197"/>
      <c r="DLO5" s="197"/>
      <c r="DLP5" s="197"/>
      <c r="DLQ5" s="197"/>
      <c r="DLR5" s="197"/>
      <c r="DLS5" s="197"/>
      <c r="DLT5" s="197"/>
      <c r="DLU5" s="197"/>
      <c r="DLV5" s="196"/>
      <c r="DLW5" s="197"/>
      <c r="DLX5" s="197"/>
      <c r="DLY5" s="197"/>
      <c r="DLZ5" s="197"/>
      <c r="DMA5" s="197"/>
      <c r="DMB5" s="197"/>
      <c r="DMC5" s="197"/>
      <c r="DMD5" s="197"/>
      <c r="DME5" s="197"/>
      <c r="DMF5" s="197"/>
      <c r="DMG5" s="197"/>
      <c r="DMH5" s="197"/>
      <c r="DMI5" s="197"/>
      <c r="DMJ5" s="197"/>
      <c r="DMK5" s="196"/>
      <c r="DML5" s="197"/>
      <c r="DMM5" s="197"/>
      <c r="DMN5" s="197"/>
      <c r="DMO5" s="197"/>
      <c r="DMP5" s="197"/>
      <c r="DMQ5" s="197"/>
      <c r="DMR5" s="197"/>
      <c r="DMS5" s="197"/>
      <c r="DMT5" s="197"/>
      <c r="DMU5" s="197"/>
      <c r="DMV5" s="197"/>
      <c r="DMW5" s="197"/>
      <c r="DMX5" s="197"/>
      <c r="DMY5" s="197"/>
      <c r="DMZ5" s="196"/>
      <c r="DNA5" s="197"/>
      <c r="DNB5" s="197"/>
      <c r="DNC5" s="197"/>
      <c r="DND5" s="197"/>
      <c r="DNE5" s="197"/>
      <c r="DNF5" s="197"/>
      <c r="DNG5" s="197"/>
      <c r="DNH5" s="197"/>
      <c r="DNI5" s="197"/>
      <c r="DNJ5" s="197"/>
      <c r="DNK5" s="197"/>
      <c r="DNL5" s="197"/>
      <c r="DNM5" s="197"/>
      <c r="DNN5" s="197"/>
      <c r="DNO5" s="196"/>
      <c r="DNP5" s="197"/>
      <c r="DNQ5" s="197"/>
      <c r="DNR5" s="197"/>
      <c r="DNS5" s="197"/>
      <c r="DNT5" s="197"/>
      <c r="DNU5" s="197"/>
      <c r="DNV5" s="197"/>
      <c r="DNW5" s="197"/>
      <c r="DNX5" s="197"/>
      <c r="DNY5" s="197"/>
      <c r="DNZ5" s="197"/>
      <c r="DOA5" s="197"/>
      <c r="DOB5" s="197"/>
      <c r="DOC5" s="197"/>
      <c r="DOD5" s="196"/>
      <c r="DOE5" s="197"/>
      <c r="DOF5" s="197"/>
      <c r="DOG5" s="197"/>
      <c r="DOH5" s="197"/>
      <c r="DOI5" s="197"/>
      <c r="DOJ5" s="197"/>
      <c r="DOK5" s="197"/>
      <c r="DOL5" s="197"/>
      <c r="DOM5" s="197"/>
      <c r="DON5" s="197"/>
      <c r="DOO5" s="197"/>
      <c r="DOP5" s="197"/>
      <c r="DOQ5" s="197"/>
      <c r="DOR5" s="197"/>
      <c r="DOS5" s="196"/>
      <c r="DOT5" s="197"/>
      <c r="DOU5" s="197"/>
      <c r="DOV5" s="197"/>
      <c r="DOW5" s="197"/>
      <c r="DOX5" s="197"/>
      <c r="DOY5" s="197"/>
      <c r="DOZ5" s="197"/>
      <c r="DPA5" s="197"/>
      <c r="DPB5" s="197"/>
      <c r="DPC5" s="197"/>
      <c r="DPD5" s="197"/>
      <c r="DPE5" s="197"/>
      <c r="DPF5" s="197"/>
      <c r="DPG5" s="197"/>
      <c r="DPH5" s="196"/>
      <c r="DPI5" s="197"/>
      <c r="DPJ5" s="197"/>
      <c r="DPK5" s="197"/>
      <c r="DPL5" s="197"/>
      <c r="DPM5" s="197"/>
      <c r="DPN5" s="197"/>
      <c r="DPO5" s="197"/>
      <c r="DPP5" s="197"/>
      <c r="DPQ5" s="197"/>
      <c r="DPR5" s="197"/>
      <c r="DPS5" s="197"/>
      <c r="DPT5" s="197"/>
      <c r="DPU5" s="197"/>
      <c r="DPV5" s="197"/>
      <c r="DPW5" s="196"/>
      <c r="DPX5" s="197"/>
      <c r="DPY5" s="197"/>
      <c r="DPZ5" s="197"/>
      <c r="DQA5" s="197"/>
      <c r="DQB5" s="197"/>
      <c r="DQC5" s="197"/>
      <c r="DQD5" s="197"/>
      <c r="DQE5" s="197"/>
      <c r="DQF5" s="197"/>
      <c r="DQG5" s="197"/>
      <c r="DQH5" s="197"/>
      <c r="DQI5" s="197"/>
      <c r="DQJ5" s="197"/>
      <c r="DQK5" s="197"/>
      <c r="DQL5" s="196"/>
      <c r="DQM5" s="197"/>
      <c r="DQN5" s="197"/>
      <c r="DQO5" s="197"/>
      <c r="DQP5" s="197"/>
      <c r="DQQ5" s="197"/>
      <c r="DQR5" s="197"/>
      <c r="DQS5" s="197"/>
      <c r="DQT5" s="197"/>
      <c r="DQU5" s="197"/>
      <c r="DQV5" s="197"/>
      <c r="DQW5" s="197"/>
      <c r="DQX5" s="197"/>
      <c r="DQY5" s="197"/>
      <c r="DQZ5" s="197"/>
      <c r="DRA5" s="196"/>
      <c r="DRB5" s="197"/>
      <c r="DRC5" s="197"/>
      <c r="DRD5" s="197"/>
      <c r="DRE5" s="197"/>
      <c r="DRF5" s="197"/>
      <c r="DRG5" s="197"/>
      <c r="DRH5" s="197"/>
      <c r="DRI5" s="197"/>
      <c r="DRJ5" s="197"/>
      <c r="DRK5" s="197"/>
      <c r="DRL5" s="197"/>
      <c r="DRM5" s="197"/>
      <c r="DRN5" s="197"/>
      <c r="DRO5" s="197"/>
      <c r="DRP5" s="196"/>
      <c r="DRQ5" s="197"/>
      <c r="DRR5" s="197"/>
      <c r="DRS5" s="197"/>
      <c r="DRT5" s="197"/>
      <c r="DRU5" s="197"/>
      <c r="DRV5" s="197"/>
      <c r="DRW5" s="197"/>
      <c r="DRX5" s="197"/>
      <c r="DRY5" s="197"/>
      <c r="DRZ5" s="197"/>
      <c r="DSA5" s="197"/>
      <c r="DSB5" s="197"/>
      <c r="DSC5" s="197"/>
      <c r="DSD5" s="197"/>
      <c r="DSE5" s="196"/>
      <c r="DSF5" s="197"/>
      <c r="DSG5" s="197"/>
      <c r="DSH5" s="197"/>
      <c r="DSI5" s="197"/>
      <c r="DSJ5" s="197"/>
      <c r="DSK5" s="197"/>
      <c r="DSL5" s="197"/>
      <c r="DSM5" s="197"/>
      <c r="DSN5" s="197"/>
      <c r="DSO5" s="197"/>
      <c r="DSP5" s="197"/>
      <c r="DSQ5" s="197"/>
      <c r="DSR5" s="197"/>
      <c r="DSS5" s="197"/>
      <c r="DST5" s="196"/>
      <c r="DSU5" s="197"/>
      <c r="DSV5" s="197"/>
      <c r="DSW5" s="197"/>
      <c r="DSX5" s="197"/>
      <c r="DSY5" s="197"/>
      <c r="DSZ5" s="197"/>
      <c r="DTA5" s="197"/>
      <c r="DTB5" s="197"/>
      <c r="DTC5" s="197"/>
      <c r="DTD5" s="197"/>
      <c r="DTE5" s="197"/>
      <c r="DTF5" s="197"/>
      <c r="DTG5" s="197"/>
      <c r="DTH5" s="197"/>
      <c r="DTI5" s="196"/>
      <c r="DTJ5" s="197"/>
      <c r="DTK5" s="197"/>
      <c r="DTL5" s="197"/>
      <c r="DTM5" s="197"/>
      <c r="DTN5" s="197"/>
      <c r="DTO5" s="197"/>
      <c r="DTP5" s="197"/>
      <c r="DTQ5" s="197"/>
      <c r="DTR5" s="197"/>
      <c r="DTS5" s="197"/>
      <c r="DTT5" s="197"/>
      <c r="DTU5" s="197"/>
      <c r="DTV5" s="197"/>
      <c r="DTW5" s="197"/>
      <c r="DTX5" s="196"/>
      <c r="DTY5" s="197"/>
      <c r="DTZ5" s="197"/>
      <c r="DUA5" s="197"/>
      <c r="DUB5" s="197"/>
      <c r="DUC5" s="197"/>
      <c r="DUD5" s="197"/>
      <c r="DUE5" s="197"/>
      <c r="DUF5" s="197"/>
      <c r="DUG5" s="197"/>
      <c r="DUH5" s="197"/>
      <c r="DUI5" s="197"/>
      <c r="DUJ5" s="197"/>
      <c r="DUK5" s="197"/>
      <c r="DUL5" s="197"/>
      <c r="DUM5" s="196"/>
      <c r="DUN5" s="197"/>
      <c r="DUO5" s="197"/>
      <c r="DUP5" s="197"/>
      <c r="DUQ5" s="197"/>
      <c r="DUR5" s="197"/>
      <c r="DUS5" s="197"/>
      <c r="DUT5" s="197"/>
      <c r="DUU5" s="197"/>
      <c r="DUV5" s="197"/>
      <c r="DUW5" s="197"/>
      <c r="DUX5" s="197"/>
      <c r="DUY5" s="197"/>
      <c r="DUZ5" s="197"/>
      <c r="DVA5" s="197"/>
      <c r="DVB5" s="196"/>
      <c r="DVC5" s="197"/>
      <c r="DVD5" s="197"/>
      <c r="DVE5" s="197"/>
      <c r="DVF5" s="197"/>
      <c r="DVG5" s="197"/>
      <c r="DVH5" s="197"/>
      <c r="DVI5" s="197"/>
      <c r="DVJ5" s="197"/>
      <c r="DVK5" s="197"/>
      <c r="DVL5" s="197"/>
      <c r="DVM5" s="197"/>
      <c r="DVN5" s="197"/>
      <c r="DVO5" s="197"/>
      <c r="DVP5" s="197"/>
      <c r="DVQ5" s="196"/>
      <c r="DVR5" s="197"/>
      <c r="DVS5" s="197"/>
      <c r="DVT5" s="197"/>
      <c r="DVU5" s="197"/>
      <c r="DVV5" s="197"/>
      <c r="DVW5" s="197"/>
      <c r="DVX5" s="197"/>
      <c r="DVY5" s="197"/>
      <c r="DVZ5" s="197"/>
      <c r="DWA5" s="197"/>
      <c r="DWB5" s="197"/>
      <c r="DWC5" s="197"/>
      <c r="DWD5" s="197"/>
      <c r="DWE5" s="197"/>
      <c r="DWF5" s="196"/>
      <c r="DWG5" s="197"/>
      <c r="DWH5" s="197"/>
      <c r="DWI5" s="197"/>
      <c r="DWJ5" s="197"/>
      <c r="DWK5" s="197"/>
      <c r="DWL5" s="197"/>
      <c r="DWM5" s="197"/>
      <c r="DWN5" s="197"/>
      <c r="DWO5" s="197"/>
      <c r="DWP5" s="197"/>
      <c r="DWQ5" s="197"/>
      <c r="DWR5" s="197"/>
      <c r="DWS5" s="197"/>
      <c r="DWT5" s="197"/>
      <c r="DWU5" s="196"/>
      <c r="DWV5" s="197"/>
      <c r="DWW5" s="197"/>
      <c r="DWX5" s="197"/>
      <c r="DWY5" s="197"/>
      <c r="DWZ5" s="197"/>
      <c r="DXA5" s="197"/>
      <c r="DXB5" s="197"/>
      <c r="DXC5" s="197"/>
      <c r="DXD5" s="197"/>
      <c r="DXE5" s="197"/>
      <c r="DXF5" s="197"/>
      <c r="DXG5" s="197"/>
      <c r="DXH5" s="197"/>
      <c r="DXI5" s="197"/>
      <c r="DXJ5" s="196"/>
      <c r="DXK5" s="197"/>
      <c r="DXL5" s="197"/>
      <c r="DXM5" s="197"/>
      <c r="DXN5" s="197"/>
      <c r="DXO5" s="197"/>
      <c r="DXP5" s="197"/>
      <c r="DXQ5" s="197"/>
      <c r="DXR5" s="197"/>
      <c r="DXS5" s="197"/>
      <c r="DXT5" s="197"/>
      <c r="DXU5" s="197"/>
      <c r="DXV5" s="197"/>
      <c r="DXW5" s="197"/>
      <c r="DXX5" s="197"/>
      <c r="DXY5" s="196"/>
      <c r="DXZ5" s="197"/>
      <c r="DYA5" s="197"/>
      <c r="DYB5" s="197"/>
      <c r="DYC5" s="197"/>
      <c r="DYD5" s="197"/>
      <c r="DYE5" s="197"/>
      <c r="DYF5" s="197"/>
      <c r="DYG5" s="197"/>
      <c r="DYH5" s="197"/>
      <c r="DYI5" s="197"/>
      <c r="DYJ5" s="197"/>
      <c r="DYK5" s="197"/>
      <c r="DYL5" s="197"/>
      <c r="DYM5" s="197"/>
      <c r="DYN5" s="196"/>
      <c r="DYO5" s="197"/>
      <c r="DYP5" s="197"/>
      <c r="DYQ5" s="197"/>
      <c r="DYR5" s="197"/>
      <c r="DYS5" s="197"/>
      <c r="DYT5" s="197"/>
      <c r="DYU5" s="197"/>
      <c r="DYV5" s="197"/>
      <c r="DYW5" s="197"/>
      <c r="DYX5" s="197"/>
      <c r="DYY5" s="197"/>
      <c r="DYZ5" s="197"/>
      <c r="DZA5" s="197"/>
      <c r="DZB5" s="197"/>
      <c r="DZC5" s="196"/>
      <c r="DZD5" s="197"/>
      <c r="DZE5" s="197"/>
      <c r="DZF5" s="197"/>
      <c r="DZG5" s="197"/>
      <c r="DZH5" s="197"/>
      <c r="DZI5" s="197"/>
      <c r="DZJ5" s="197"/>
      <c r="DZK5" s="197"/>
      <c r="DZL5" s="197"/>
      <c r="DZM5" s="197"/>
      <c r="DZN5" s="197"/>
      <c r="DZO5" s="197"/>
      <c r="DZP5" s="197"/>
      <c r="DZQ5" s="197"/>
      <c r="DZR5" s="196"/>
      <c r="DZS5" s="197"/>
      <c r="DZT5" s="197"/>
      <c r="DZU5" s="197"/>
      <c r="DZV5" s="197"/>
      <c r="DZW5" s="197"/>
      <c r="DZX5" s="197"/>
      <c r="DZY5" s="197"/>
      <c r="DZZ5" s="197"/>
      <c r="EAA5" s="197"/>
      <c r="EAB5" s="197"/>
      <c r="EAC5" s="197"/>
      <c r="EAD5" s="197"/>
      <c r="EAE5" s="197"/>
      <c r="EAF5" s="197"/>
      <c r="EAG5" s="196"/>
      <c r="EAH5" s="197"/>
      <c r="EAI5" s="197"/>
      <c r="EAJ5" s="197"/>
      <c r="EAK5" s="197"/>
      <c r="EAL5" s="197"/>
      <c r="EAM5" s="197"/>
      <c r="EAN5" s="197"/>
      <c r="EAO5" s="197"/>
      <c r="EAP5" s="197"/>
      <c r="EAQ5" s="197"/>
      <c r="EAR5" s="197"/>
      <c r="EAS5" s="197"/>
      <c r="EAT5" s="197"/>
      <c r="EAU5" s="197"/>
      <c r="EAV5" s="196"/>
      <c r="EAW5" s="197"/>
      <c r="EAX5" s="197"/>
      <c r="EAY5" s="197"/>
      <c r="EAZ5" s="197"/>
      <c r="EBA5" s="197"/>
      <c r="EBB5" s="197"/>
      <c r="EBC5" s="197"/>
      <c r="EBD5" s="197"/>
      <c r="EBE5" s="197"/>
      <c r="EBF5" s="197"/>
      <c r="EBG5" s="197"/>
      <c r="EBH5" s="197"/>
      <c r="EBI5" s="197"/>
      <c r="EBJ5" s="197"/>
      <c r="EBK5" s="196"/>
      <c r="EBL5" s="197"/>
      <c r="EBM5" s="197"/>
      <c r="EBN5" s="197"/>
      <c r="EBO5" s="197"/>
      <c r="EBP5" s="197"/>
      <c r="EBQ5" s="197"/>
      <c r="EBR5" s="197"/>
      <c r="EBS5" s="197"/>
      <c r="EBT5" s="197"/>
      <c r="EBU5" s="197"/>
      <c r="EBV5" s="197"/>
      <c r="EBW5" s="197"/>
      <c r="EBX5" s="197"/>
      <c r="EBY5" s="197"/>
      <c r="EBZ5" s="196"/>
      <c r="ECA5" s="197"/>
      <c r="ECB5" s="197"/>
      <c r="ECC5" s="197"/>
      <c r="ECD5" s="197"/>
      <c r="ECE5" s="197"/>
      <c r="ECF5" s="197"/>
      <c r="ECG5" s="197"/>
      <c r="ECH5" s="197"/>
      <c r="ECI5" s="197"/>
      <c r="ECJ5" s="197"/>
      <c r="ECK5" s="197"/>
      <c r="ECL5" s="197"/>
      <c r="ECM5" s="197"/>
      <c r="ECN5" s="197"/>
      <c r="ECO5" s="196"/>
      <c r="ECP5" s="197"/>
      <c r="ECQ5" s="197"/>
      <c r="ECR5" s="197"/>
      <c r="ECS5" s="197"/>
      <c r="ECT5" s="197"/>
      <c r="ECU5" s="197"/>
      <c r="ECV5" s="197"/>
      <c r="ECW5" s="197"/>
      <c r="ECX5" s="197"/>
      <c r="ECY5" s="197"/>
      <c r="ECZ5" s="197"/>
      <c r="EDA5" s="197"/>
      <c r="EDB5" s="197"/>
      <c r="EDC5" s="197"/>
      <c r="EDD5" s="196"/>
      <c r="EDE5" s="197"/>
      <c r="EDF5" s="197"/>
      <c r="EDG5" s="197"/>
      <c r="EDH5" s="197"/>
      <c r="EDI5" s="197"/>
      <c r="EDJ5" s="197"/>
      <c r="EDK5" s="197"/>
      <c r="EDL5" s="197"/>
      <c r="EDM5" s="197"/>
      <c r="EDN5" s="197"/>
      <c r="EDO5" s="197"/>
      <c r="EDP5" s="197"/>
      <c r="EDQ5" s="197"/>
      <c r="EDR5" s="197"/>
      <c r="EDS5" s="196"/>
      <c r="EDT5" s="197"/>
      <c r="EDU5" s="197"/>
      <c r="EDV5" s="197"/>
      <c r="EDW5" s="197"/>
      <c r="EDX5" s="197"/>
      <c r="EDY5" s="197"/>
      <c r="EDZ5" s="197"/>
      <c r="EEA5" s="197"/>
      <c r="EEB5" s="197"/>
      <c r="EEC5" s="197"/>
      <c r="EED5" s="197"/>
      <c r="EEE5" s="197"/>
      <c r="EEF5" s="197"/>
      <c r="EEG5" s="197"/>
      <c r="EEH5" s="196"/>
      <c r="EEI5" s="197"/>
      <c r="EEJ5" s="197"/>
      <c r="EEK5" s="197"/>
      <c r="EEL5" s="197"/>
      <c r="EEM5" s="197"/>
      <c r="EEN5" s="197"/>
      <c r="EEO5" s="197"/>
      <c r="EEP5" s="197"/>
      <c r="EEQ5" s="197"/>
      <c r="EER5" s="197"/>
      <c r="EES5" s="197"/>
      <c r="EET5" s="197"/>
      <c r="EEU5" s="197"/>
      <c r="EEV5" s="197"/>
      <c r="EEW5" s="196"/>
      <c r="EEX5" s="197"/>
      <c r="EEY5" s="197"/>
      <c r="EEZ5" s="197"/>
      <c r="EFA5" s="197"/>
      <c r="EFB5" s="197"/>
      <c r="EFC5" s="197"/>
      <c r="EFD5" s="197"/>
      <c r="EFE5" s="197"/>
      <c r="EFF5" s="197"/>
      <c r="EFG5" s="197"/>
      <c r="EFH5" s="197"/>
      <c r="EFI5" s="197"/>
      <c r="EFJ5" s="197"/>
      <c r="EFK5" s="197"/>
      <c r="EFL5" s="196"/>
      <c r="EFM5" s="197"/>
      <c r="EFN5" s="197"/>
      <c r="EFO5" s="197"/>
      <c r="EFP5" s="197"/>
      <c r="EFQ5" s="197"/>
      <c r="EFR5" s="197"/>
      <c r="EFS5" s="197"/>
      <c r="EFT5" s="197"/>
      <c r="EFU5" s="197"/>
      <c r="EFV5" s="197"/>
      <c r="EFW5" s="197"/>
      <c r="EFX5" s="197"/>
      <c r="EFY5" s="197"/>
      <c r="EFZ5" s="197"/>
      <c r="EGA5" s="196"/>
      <c r="EGB5" s="197"/>
      <c r="EGC5" s="197"/>
      <c r="EGD5" s="197"/>
      <c r="EGE5" s="197"/>
      <c r="EGF5" s="197"/>
      <c r="EGG5" s="197"/>
      <c r="EGH5" s="197"/>
      <c r="EGI5" s="197"/>
      <c r="EGJ5" s="197"/>
      <c r="EGK5" s="197"/>
      <c r="EGL5" s="197"/>
      <c r="EGM5" s="197"/>
      <c r="EGN5" s="197"/>
      <c r="EGO5" s="197"/>
      <c r="EGP5" s="196"/>
      <c r="EGQ5" s="197"/>
      <c r="EGR5" s="197"/>
      <c r="EGS5" s="197"/>
      <c r="EGT5" s="197"/>
      <c r="EGU5" s="197"/>
      <c r="EGV5" s="197"/>
      <c r="EGW5" s="197"/>
      <c r="EGX5" s="197"/>
      <c r="EGY5" s="197"/>
      <c r="EGZ5" s="197"/>
      <c r="EHA5" s="197"/>
      <c r="EHB5" s="197"/>
      <c r="EHC5" s="197"/>
      <c r="EHD5" s="197"/>
      <c r="EHE5" s="196"/>
      <c r="EHF5" s="197"/>
      <c r="EHG5" s="197"/>
      <c r="EHH5" s="197"/>
      <c r="EHI5" s="197"/>
      <c r="EHJ5" s="197"/>
      <c r="EHK5" s="197"/>
      <c r="EHL5" s="197"/>
      <c r="EHM5" s="197"/>
      <c r="EHN5" s="197"/>
      <c r="EHO5" s="197"/>
      <c r="EHP5" s="197"/>
      <c r="EHQ5" s="197"/>
      <c r="EHR5" s="197"/>
      <c r="EHS5" s="197"/>
      <c r="EHT5" s="196"/>
      <c r="EHU5" s="197"/>
      <c r="EHV5" s="197"/>
      <c r="EHW5" s="197"/>
      <c r="EHX5" s="197"/>
      <c r="EHY5" s="197"/>
      <c r="EHZ5" s="197"/>
      <c r="EIA5" s="197"/>
      <c r="EIB5" s="197"/>
      <c r="EIC5" s="197"/>
      <c r="EID5" s="197"/>
      <c r="EIE5" s="197"/>
      <c r="EIF5" s="197"/>
      <c r="EIG5" s="197"/>
      <c r="EIH5" s="197"/>
      <c r="EII5" s="196"/>
      <c r="EIJ5" s="197"/>
      <c r="EIK5" s="197"/>
      <c r="EIL5" s="197"/>
      <c r="EIM5" s="197"/>
      <c r="EIN5" s="197"/>
      <c r="EIO5" s="197"/>
      <c r="EIP5" s="197"/>
      <c r="EIQ5" s="197"/>
      <c r="EIR5" s="197"/>
      <c r="EIS5" s="197"/>
      <c r="EIT5" s="197"/>
      <c r="EIU5" s="197"/>
      <c r="EIV5" s="197"/>
      <c r="EIW5" s="197"/>
      <c r="EIX5" s="196"/>
      <c r="EIY5" s="197"/>
      <c r="EIZ5" s="197"/>
      <c r="EJA5" s="197"/>
      <c r="EJB5" s="197"/>
      <c r="EJC5" s="197"/>
      <c r="EJD5" s="197"/>
      <c r="EJE5" s="197"/>
      <c r="EJF5" s="197"/>
      <c r="EJG5" s="197"/>
      <c r="EJH5" s="197"/>
      <c r="EJI5" s="197"/>
      <c r="EJJ5" s="197"/>
      <c r="EJK5" s="197"/>
      <c r="EJL5" s="197"/>
      <c r="EJM5" s="196"/>
      <c r="EJN5" s="197"/>
      <c r="EJO5" s="197"/>
      <c r="EJP5" s="197"/>
      <c r="EJQ5" s="197"/>
      <c r="EJR5" s="197"/>
      <c r="EJS5" s="197"/>
      <c r="EJT5" s="197"/>
      <c r="EJU5" s="197"/>
      <c r="EJV5" s="197"/>
      <c r="EJW5" s="197"/>
      <c r="EJX5" s="197"/>
      <c r="EJY5" s="197"/>
      <c r="EJZ5" s="197"/>
      <c r="EKA5" s="197"/>
      <c r="EKB5" s="196"/>
      <c r="EKC5" s="197"/>
      <c r="EKD5" s="197"/>
      <c r="EKE5" s="197"/>
      <c r="EKF5" s="197"/>
      <c r="EKG5" s="197"/>
      <c r="EKH5" s="197"/>
      <c r="EKI5" s="197"/>
      <c r="EKJ5" s="197"/>
      <c r="EKK5" s="197"/>
      <c r="EKL5" s="197"/>
      <c r="EKM5" s="197"/>
      <c r="EKN5" s="197"/>
      <c r="EKO5" s="197"/>
      <c r="EKP5" s="197"/>
      <c r="EKQ5" s="196"/>
      <c r="EKR5" s="197"/>
      <c r="EKS5" s="197"/>
      <c r="EKT5" s="197"/>
      <c r="EKU5" s="197"/>
      <c r="EKV5" s="197"/>
      <c r="EKW5" s="197"/>
      <c r="EKX5" s="197"/>
      <c r="EKY5" s="197"/>
      <c r="EKZ5" s="197"/>
      <c r="ELA5" s="197"/>
      <c r="ELB5" s="197"/>
      <c r="ELC5" s="197"/>
      <c r="ELD5" s="197"/>
      <c r="ELE5" s="197"/>
      <c r="ELF5" s="196"/>
      <c r="ELG5" s="197"/>
      <c r="ELH5" s="197"/>
      <c r="ELI5" s="197"/>
      <c r="ELJ5" s="197"/>
      <c r="ELK5" s="197"/>
      <c r="ELL5" s="197"/>
      <c r="ELM5" s="197"/>
      <c r="ELN5" s="197"/>
      <c r="ELO5" s="197"/>
      <c r="ELP5" s="197"/>
      <c r="ELQ5" s="197"/>
      <c r="ELR5" s="197"/>
      <c r="ELS5" s="197"/>
      <c r="ELT5" s="197"/>
      <c r="ELU5" s="196"/>
      <c r="ELV5" s="197"/>
      <c r="ELW5" s="197"/>
      <c r="ELX5" s="197"/>
      <c r="ELY5" s="197"/>
      <c r="ELZ5" s="197"/>
      <c r="EMA5" s="197"/>
      <c r="EMB5" s="197"/>
      <c r="EMC5" s="197"/>
      <c r="EMD5" s="197"/>
      <c r="EME5" s="197"/>
      <c r="EMF5" s="197"/>
      <c r="EMG5" s="197"/>
      <c r="EMH5" s="197"/>
      <c r="EMI5" s="197"/>
      <c r="EMJ5" s="196"/>
      <c r="EMK5" s="197"/>
      <c r="EML5" s="197"/>
      <c r="EMM5" s="197"/>
      <c r="EMN5" s="197"/>
      <c r="EMO5" s="197"/>
      <c r="EMP5" s="197"/>
      <c r="EMQ5" s="197"/>
      <c r="EMR5" s="197"/>
      <c r="EMS5" s="197"/>
      <c r="EMT5" s="197"/>
      <c r="EMU5" s="197"/>
      <c r="EMV5" s="197"/>
      <c r="EMW5" s="197"/>
      <c r="EMX5" s="197"/>
      <c r="EMY5" s="196"/>
      <c r="EMZ5" s="197"/>
      <c r="ENA5" s="197"/>
      <c r="ENB5" s="197"/>
      <c r="ENC5" s="197"/>
      <c r="END5" s="197"/>
      <c r="ENE5" s="197"/>
      <c r="ENF5" s="197"/>
      <c r="ENG5" s="197"/>
      <c r="ENH5" s="197"/>
      <c r="ENI5" s="197"/>
      <c r="ENJ5" s="197"/>
      <c r="ENK5" s="197"/>
      <c r="ENL5" s="197"/>
      <c r="ENM5" s="197"/>
      <c r="ENN5" s="196"/>
      <c r="ENO5" s="197"/>
      <c r="ENP5" s="197"/>
      <c r="ENQ5" s="197"/>
      <c r="ENR5" s="197"/>
      <c r="ENS5" s="197"/>
      <c r="ENT5" s="197"/>
      <c r="ENU5" s="197"/>
      <c r="ENV5" s="197"/>
      <c r="ENW5" s="197"/>
      <c r="ENX5" s="197"/>
      <c r="ENY5" s="197"/>
      <c r="ENZ5" s="197"/>
      <c r="EOA5" s="197"/>
      <c r="EOB5" s="197"/>
      <c r="EOC5" s="196"/>
      <c r="EOD5" s="197"/>
      <c r="EOE5" s="197"/>
      <c r="EOF5" s="197"/>
      <c r="EOG5" s="197"/>
      <c r="EOH5" s="197"/>
      <c r="EOI5" s="197"/>
      <c r="EOJ5" s="197"/>
      <c r="EOK5" s="197"/>
      <c r="EOL5" s="197"/>
      <c r="EOM5" s="197"/>
      <c r="EON5" s="197"/>
      <c r="EOO5" s="197"/>
      <c r="EOP5" s="197"/>
      <c r="EOQ5" s="197"/>
      <c r="EOR5" s="196"/>
      <c r="EOS5" s="197"/>
      <c r="EOT5" s="197"/>
      <c r="EOU5" s="197"/>
      <c r="EOV5" s="197"/>
      <c r="EOW5" s="197"/>
      <c r="EOX5" s="197"/>
      <c r="EOY5" s="197"/>
      <c r="EOZ5" s="197"/>
      <c r="EPA5" s="197"/>
      <c r="EPB5" s="197"/>
      <c r="EPC5" s="197"/>
      <c r="EPD5" s="197"/>
      <c r="EPE5" s="197"/>
      <c r="EPF5" s="197"/>
      <c r="EPG5" s="196"/>
      <c r="EPH5" s="197"/>
      <c r="EPI5" s="197"/>
      <c r="EPJ5" s="197"/>
      <c r="EPK5" s="197"/>
      <c r="EPL5" s="197"/>
      <c r="EPM5" s="197"/>
      <c r="EPN5" s="197"/>
      <c r="EPO5" s="197"/>
      <c r="EPP5" s="197"/>
      <c r="EPQ5" s="197"/>
      <c r="EPR5" s="197"/>
      <c r="EPS5" s="197"/>
      <c r="EPT5" s="197"/>
      <c r="EPU5" s="197"/>
      <c r="EPV5" s="196"/>
      <c r="EPW5" s="197"/>
      <c r="EPX5" s="197"/>
      <c r="EPY5" s="197"/>
      <c r="EPZ5" s="197"/>
      <c r="EQA5" s="197"/>
      <c r="EQB5" s="197"/>
      <c r="EQC5" s="197"/>
      <c r="EQD5" s="197"/>
      <c r="EQE5" s="197"/>
      <c r="EQF5" s="197"/>
      <c r="EQG5" s="197"/>
      <c r="EQH5" s="197"/>
      <c r="EQI5" s="197"/>
      <c r="EQJ5" s="197"/>
      <c r="EQK5" s="196"/>
      <c r="EQL5" s="197"/>
      <c r="EQM5" s="197"/>
      <c r="EQN5" s="197"/>
      <c r="EQO5" s="197"/>
      <c r="EQP5" s="197"/>
      <c r="EQQ5" s="197"/>
      <c r="EQR5" s="197"/>
      <c r="EQS5" s="197"/>
      <c r="EQT5" s="197"/>
      <c r="EQU5" s="197"/>
      <c r="EQV5" s="197"/>
      <c r="EQW5" s="197"/>
      <c r="EQX5" s="197"/>
      <c r="EQY5" s="197"/>
      <c r="EQZ5" s="196"/>
      <c r="ERA5" s="197"/>
      <c r="ERB5" s="197"/>
      <c r="ERC5" s="197"/>
      <c r="ERD5" s="197"/>
      <c r="ERE5" s="197"/>
      <c r="ERF5" s="197"/>
      <c r="ERG5" s="197"/>
      <c r="ERH5" s="197"/>
      <c r="ERI5" s="197"/>
      <c r="ERJ5" s="197"/>
      <c r="ERK5" s="197"/>
      <c r="ERL5" s="197"/>
      <c r="ERM5" s="197"/>
      <c r="ERN5" s="197"/>
      <c r="ERO5" s="196"/>
      <c r="ERP5" s="197"/>
      <c r="ERQ5" s="197"/>
      <c r="ERR5" s="197"/>
      <c r="ERS5" s="197"/>
      <c r="ERT5" s="197"/>
      <c r="ERU5" s="197"/>
      <c r="ERV5" s="197"/>
      <c r="ERW5" s="197"/>
      <c r="ERX5" s="197"/>
      <c r="ERY5" s="197"/>
      <c r="ERZ5" s="197"/>
      <c r="ESA5" s="197"/>
      <c r="ESB5" s="197"/>
      <c r="ESC5" s="197"/>
      <c r="ESD5" s="196"/>
      <c r="ESE5" s="197"/>
      <c r="ESF5" s="197"/>
      <c r="ESG5" s="197"/>
      <c r="ESH5" s="197"/>
      <c r="ESI5" s="197"/>
      <c r="ESJ5" s="197"/>
      <c r="ESK5" s="197"/>
      <c r="ESL5" s="197"/>
      <c r="ESM5" s="197"/>
      <c r="ESN5" s="197"/>
      <c r="ESO5" s="197"/>
      <c r="ESP5" s="197"/>
      <c r="ESQ5" s="197"/>
      <c r="ESR5" s="197"/>
      <c r="ESS5" s="196"/>
      <c r="EST5" s="197"/>
      <c r="ESU5" s="197"/>
      <c r="ESV5" s="197"/>
      <c r="ESW5" s="197"/>
      <c r="ESX5" s="197"/>
      <c r="ESY5" s="197"/>
      <c r="ESZ5" s="197"/>
      <c r="ETA5" s="197"/>
      <c r="ETB5" s="197"/>
      <c r="ETC5" s="197"/>
      <c r="ETD5" s="197"/>
      <c r="ETE5" s="197"/>
      <c r="ETF5" s="197"/>
      <c r="ETG5" s="197"/>
      <c r="ETH5" s="196"/>
      <c r="ETI5" s="197"/>
      <c r="ETJ5" s="197"/>
      <c r="ETK5" s="197"/>
      <c r="ETL5" s="197"/>
      <c r="ETM5" s="197"/>
      <c r="ETN5" s="197"/>
      <c r="ETO5" s="197"/>
      <c r="ETP5" s="197"/>
      <c r="ETQ5" s="197"/>
      <c r="ETR5" s="197"/>
      <c r="ETS5" s="197"/>
      <c r="ETT5" s="197"/>
      <c r="ETU5" s="197"/>
      <c r="ETV5" s="197"/>
      <c r="ETW5" s="196"/>
      <c r="ETX5" s="197"/>
      <c r="ETY5" s="197"/>
      <c r="ETZ5" s="197"/>
      <c r="EUA5" s="197"/>
      <c r="EUB5" s="197"/>
      <c r="EUC5" s="197"/>
      <c r="EUD5" s="197"/>
      <c r="EUE5" s="197"/>
      <c r="EUF5" s="197"/>
      <c r="EUG5" s="197"/>
      <c r="EUH5" s="197"/>
      <c r="EUI5" s="197"/>
      <c r="EUJ5" s="197"/>
      <c r="EUK5" s="197"/>
      <c r="EUL5" s="196"/>
      <c r="EUM5" s="197"/>
      <c r="EUN5" s="197"/>
      <c r="EUO5" s="197"/>
      <c r="EUP5" s="197"/>
      <c r="EUQ5" s="197"/>
      <c r="EUR5" s="197"/>
      <c r="EUS5" s="197"/>
      <c r="EUT5" s="197"/>
      <c r="EUU5" s="197"/>
      <c r="EUV5" s="197"/>
      <c r="EUW5" s="197"/>
      <c r="EUX5" s="197"/>
      <c r="EUY5" s="197"/>
      <c r="EUZ5" s="197"/>
      <c r="EVA5" s="196"/>
      <c r="EVB5" s="197"/>
      <c r="EVC5" s="197"/>
      <c r="EVD5" s="197"/>
      <c r="EVE5" s="197"/>
      <c r="EVF5" s="197"/>
      <c r="EVG5" s="197"/>
      <c r="EVH5" s="197"/>
      <c r="EVI5" s="197"/>
      <c r="EVJ5" s="197"/>
      <c r="EVK5" s="197"/>
      <c r="EVL5" s="197"/>
      <c r="EVM5" s="197"/>
      <c r="EVN5" s="197"/>
      <c r="EVO5" s="197"/>
      <c r="EVP5" s="196"/>
      <c r="EVQ5" s="197"/>
      <c r="EVR5" s="197"/>
      <c r="EVS5" s="197"/>
      <c r="EVT5" s="197"/>
      <c r="EVU5" s="197"/>
      <c r="EVV5" s="197"/>
      <c r="EVW5" s="197"/>
      <c r="EVX5" s="197"/>
      <c r="EVY5" s="197"/>
      <c r="EVZ5" s="197"/>
      <c r="EWA5" s="197"/>
      <c r="EWB5" s="197"/>
      <c r="EWC5" s="197"/>
      <c r="EWD5" s="197"/>
      <c r="EWE5" s="196"/>
      <c r="EWF5" s="197"/>
      <c r="EWG5" s="197"/>
      <c r="EWH5" s="197"/>
      <c r="EWI5" s="197"/>
      <c r="EWJ5" s="197"/>
      <c r="EWK5" s="197"/>
      <c r="EWL5" s="197"/>
      <c r="EWM5" s="197"/>
      <c r="EWN5" s="197"/>
      <c r="EWO5" s="197"/>
      <c r="EWP5" s="197"/>
      <c r="EWQ5" s="197"/>
      <c r="EWR5" s="197"/>
      <c r="EWS5" s="197"/>
      <c r="EWT5" s="196"/>
      <c r="EWU5" s="197"/>
      <c r="EWV5" s="197"/>
      <c r="EWW5" s="197"/>
      <c r="EWX5" s="197"/>
      <c r="EWY5" s="197"/>
      <c r="EWZ5" s="197"/>
      <c r="EXA5" s="197"/>
      <c r="EXB5" s="197"/>
      <c r="EXC5" s="197"/>
      <c r="EXD5" s="197"/>
      <c r="EXE5" s="197"/>
      <c r="EXF5" s="197"/>
      <c r="EXG5" s="197"/>
      <c r="EXH5" s="197"/>
      <c r="EXI5" s="196"/>
      <c r="EXJ5" s="197"/>
      <c r="EXK5" s="197"/>
      <c r="EXL5" s="197"/>
      <c r="EXM5" s="197"/>
      <c r="EXN5" s="197"/>
      <c r="EXO5" s="197"/>
      <c r="EXP5" s="197"/>
      <c r="EXQ5" s="197"/>
      <c r="EXR5" s="197"/>
      <c r="EXS5" s="197"/>
      <c r="EXT5" s="197"/>
      <c r="EXU5" s="197"/>
      <c r="EXV5" s="197"/>
      <c r="EXW5" s="197"/>
      <c r="EXX5" s="196"/>
      <c r="EXY5" s="197"/>
      <c r="EXZ5" s="197"/>
      <c r="EYA5" s="197"/>
      <c r="EYB5" s="197"/>
      <c r="EYC5" s="197"/>
      <c r="EYD5" s="197"/>
      <c r="EYE5" s="197"/>
      <c r="EYF5" s="197"/>
      <c r="EYG5" s="197"/>
      <c r="EYH5" s="197"/>
      <c r="EYI5" s="197"/>
      <c r="EYJ5" s="197"/>
      <c r="EYK5" s="197"/>
      <c r="EYL5" s="197"/>
      <c r="EYM5" s="196"/>
      <c r="EYN5" s="197"/>
      <c r="EYO5" s="197"/>
      <c r="EYP5" s="197"/>
      <c r="EYQ5" s="197"/>
      <c r="EYR5" s="197"/>
      <c r="EYS5" s="197"/>
      <c r="EYT5" s="197"/>
      <c r="EYU5" s="197"/>
      <c r="EYV5" s="197"/>
      <c r="EYW5" s="197"/>
      <c r="EYX5" s="197"/>
      <c r="EYY5" s="197"/>
      <c r="EYZ5" s="197"/>
      <c r="EZA5" s="197"/>
      <c r="EZB5" s="196"/>
      <c r="EZC5" s="197"/>
      <c r="EZD5" s="197"/>
      <c r="EZE5" s="197"/>
      <c r="EZF5" s="197"/>
      <c r="EZG5" s="197"/>
      <c r="EZH5" s="197"/>
      <c r="EZI5" s="197"/>
      <c r="EZJ5" s="197"/>
      <c r="EZK5" s="197"/>
      <c r="EZL5" s="197"/>
      <c r="EZM5" s="197"/>
      <c r="EZN5" s="197"/>
      <c r="EZO5" s="197"/>
      <c r="EZP5" s="197"/>
      <c r="EZQ5" s="196"/>
      <c r="EZR5" s="197"/>
      <c r="EZS5" s="197"/>
      <c r="EZT5" s="197"/>
      <c r="EZU5" s="197"/>
      <c r="EZV5" s="197"/>
      <c r="EZW5" s="197"/>
      <c r="EZX5" s="197"/>
      <c r="EZY5" s="197"/>
      <c r="EZZ5" s="197"/>
      <c r="FAA5" s="197"/>
      <c r="FAB5" s="197"/>
      <c r="FAC5" s="197"/>
      <c r="FAD5" s="197"/>
      <c r="FAE5" s="197"/>
      <c r="FAF5" s="196"/>
      <c r="FAG5" s="197"/>
      <c r="FAH5" s="197"/>
      <c r="FAI5" s="197"/>
      <c r="FAJ5" s="197"/>
      <c r="FAK5" s="197"/>
      <c r="FAL5" s="197"/>
      <c r="FAM5" s="197"/>
      <c r="FAN5" s="197"/>
      <c r="FAO5" s="197"/>
      <c r="FAP5" s="197"/>
      <c r="FAQ5" s="197"/>
      <c r="FAR5" s="197"/>
      <c r="FAS5" s="197"/>
      <c r="FAT5" s="197"/>
      <c r="FAU5" s="196"/>
      <c r="FAV5" s="197"/>
      <c r="FAW5" s="197"/>
      <c r="FAX5" s="197"/>
      <c r="FAY5" s="197"/>
      <c r="FAZ5" s="197"/>
      <c r="FBA5" s="197"/>
      <c r="FBB5" s="197"/>
      <c r="FBC5" s="197"/>
      <c r="FBD5" s="197"/>
      <c r="FBE5" s="197"/>
      <c r="FBF5" s="197"/>
      <c r="FBG5" s="197"/>
      <c r="FBH5" s="197"/>
      <c r="FBI5" s="197"/>
      <c r="FBJ5" s="196"/>
      <c r="FBK5" s="197"/>
      <c r="FBL5" s="197"/>
      <c r="FBM5" s="197"/>
      <c r="FBN5" s="197"/>
      <c r="FBO5" s="197"/>
      <c r="FBP5" s="197"/>
      <c r="FBQ5" s="197"/>
      <c r="FBR5" s="197"/>
      <c r="FBS5" s="197"/>
      <c r="FBT5" s="197"/>
      <c r="FBU5" s="197"/>
      <c r="FBV5" s="197"/>
      <c r="FBW5" s="197"/>
      <c r="FBX5" s="197"/>
      <c r="FBY5" s="196"/>
      <c r="FBZ5" s="197"/>
      <c r="FCA5" s="197"/>
      <c r="FCB5" s="197"/>
      <c r="FCC5" s="197"/>
      <c r="FCD5" s="197"/>
      <c r="FCE5" s="197"/>
      <c r="FCF5" s="197"/>
      <c r="FCG5" s="197"/>
      <c r="FCH5" s="197"/>
      <c r="FCI5" s="197"/>
      <c r="FCJ5" s="197"/>
      <c r="FCK5" s="197"/>
      <c r="FCL5" s="197"/>
      <c r="FCM5" s="197"/>
      <c r="FCN5" s="196"/>
      <c r="FCO5" s="197"/>
      <c r="FCP5" s="197"/>
      <c r="FCQ5" s="197"/>
      <c r="FCR5" s="197"/>
      <c r="FCS5" s="197"/>
      <c r="FCT5" s="197"/>
      <c r="FCU5" s="197"/>
      <c r="FCV5" s="197"/>
      <c r="FCW5" s="197"/>
      <c r="FCX5" s="197"/>
      <c r="FCY5" s="197"/>
      <c r="FCZ5" s="197"/>
      <c r="FDA5" s="197"/>
      <c r="FDB5" s="197"/>
      <c r="FDC5" s="196"/>
      <c r="FDD5" s="197"/>
      <c r="FDE5" s="197"/>
      <c r="FDF5" s="197"/>
      <c r="FDG5" s="197"/>
      <c r="FDH5" s="197"/>
      <c r="FDI5" s="197"/>
      <c r="FDJ5" s="197"/>
      <c r="FDK5" s="197"/>
      <c r="FDL5" s="197"/>
      <c r="FDM5" s="197"/>
      <c r="FDN5" s="197"/>
      <c r="FDO5" s="197"/>
      <c r="FDP5" s="197"/>
      <c r="FDQ5" s="197"/>
      <c r="FDR5" s="196"/>
      <c r="FDS5" s="197"/>
      <c r="FDT5" s="197"/>
      <c r="FDU5" s="197"/>
      <c r="FDV5" s="197"/>
      <c r="FDW5" s="197"/>
      <c r="FDX5" s="197"/>
      <c r="FDY5" s="197"/>
      <c r="FDZ5" s="197"/>
      <c r="FEA5" s="197"/>
      <c r="FEB5" s="197"/>
      <c r="FEC5" s="197"/>
      <c r="FED5" s="197"/>
      <c r="FEE5" s="197"/>
      <c r="FEF5" s="197"/>
      <c r="FEG5" s="196"/>
      <c r="FEH5" s="197"/>
      <c r="FEI5" s="197"/>
      <c r="FEJ5" s="197"/>
      <c r="FEK5" s="197"/>
      <c r="FEL5" s="197"/>
      <c r="FEM5" s="197"/>
      <c r="FEN5" s="197"/>
      <c r="FEO5" s="197"/>
      <c r="FEP5" s="197"/>
      <c r="FEQ5" s="197"/>
      <c r="FER5" s="197"/>
      <c r="FES5" s="197"/>
      <c r="FET5" s="197"/>
      <c r="FEU5" s="197"/>
      <c r="FEV5" s="196"/>
      <c r="FEW5" s="197"/>
      <c r="FEX5" s="197"/>
      <c r="FEY5" s="197"/>
      <c r="FEZ5" s="197"/>
      <c r="FFA5" s="197"/>
      <c r="FFB5" s="197"/>
      <c r="FFC5" s="197"/>
      <c r="FFD5" s="197"/>
      <c r="FFE5" s="197"/>
      <c r="FFF5" s="197"/>
      <c r="FFG5" s="197"/>
      <c r="FFH5" s="197"/>
      <c r="FFI5" s="197"/>
      <c r="FFJ5" s="197"/>
      <c r="FFK5" s="196"/>
      <c r="FFL5" s="197"/>
      <c r="FFM5" s="197"/>
      <c r="FFN5" s="197"/>
      <c r="FFO5" s="197"/>
      <c r="FFP5" s="197"/>
      <c r="FFQ5" s="197"/>
      <c r="FFR5" s="197"/>
      <c r="FFS5" s="197"/>
      <c r="FFT5" s="197"/>
      <c r="FFU5" s="197"/>
      <c r="FFV5" s="197"/>
      <c r="FFW5" s="197"/>
      <c r="FFX5" s="197"/>
      <c r="FFY5" s="197"/>
      <c r="FFZ5" s="196"/>
      <c r="FGA5" s="197"/>
      <c r="FGB5" s="197"/>
      <c r="FGC5" s="197"/>
      <c r="FGD5" s="197"/>
      <c r="FGE5" s="197"/>
      <c r="FGF5" s="197"/>
      <c r="FGG5" s="197"/>
      <c r="FGH5" s="197"/>
      <c r="FGI5" s="197"/>
      <c r="FGJ5" s="197"/>
      <c r="FGK5" s="197"/>
      <c r="FGL5" s="197"/>
      <c r="FGM5" s="197"/>
      <c r="FGN5" s="197"/>
      <c r="FGO5" s="196"/>
      <c r="FGP5" s="197"/>
      <c r="FGQ5" s="197"/>
      <c r="FGR5" s="197"/>
      <c r="FGS5" s="197"/>
      <c r="FGT5" s="197"/>
      <c r="FGU5" s="197"/>
      <c r="FGV5" s="197"/>
      <c r="FGW5" s="197"/>
      <c r="FGX5" s="197"/>
      <c r="FGY5" s="197"/>
      <c r="FGZ5" s="197"/>
      <c r="FHA5" s="197"/>
      <c r="FHB5" s="197"/>
      <c r="FHC5" s="197"/>
      <c r="FHD5" s="196"/>
      <c r="FHE5" s="197"/>
      <c r="FHF5" s="197"/>
      <c r="FHG5" s="197"/>
      <c r="FHH5" s="197"/>
      <c r="FHI5" s="197"/>
      <c r="FHJ5" s="197"/>
      <c r="FHK5" s="197"/>
      <c r="FHL5" s="197"/>
      <c r="FHM5" s="197"/>
      <c r="FHN5" s="197"/>
      <c r="FHO5" s="197"/>
      <c r="FHP5" s="197"/>
      <c r="FHQ5" s="197"/>
      <c r="FHR5" s="197"/>
      <c r="FHS5" s="196"/>
      <c r="FHT5" s="197"/>
      <c r="FHU5" s="197"/>
      <c r="FHV5" s="197"/>
      <c r="FHW5" s="197"/>
      <c r="FHX5" s="197"/>
      <c r="FHY5" s="197"/>
      <c r="FHZ5" s="197"/>
      <c r="FIA5" s="197"/>
      <c r="FIB5" s="197"/>
      <c r="FIC5" s="197"/>
      <c r="FID5" s="197"/>
      <c r="FIE5" s="197"/>
      <c r="FIF5" s="197"/>
      <c r="FIG5" s="197"/>
      <c r="FIH5" s="196"/>
      <c r="FII5" s="197"/>
      <c r="FIJ5" s="197"/>
      <c r="FIK5" s="197"/>
      <c r="FIL5" s="197"/>
      <c r="FIM5" s="197"/>
      <c r="FIN5" s="197"/>
      <c r="FIO5" s="197"/>
      <c r="FIP5" s="197"/>
      <c r="FIQ5" s="197"/>
      <c r="FIR5" s="197"/>
      <c r="FIS5" s="197"/>
      <c r="FIT5" s="197"/>
      <c r="FIU5" s="197"/>
      <c r="FIV5" s="197"/>
      <c r="FIW5" s="196"/>
      <c r="FIX5" s="197"/>
      <c r="FIY5" s="197"/>
      <c r="FIZ5" s="197"/>
      <c r="FJA5" s="197"/>
      <c r="FJB5" s="197"/>
      <c r="FJC5" s="197"/>
      <c r="FJD5" s="197"/>
      <c r="FJE5" s="197"/>
      <c r="FJF5" s="197"/>
      <c r="FJG5" s="197"/>
      <c r="FJH5" s="197"/>
      <c r="FJI5" s="197"/>
      <c r="FJJ5" s="197"/>
      <c r="FJK5" s="197"/>
      <c r="FJL5" s="196"/>
      <c r="FJM5" s="197"/>
      <c r="FJN5" s="197"/>
      <c r="FJO5" s="197"/>
      <c r="FJP5" s="197"/>
      <c r="FJQ5" s="197"/>
      <c r="FJR5" s="197"/>
      <c r="FJS5" s="197"/>
      <c r="FJT5" s="197"/>
      <c r="FJU5" s="197"/>
      <c r="FJV5" s="197"/>
      <c r="FJW5" s="197"/>
      <c r="FJX5" s="197"/>
      <c r="FJY5" s="197"/>
      <c r="FJZ5" s="197"/>
      <c r="FKA5" s="196"/>
      <c r="FKB5" s="197"/>
      <c r="FKC5" s="197"/>
      <c r="FKD5" s="197"/>
      <c r="FKE5" s="197"/>
      <c r="FKF5" s="197"/>
      <c r="FKG5" s="197"/>
      <c r="FKH5" s="197"/>
      <c r="FKI5" s="197"/>
      <c r="FKJ5" s="197"/>
      <c r="FKK5" s="197"/>
      <c r="FKL5" s="197"/>
      <c r="FKM5" s="197"/>
      <c r="FKN5" s="197"/>
      <c r="FKO5" s="197"/>
      <c r="FKP5" s="196"/>
      <c r="FKQ5" s="197"/>
      <c r="FKR5" s="197"/>
      <c r="FKS5" s="197"/>
      <c r="FKT5" s="197"/>
      <c r="FKU5" s="197"/>
      <c r="FKV5" s="197"/>
      <c r="FKW5" s="197"/>
      <c r="FKX5" s="197"/>
      <c r="FKY5" s="197"/>
      <c r="FKZ5" s="197"/>
      <c r="FLA5" s="197"/>
      <c r="FLB5" s="197"/>
      <c r="FLC5" s="197"/>
      <c r="FLD5" s="197"/>
      <c r="FLE5" s="196"/>
      <c r="FLF5" s="197"/>
      <c r="FLG5" s="197"/>
      <c r="FLH5" s="197"/>
      <c r="FLI5" s="197"/>
      <c r="FLJ5" s="197"/>
      <c r="FLK5" s="197"/>
      <c r="FLL5" s="197"/>
      <c r="FLM5" s="197"/>
      <c r="FLN5" s="197"/>
      <c r="FLO5" s="197"/>
      <c r="FLP5" s="197"/>
      <c r="FLQ5" s="197"/>
      <c r="FLR5" s="197"/>
      <c r="FLS5" s="197"/>
      <c r="FLT5" s="196"/>
      <c r="FLU5" s="197"/>
      <c r="FLV5" s="197"/>
      <c r="FLW5" s="197"/>
      <c r="FLX5" s="197"/>
      <c r="FLY5" s="197"/>
      <c r="FLZ5" s="197"/>
      <c r="FMA5" s="197"/>
      <c r="FMB5" s="197"/>
      <c r="FMC5" s="197"/>
      <c r="FMD5" s="197"/>
      <c r="FME5" s="197"/>
      <c r="FMF5" s="197"/>
      <c r="FMG5" s="197"/>
      <c r="FMH5" s="197"/>
      <c r="FMI5" s="196"/>
      <c r="FMJ5" s="197"/>
      <c r="FMK5" s="197"/>
      <c r="FML5" s="197"/>
      <c r="FMM5" s="197"/>
      <c r="FMN5" s="197"/>
      <c r="FMO5" s="197"/>
      <c r="FMP5" s="197"/>
      <c r="FMQ5" s="197"/>
      <c r="FMR5" s="197"/>
      <c r="FMS5" s="197"/>
      <c r="FMT5" s="197"/>
      <c r="FMU5" s="197"/>
      <c r="FMV5" s="197"/>
      <c r="FMW5" s="197"/>
      <c r="FMX5" s="196"/>
      <c r="FMY5" s="197"/>
      <c r="FMZ5" s="197"/>
      <c r="FNA5" s="197"/>
      <c r="FNB5" s="197"/>
      <c r="FNC5" s="197"/>
      <c r="FND5" s="197"/>
      <c r="FNE5" s="197"/>
      <c r="FNF5" s="197"/>
      <c r="FNG5" s="197"/>
      <c r="FNH5" s="197"/>
      <c r="FNI5" s="197"/>
      <c r="FNJ5" s="197"/>
      <c r="FNK5" s="197"/>
      <c r="FNL5" s="197"/>
      <c r="FNM5" s="196"/>
      <c r="FNN5" s="197"/>
      <c r="FNO5" s="197"/>
      <c r="FNP5" s="197"/>
      <c r="FNQ5" s="197"/>
      <c r="FNR5" s="197"/>
      <c r="FNS5" s="197"/>
      <c r="FNT5" s="197"/>
      <c r="FNU5" s="197"/>
      <c r="FNV5" s="197"/>
      <c r="FNW5" s="197"/>
      <c r="FNX5" s="197"/>
      <c r="FNY5" s="197"/>
      <c r="FNZ5" s="197"/>
      <c r="FOA5" s="197"/>
      <c r="FOB5" s="196"/>
      <c r="FOC5" s="197"/>
      <c r="FOD5" s="197"/>
      <c r="FOE5" s="197"/>
      <c r="FOF5" s="197"/>
      <c r="FOG5" s="197"/>
      <c r="FOH5" s="197"/>
      <c r="FOI5" s="197"/>
      <c r="FOJ5" s="197"/>
      <c r="FOK5" s="197"/>
      <c r="FOL5" s="197"/>
      <c r="FOM5" s="197"/>
      <c r="FON5" s="197"/>
      <c r="FOO5" s="197"/>
      <c r="FOP5" s="197"/>
      <c r="FOQ5" s="196"/>
      <c r="FOR5" s="197"/>
      <c r="FOS5" s="197"/>
      <c r="FOT5" s="197"/>
      <c r="FOU5" s="197"/>
      <c r="FOV5" s="197"/>
      <c r="FOW5" s="197"/>
      <c r="FOX5" s="197"/>
      <c r="FOY5" s="197"/>
      <c r="FOZ5" s="197"/>
      <c r="FPA5" s="197"/>
      <c r="FPB5" s="197"/>
      <c r="FPC5" s="197"/>
      <c r="FPD5" s="197"/>
      <c r="FPE5" s="197"/>
      <c r="FPF5" s="196"/>
      <c r="FPG5" s="197"/>
      <c r="FPH5" s="197"/>
      <c r="FPI5" s="197"/>
      <c r="FPJ5" s="197"/>
      <c r="FPK5" s="197"/>
      <c r="FPL5" s="197"/>
      <c r="FPM5" s="197"/>
      <c r="FPN5" s="197"/>
      <c r="FPO5" s="197"/>
      <c r="FPP5" s="197"/>
      <c r="FPQ5" s="197"/>
      <c r="FPR5" s="197"/>
      <c r="FPS5" s="197"/>
      <c r="FPT5" s="197"/>
      <c r="FPU5" s="196"/>
      <c r="FPV5" s="197"/>
      <c r="FPW5" s="197"/>
      <c r="FPX5" s="197"/>
      <c r="FPY5" s="197"/>
      <c r="FPZ5" s="197"/>
      <c r="FQA5" s="197"/>
      <c r="FQB5" s="197"/>
      <c r="FQC5" s="197"/>
      <c r="FQD5" s="197"/>
      <c r="FQE5" s="197"/>
      <c r="FQF5" s="197"/>
      <c r="FQG5" s="197"/>
      <c r="FQH5" s="197"/>
      <c r="FQI5" s="197"/>
      <c r="FQJ5" s="196"/>
      <c r="FQK5" s="197"/>
      <c r="FQL5" s="197"/>
      <c r="FQM5" s="197"/>
      <c r="FQN5" s="197"/>
      <c r="FQO5" s="197"/>
      <c r="FQP5" s="197"/>
      <c r="FQQ5" s="197"/>
      <c r="FQR5" s="197"/>
      <c r="FQS5" s="197"/>
      <c r="FQT5" s="197"/>
      <c r="FQU5" s="197"/>
      <c r="FQV5" s="197"/>
      <c r="FQW5" s="197"/>
      <c r="FQX5" s="197"/>
      <c r="FQY5" s="196"/>
      <c r="FQZ5" s="197"/>
      <c r="FRA5" s="197"/>
      <c r="FRB5" s="197"/>
      <c r="FRC5" s="197"/>
      <c r="FRD5" s="197"/>
      <c r="FRE5" s="197"/>
      <c r="FRF5" s="197"/>
      <c r="FRG5" s="197"/>
      <c r="FRH5" s="197"/>
      <c r="FRI5" s="197"/>
      <c r="FRJ5" s="197"/>
      <c r="FRK5" s="197"/>
      <c r="FRL5" s="197"/>
      <c r="FRM5" s="197"/>
      <c r="FRN5" s="196"/>
      <c r="FRO5" s="197"/>
      <c r="FRP5" s="197"/>
      <c r="FRQ5" s="197"/>
      <c r="FRR5" s="197"/>
      <c r="FRS5" s="197"/>
      <c r="FRT5" s="197"/>
      <c r="FRU5" s="197"/>
      <c r="FRV5" s="197"/>
      <c r="FRW5" s="197"/>
      <c r="FRX5" s="197"/>
      <c r="FRY5" s="197"/>
      <c r="FRZ5" s="197"/>
      <c r="FSA5" s="197"/>
      <c r="FSB5" s="197"/>
      <c r="FSC5" s="196"/>
      <c r="FSD5" s="197"/>
      <c r="FSE5" s="197"/>
      <c r="FSF5" s="197"/>
      <c r="FSG5" s="197"/>
      <c r="FSH5" s="197"/>
      <c r="FSI5" s="197"/>
      <c r="FSJ5" s="197"/>
      <c r="FSK5" s="197"/>
      <c r="FSL5" s="197"/>
      <c r="FSM5" s="197"/>
      <c r="FSN5" s="197"/>
      <c r="FSO5" s="197"/>
      <c r="FSP5" s="197"/>
      <c r="FSQ5" s="197"/>
      <c r="FSR5" s="196"/>
      <c r="FSS5" s="197"/>
      <c r="FST5" s="197"/>
      <c r="FSU5" s="197"/>
      <c r="FSV5" s="197"/>
      <c r="FSW5" s="197"/>
      <c r="FSX5" s="197"/>
      <c r="FSY5" s="197"/>
      <c r="FSZ5" s="197"/>
      <c r="FTA5" s="197"/>
      <c r="FTB5" s="197"/>
      <c r="FTC5" s="197"/>
      <c r="FTD5" s="197"/>
      <c r="FTE5" s="197"/>
      <c r="FTF5" s="197"/>
      <c r="FTG5" s="196"/>
      <c r="FTH5" s="197"/>
      <c r="FTI5" s="197"/>
      <c r="FTJ5" s="197"/>
      <c r="FTK5" s="197"/>
      <c r="FTL5" s="197"/>
      <c r="FTM5" s="197"/>
      <c r="FTN5" s="197"/>
      <c r="FTO5" s="197"/>
      <c r="FTP5" s="197"/>
      <c r="FTQ5" s="197"/>
      <c r="FTR5" s="197"/>
      <c r="FTS5" s="197"/>
      <c r="FTT5" s="197"/>
      <c r="FTU5" s="197"/>
      <c r="FTV5" s="196"/>
      <c r="FTW5" s="197"/>
      <c r="FTX5" s="197"/>
      <c r="FTY5" s="197"/>
      <c r="FTZ5" s="197"/>
      <c r="FUA5" s="197"/>
      <c r="FUB5" s="197"/>
      <c r="FUC5" s="197"/>
      <c r="FUD5" s="197"/>
      <c r="FUE5" s="197"/>
      <c r="FUF5" s="197"/>
      <c r="FUG5" s="197"/>
      <c r="FUH5" s="197"/>
      <c r="FUI5" s="197"/>
      <c r="FUJ5" s="197"/>
      <c r="FUK5" s="196"/>
      <c r="FUL5" s="197"/>
      <c r="FUM5" s="197"/>
      <c r="FUN5" s="197"/>
      <c r="FUO5" s="197"/>
      <c r="FUP5" s="197"/>
      <c r="FUQ5" s="197"/>
      <c r="FUR5" s="197"/>
      <c r="FUS5" s="197"/>
      <c r="FUT5" s="197"/>
      <c r="FUU5" s="197"/>
      <c r="FUV5" s="197"/>
      <c r="FUW5" s="197"/>
      <c r="FUX5" s="197"/>
      <c r="FUY5" s="197"/>
      <c r="FUZ5" s="196"/>
      <c r="FVA5" s="197"/>
      <c r="FVB5" s="197"/>
      <c r="FVC5" s="197"/>
      <c r="FVD5" s="197"/>
      <c r="FVE5" s="197"/>
      <c r="FVF5" s="197"/>
      <c r="FVG5" s="197"/>
      <c r="FVH5" s="197"/>
      <c r="FVI5" s="197"/>
      <c r="FVJ5" s="197"/>
      <c r="FVK5" s="197"/>
      <c r="FVL5" s="197"/>
      <c r="FVM5" s="197"/>
      <c r="FVN5" s="197"/>
      <c r="FVO5" s="196"/>
      <c r="FVP5" s="197"/>
      <c r="FVQ5" s="197"/>
      <c r="FVR5" s="197"/>
      <c r="FVS5" s="197"/>
      <c r="FVT5" s="197"/>
      <c r="FVU5" s="197"/>
      <c r="FVV5" s="197"/>
      <c r="FVW5" s="197"/>
      <c r="FVX5" s="197"/>
      <c r="FVY5" s="197"/>
      <c r="FVZ5" s="197"/>
      <c r="FWA5" s="197"/>
      <c r="FWB5" s="197"/>
      <c r="FWC5" s="197"/>
      <c r="FWD5" s="196"/>
      <c r="FWE5" s="197"/>
      <c r="FWF5" s="197"/>
      <c r="FWG5" s="197"/>
      <c r="FWH5" s="197"/>
      <c r="FWI5" s="197"/>
      <c r="FWJ5" s="197"/>
      <c r="FWK5" s="197"/>
      <c r="FWL5" s="197"/>
      <c r="FWM5" s="197"/>
      <c r="FWN5" s="197"/>
      <c r="FWO5" s="197"/>
      <c r="FWP5" s="197"/>
      <c r="FWQ5" s="197"/>
      <c r="FWR5" s="197"/>
      <c r="FWS5" s="196"/>
      <c r="FWT5" s="197"/>
      <c r="FWU5" s="197"/>
      <c r="FWV5" s="197"/>
      <c r="FWW5" s="197"/>
      <c r="FWX5" s="197"/>
      <c r="FWY5" s="197"/>
      <c r="FWZ5" s="197"/>
      <c r="FXA5" s="197"/>
      <c r="FXB5" s="197"/>
      <c r="FXC5" s="197"/>
      <c r="FXD5" s="197"/>
      <c r="FXE5" s="197"/>
      <c r="FXF5" s="197"/>
      <c r="FXG5" s="197"/>
      <c r="FXH5" s="196"/>
      <c r="FXI5" s="197"/>
      <c r="FXJ5" s="197"/>
      <c r="FXK5" s="197"/>
      <c r="FXL5" s="197"/>
      <c r="FXM5" s="197"/>
      <c r="FXN5" s="197"/>
      <c r="FXO5" s="197"/>
      <c r="FXP5" s="197"/>
      <c r="FXQ5" s="197"/>
      <c r="FXR5" s="197"/>
      <c r="FXS5" s="197"/>
      <c r="FXT5" s="197"/>
      <c r="FXU5" s="197"/>
      <c r="FXV5" s="197"/>
      <c r="FXW5" s="196"/>
      <c r="FXX5" s="197"/>
      <c r="FXY5" s="197"/>
      <c r="FXZ5" s="197"/>
      <c r="FYA5" s="197"/>
      <c r="FYB5" s="197"/>
      <c r="FYC5" s="197"/>
      <c r="FYD5" s="197"/>
      <c r="FYE5" s="197"/>
      <c r="FYF5" s="197"/>
      <c r="FYG5" s="197"/>
      <c r="FYH5" s="197"/>
      <c r="FYI5" s="197"/>
      <c r="FYJ5" s="197"/>
      <c r="FYK5" s="197"/>
      <c r="FYL5" s="196"/>
      <c r="FYM5" s="197"/>
      <c r="FYN5" s="197"/>
      <c r="FYO5" s="197"/>
      <c r="FYP5" s="197"/>
      <c r="FYQ5" s="197"/>
      <c r="FYR5" s="197"/>
      <c r="FYS5" s="197"/>
      <c r="FYT5" s="197"/>
      <c r="FYU5" s="197"/>
      <c r="FYV5" s="197"/>
      <c r="FYW5" s="197"/>
      <c r="FYX5" s="197"/>
      <c r="FYY5" s="197"/>
      <c r="FYZ5" s="197"/>
      <c r="FZA5" s="196"/>
      <c r="FZB5" s="197"/>
      <c r="FZC5" s="197"/>
      <c r="FZD5" s="197"/>
      <c r="FZE5" s="197"/>
      <c r="FZF5" s="197"/>
      <c r="FZG5" s="197"/>
      <c r="FZH5" s="197"/>
      <c r="FZI5" s="197"/>
      <c r="FZJ5" s="197"/>
      <c r="FZK5" s="197"/>
      <c r="FZL5" s="197"/>
      <c r="FZM5" s="197"/>
      <c r="FZN5" s="197"/>
      <c r="FZO5" s="197"/>
      <c r="FZP5" s="196"/>
      <c r="FZQ5" s="197"/>
      <c r="FZR5" s="197"/>
      <c r="FZS5" s="197"/>
      <c r="FZT5" s="197"/>
      <c r="FZU5" s="197"/>
      <c r="FZV5" s="197"/>
      <c r="FZW5" s="197"/>
      <c r="FZX5" s="197"/>
      <c r="FZY5" s="197"/>
      <c r="FZZ5" s="197"/>
      <c r="GAA5" s="197"/>
      <c r="GAB5" s="197"/>
      <c r="GAC5" s="197"/>
      <c r="GAD5" s="197"/>
      <c r="GAE5" s="196"/>
      <c r="GAF5" s="197"/>
      <c r="GAG5" s="197"/>
      <c r="GAH5" s="197"/>
      <c r="GAI5" s="197"/>
      <c r="GAJ5" s="197"/>
      <c r="GAK5" s="197"/>
      <c r="GAL5" s="197"/>
      <c r="GAM5" s="197"/>
      <c r="GAN5" s="197"/>
      <c r="GAO5" s="197"/>
      <c r="GAP5" s="197"/>
      <c r="GAQ5" s="197"/>
      <c r="GAR5" s="197"/>
      <c r="GAS5" s="197"/>
      <c r="GAT5" s="196"/>
      <c r="GAU5" s="197"/>
      <c r="GAV5" s="197"/>
      <c r="GAW5" s="197"/>
      <c r="GAX5" s="197"/>
      <c r="GAY5" s="197"/>
      <c r="GAZ5" s="197"/>
      <c r="GBA5" s="197"/>
      <c r="GBB5" s="197"/>
      <c r="GBC5" s="197"/>
      <c r="GBD5" s="197"/>
      <c r="GBE5" s="197"/>
      <c r="GBF5" s="197"/>
      <c r="GBG5" s="197"/>
      <c r="GBH5" s="197"/>
      <c r="GBI5" s="196"/>
      <c r="GBJ5" s="197"/>
      <c r="GBK5" s="197"/>
      <c r="GBL5" s="197"/>
      <c r="GBM5" s="197"/>
      <c r="GBN5" s="197"/>
      <c r="GBO5" s="197"/>
      <c r="GBP5" s="197"/>
      <c r="GBQ5" s="197"/>
      <c r="GBR5" s="197"/>
      <c r="GBS5" s="197"/>
      <c r="GBT5" s="197"/>
      <c r="GBU5" s="197"/>
      <c r="GBV5" s="197"/>
      <c r="GBW5" s="197"/>
      <c r="GBX5" s="196"/>
      <c r="GBY5" s="197"/>
      <c r="GBZ5" s="197"/>
      <c r="GCA5" s="197"/>
      <c r="GCB5" s="197"/>
      <c r="GCC5" s="197"/>
      <c r="GCD5" s="197"/>
      <c r="GCE5" s="197"/>
      <c r="GCF5" s="197"/>
      <c r="GCG5" s="197"/>
      <c r="GCH5" s="197"/>
      <c r="GCI5" s="197"/>
      <c r="GCJ5" s="197"/>
      <c r="GCK5" s="197"/>
      <c r="GCL5" s="197"/>
      <c r="GCM5" s="196"/>
      <c r="GCN5" s="197"/>
      <c r="GCO5" s="197"/>
      <c r="GCP5" s="197"/>
      <c r="GCQ5" s="197"/>
      <c r="GCR5" s="197"/>
      <c r="GCS5" s="197"/>
      <c r="GCT5" s="197"/>
      <c r="GCU5" s="197"/>
      <c r="GCV5" s="197"/>
      <c r="GCW5" s="197"/>
      <c r="GCX5" s="197"/>
      <c r="GCY5" s="197"/>
      <c r="GCZ5" s="197"/>
      <c r="GDA5" s="197"/>
      <c r="GDB5" s="196"/>
      <c r="GDC5" s="197"/>
      <c r="GDD5" s="197"/>
      <c r="GDE5" s="197"/>
      <c r="GDF5" s="197"/>
      <c r="GDG5" s="197"/>
      <c r="GDH5" s="197"/>
      <c r="GDI5" s="197"/>
      <c r="GDJ5" s="197"/>
      <c r="GDK5" s="197"/>
      <c r="GDL5" s="197"/>
      <c r="GDM5" s="197"/>
      <c r="GDN5" s="197"/>
      <c r="GDO5" s="197"/>
      <c r="GDP5" s="197"/>
      <c r="GDQ5" s="196"/>
      <c r="GDR5" s="197"/>
      <c r="GDS5" s="197"/>
      <c r="GDT5" s="197"/>
      <c r="GDU5" s="197"/>
      <c r="GDV5" s="197"/>
      <c r="GDW5" s="197"/>
      <c r="GDX5" s="197"/>
      <c r="GDY5" s="197"/>
      <c r="GDZ5" s="197"/>
      <c r="GEA5" s="197"/>
      <c r="GEB5" s="197"/>
      <c r="GEC5" s="197"/>
      <c r="GED5" s="197"/>
      <c r="GEE5" s="197"/>
      <c r="GEF5" s="196"/>
      <c r="GEG5" s="197"/>
      <c r="GEH5" s="197"/>
      <c r="GEI5" s="197"/>
      <c r="GEJ5" s="197"/>
      <c r="GEK5" s="197"/>
      <c r="GEL5" s="197"/>
      <c r="GEM5" s="197"/>
      <c r="GEN5" s="197"/>
      <c r="GEO5" s="197"/>
      <c r="GEP5" s="197"/>
      <c r="GEQ5" s="197"/>
      <c r="GER5" s="197"/>
      <c r="GES5" s="197"/>
      <c r="GET5" s="197"/>
      <c r="GEU5" s="196"/>
      <c r="GEV5" s="197"/>
      <c r="GEW5" s="197"/>
      <c r="GEX5" s="197"/>
      <c r="GEY5" s="197"/>
      <c r="GEZ5" s="197"/>
      <c r="GFA5" s="197"/>
      <c r="GFB5" s="197"/>
      <c r="GFC5" s="197"/>
      <c r="GFD5" s="197"/>
      <c r="GFE5" s="197"/>
      <c r="GFF5" s="197"/>
      <c r="GFG5" s="197"/>
      <c r="GFH5" s="197"/>
      <c r="GFI5" s="197"/>
      <c r="GFJ5" s="196"/>
      <c r="GFK5" s="197"/>
      <c r="GFL5" s="197"/>
      <c r="GFM5" s="197"/>
      <c r="GFN5" s="197"/>
      <c r="GFO5" s="197"/>
      <c r="GFP5" s="197"/>
      <c r="GFQ5" s="197"/>
      <c r="GFR5" s="197"/>
      <c r="GFS5" s="197"/>
      <c r="GFT5" s="197"/>
      <c r="GFU5" s="197"/>
      <c r="GFV5" s="197"/>
      <c r="GFW5" s="197"/>
      <c r="GFX5" s="197"/>
      <c r="GFY5" s="196"/>
      <c r="GFZ5" s="197"/>
      <c r="GGA5" s="197"/>
      <c r="GGB5" s="197"/>
      <c r="GGC5" s="197"/>
      <c r="GGD5" s="197"/>
      <c r="GGE5" s="197"/>
      <c r="GGF5" s="197"/>
      <c r="GGG5" s="197"/>
      <c r="GGH5" s="197"/>
      <c r="GGI5" s="197"/>
      <c r="GGJ5" s="197"/>
      <c r="GGK5" s="197"/>
      <c r="GGL5" s="197"/>
      <c r="GGM5" s="197"/>
      <c r="GGN5" s="196"/>
      <c r="GGO5" s="197"/>
      <c r="GGP5" s="197"/>
      <c r="GGQ5" s="197"/>
      <c r="GGR5" s="197"/>
      <c r="GGS5" s="197"/>
      <c r="GGT5" s="197"/>
      <c r="GGU5" s="197"/>
      <c r="GGV5" s="197"/>
      <c r="GGW5" s="197"/>
      <c r="GGX5" s="197"/>
      <c r="GGY5" s="197"/>
      <c r="GGZ5" s="197"/>
      <c r="GHA5" s="197"/>
      <c r="GHB5" s="197"/>
      <c r="GHC5" s="196"/>
      <c r="GHD5" s="197"/>
      <c r="GHE5" s="197"/>
      <c r="GHF5" s="197"/>
      <c r="GHG5" s="197"/>
      <c r="GHH5" s="197"/>
      <c r="GHI5" s="197"/>
      <c r="GHJ5" s="197"/>
      <c r="GHK5" s="197"/>
      <c r="GHL5" s="197"/>
      <c r="GHM5" s="197"/>
      <c r="GHN5" s="197"/>
      <c r="GHO5" s="197"/>
      <c r="GHP5" s="197"/>
      <c r="GHQ5" s="197"/>
      <c r="GHR5" s="196"/>
      <c r="GHS5" s="197"/>
      <c r="GHT5" s="197"/>
      <c r="GHU5" s="197"/>
      <c r="GHV5" s="197"/>
      <c r="GHW5" s="197"/>
      <c r="GHX5" s="197"/>
      <c r="GHY5" s="197"/>
      <c r="GHZ5" s="197"/>
      <c r="GIA5" s="197"/>
      <c r="GIB5" s="197"/>
      <c r="GIC5" s="197"/>
      <c r="GID5" s="197"/>
      <c r="GIE5" s="197"/>
      <c r="GIF5" s="197"/>
      <c r="GIG5" s="196"/>
      <c r="GIH5" s="197"/>
      <c r="GII5" s="197"/>
      <c r="GIJ5" s="197"/>
      <c r="GIK5" s="197"/>
      <c r="GIL5" s="197"/>
      <c r="GIM5" s="197"/>
      <c r="GIN5" s="197"/>
      <c r="GIO5" s="197"/>
      <c r="GIP5" s="197"/>
      <c r="GIQ5" s="197"/>
      <c r="GIR5" s="197"/>
      <c r="GIS5" s="197"/>
      <c r="GIT5" s="197"/>
      <c r="GIU5" s="197"/>
      <c r="GIV5" s="196"/>
      <c r="GIW5" s="197"/>
      <c r="GIX5" s="197"/>
      <c r="GIY5" s="197"/>
      <c r="GIZ5" s="197"/>
      <c r="GJA5" s="197"/>
      <c r="GJB5" s="197"/>
      <c r="GJC5" s="197"/>
      <c r="GJD5" s="197"/>
      <c r="GJE5" s="197"/>
      <c r="GJF5" s="197"/>
      <c r="GJG5" s="197"/>
      <c r="GJH5" s="197"/>
      <c r="GJI5" s="197"/>
      <c r="GJJ5" s="197"/>
      <c r="GJK5" s="196"/>
      <c r="GJL5" s="197"/>
      <c r="GJM5" s="197"/>
      <c r="GJN5" s="197"/>
      <c r="GJO5" s="197"/>
      <c r="GJP5" s="197"/>
      <c r="GJQ5" s="197"/>
      <c r="GJR5" s="197"/>
      <c r="GJS5" s="197"/>
      <c r="GJT5" s="197"/>
      <c r="GJU5" s="197"/>
      <c r="GJV5" s="197"/>
      <c r="GJW5" s="197"/>
      <c r="GJX5" s="197"/>
      <c r="GJY5" s="197"/>
      <c r="GJZ5" s="196"/>
      <c r="GKA5" s="197"/>
      <c r="GKB5" s="197"/>
      <c r="GKC5" s="197"/>
      <c r="GKD5" s="197"/>
      <c r="GKE5" s="197"/>
      <c r="GKF5" s="197"/>
      <c r="GKG5" s="197"/>
      <c r="GKH5" s="197"/>
      <c r="GKI5" s="197"/>
      <c r="GKJ5" s="197"/>
      <c r="GKK5" s="197"/>
      <c r="GKL5" s="197"/>
      <c r="GKM5" s="197"/>
      <c r="GKN5" s="197"/>
      <c r="GKO5" s="196"/>
      <c r="GKP5" s="197"/>
      <c r="GKQ5" s="197"/>
      <c r="GKR5" s="197"/>
      <c r="GKS5" s="197"/>
      <c r="GKT5" s="197"/>
      <c r="GKU5" s="197"/>
      <c r="GKV5" s="197"/>
      <c r="GKW5" s="197"/>
      <c r="GKX5" s="197"/>
      <c r="GKY5" s="197"/>
      <c r="GKZ5" s="197"/>
      <c r="GLA5" s="197"/>
      <c r="GLB5" s="197"/>
      <c r="GLC5" s="197"/>
      <c r="GLD5" s="196"/>
      <c r="GLE5" s="197"/>
      <c r="GLF5" s="197"/>
      <c r="GLG5" s="197"/>
      <c r="GLH5" s="197"/>
      <c r="GLI5" s="197"/>
      <c r="GLJ5" s="197"/>
      <c r="GLK5" s="197"/>
      <c r="GLL5" s="197"/>
      <c r="GLM5" s="197"/>
      <c r="GLN5" s="197"/>
      <c r="GLO5" s="197"/>
      <c r="GLP5" s="197"/>
      <c r="GLQ5" s="197"/>
      <c r="GLR5" s="197"/>
      <c r="GLS5" s="196"/>
      <c r="GLT5" s="197"/>
      <c r="GLU5" s="197"/>
      <c r="GLV5" s="197"/>
      <c r="GLW5" s="197"/>
      <c r="GLX5" s="197"/>
      <c r="GLY5" s="197"/>
      <c r="GLZ5" s="197"/>
      <c r="GMA5" s="197"/>
      <c r="GMB5" s="197"/>
      <c r="GMC5" s="197"/>
      <c r="GMD5" s="197"/>
      <c r="GME5" s="197"/>
      <c r="GMF5" s="197"/>
      <c r="GMG5" s="197"/>
      <c r="GMH5" s="196"/>
      <c r="GMI5" s="197"/>
      <c r="GMJ5" s="197"/>
      <c r="GMK5" s="197"/>
      <c r="GML5" s="197"/>
      <c r="GMM5" s="197"/>
      <c r="GMN5" s="197"/>
      <c r="GMO5" s="197"/>
      <c r="GMP5" s="197"/>
      <c r="GMQ5" s="197"/>
      <c r="GMR5" s="197"/>
      <c r="GMS5" s="197"/>
      <c r="GMT5" s="197"/>
      <c r="GMU5" s="197"/>
      <c r="GMV5" s="197"/>
      <c r="GMW5" s="196"/>
      <c r="GMX5" s="197"/>
      <c r="GMY5" s="197"/>
      <c r="GMZ5" s="197"/>
      <c r="GNA5" s="197"/>
      <c r="GNB5" s="197"/>
      <c r="GNC5" s="197"/>
      <c r="GND5" s="197"/>
      <c r="GNE5" s="197"/>
      <c r="GNF5" s="197"/>
      <c r="GNG5" s="197"/>
      <c r="GNH5" s="197"/>
      <c r="GNI5" s="197"/>
      <c r="GNJ5" s="197"/>
      <c r="GNK5" s="197"/>
      <c r="GNL5" s="196"/>
      <c r="GNM5" s="197"/>
      <c r="GNN5" s="197"/>
      <c r="GNO5" s="197"/>
      <c r="GNP5" s="197"/>
      <c r="GNQ5" s="197"/>
      <c r="GNR5" s="197"/>
      <c r="GNS5" s="197"/>
      <c r="GNT5" s="197"/>
      <c r="GNU5" s="197"/>
      <c r="GNV5" s="197"/>
      <c r="GNW5" s="197"/>
      <c r="GNX5" s="197"/>
      <c r="GNY5" s="197"/>
      <c r="GNZ5" s="197"/>
      <c r="GOA5" s="196"/>
      <c r="GOB5" s="197"/>
      <c r="GOC5" s="197"/>
      <c r="GOD5" s="197"/>
      <c r="GOE5" s="197"/>
      <c r="GOF5" s="197"/>
      <c r="GOG5" s="197"/>
      <c r="GOH5" s="197"/>
      <c r="GOI5" s="197"/>
      <c r="GOJ5" s="197"/>
      <c r="GOK5" s="197"/>
      <c r="GOL5" s="197"/>
      <c r="GOM5" s="197"/>
      <c r="GON5" s="197"/>
      <c r="GOO5" s="197"/>
      <c r="GOP5" s="196"/>
      <c r="GOQ5" s="197"/>
      <c r="GOR5" s="197"/>
      <c r="GOS5" s="197"/>
      <c r="GOT5" s="197"/>
      <c r="GOU5" s="197"/>
      <c r="GOV5" s="197"/>
      <c r="GOW5" s="197"/>
      <c r="GOX5" s="197"/>
      <c r="GOY5" s="197"/>
      <c r="GOZ5" s="197"/>
      <c r="GPA5" s="197"/>
      <c r="GPB5" s="197"/>
      <c r="GPC5" s="197"/>
      <c r="GPD5" s="197"/>
      <c r="GPE5" s="196"/>
      <c r="GPF5" s="197"/>
      <c r="GPG5" s="197"/>
      <c r="GPH5" s="197"/>
      <c r="GPI5" s="197"/>
      <c r="GPJ5" s="197"/>
      <c r="GPK5" s="197"/>
      <c r="GPL5" s="197"/>
      <c r="GPM5" s="197"/>
      <c r="GPN5" s="197"/>
      <c r="GPO5" s="197"/>
      <c r="GPP5" s="197"/>
      <c r="GPQ5" s="197"/>
      <c r="GPR5" s="197"/>
      <c r="GPS5" s="197"/>
      <c r="GPT5" s="196"/>
      <c r="GPU5" s="197"/>
      <c r="GPV5" s="197"/>
      <c r="GPW5" s="197"/>
      <c r="GPX5" s="197"/>
      <c r="GPY5" s="197"/>
      <c r="GPZ5" s="197"/>
      <c r="GQA5" s="197"/>
      <c r="GQB5" s="197"/>
      <c r="GQC5" s="197"/>
      <c r="GQD5" s="197"/>
      <c r="GQE5" s="197"/>
      <c r="GQF5" s="197"/>
      <c r="GQG5" s="197"/>
      <c r="GQH5" s="197"/>
      <c r="GQI5" s="196"/>
      <c r="GQJ5" s="197"/>
      <c r="GQK5" s="197"/>
      <c r="GQL5" s="197"/>
      <c r="GQM5" s="197"/>
      <c r="GQN5" s="197"/>
      <c r="GQO5" s="197"/>
      <c r="GQP5" s="197"/>
      <c r="GQQ5" s="197"/>
      <c r="GQR5" s="197"/>
      <c r="GQS5" s="197"/>
      <c r="GQT5" s="197"/>
      <c r="GQU5" s="197"/>
      <c r="GQV5" s="197"/>
      <c r="GQW5" s="197"/>
      <c r="GQX5" s="196"/>
      <c r="GQY5" s="197"/>
      <c r="GQZ5" s="197"/>
      <c r="GRA5" s="197"/>
      <c r="GRB5" s="197"/>
      <c r="GRC5" s="197"/>
      <c r="GRD5" s="197"/>
      <c r="GRE5" s="197"/>
      <c r="GRF5" s="197"/>
      <c r="GRG5" s="197"/>
      <c r="GRH5" s="197"/>
      <c r="GRI5" s="197"/>
      <c r="GRJ5" s="197"/>
      <c r="GRK5" s="197"/>
      <c r="GRL5" s="197"/>
      <c r="GRM5" s="196"/>
      <c r="GRN5" s="197"/>
      <c r="GRO5" s="197"/>
      <c r="GRP5" s="197"/>
      <c r="GRQ5" s="197"/>
      <c r="GRR5" s="197"/>
      <c r="GRS5" s="197"/>
      <c r="GRT5" s="197"/>
      <c r="GRU5" s="197"/>
      <c r="GRV5" s="197"/>
      <c r="GRW5" s="197"/>
      <c r="GRX5" s="197"/>
      <c r="GRY5" s="197"/>
      <c r="GRZ5" s="197"/>
      <c r="GSA5" s="197"/>
      <c r="GSB5" s="196"/>
      <c r="GSC5" s="197"/>
      <c r="GSD5" s="197"/>
      <c r="GSE5" s="197"/>
      <c r="GSF5" s="197"/>
      <c r="GSG5" s="197"/>
      <c r="GSH5" s="197"/>
      <c r="GSI5" s="197"/>
      <c r="GSJ5" s="197"/>
      <c r="GSK5" s="197"/>
      <c r="GSL5" s="197"/>
      <c r="GSM5" s="197"/>
      <c r="GSN5" s="197"/>
      <c r="GSO5" s="197"/>
      <c r="GSP5" s="197"/>
      <c r="GSQ5" s="196"/>
      <c r="GSR5" s="197"/>
      <c r="GSS5" s="197"/>
      <c r="GST5" s="197"/>
      <c r="GSU5" s="197"/>
      <c r="GSV5" s="197"/>
      <c r="GSW5" s="197"/>
      <c r="GSX5" s="197"/>
      <c r="GSY5" s="197"/>
      <c r="GSZ5" s="197"/>
      <c r="GTA5" s="197"/>
      <c r="GTB5" s="197"/>
      <c r="GTC5" s="197"/>
      <c r="GTD5" s="197"/>
      <c r="GTE5" s="197"/>
      <c r="GTF5" s="196"/>
      <c r="GTG5" s="197"/>
      <c r="GTH5" s="197"/>
      <c r="GTI5" s="197"/>
      <c r="GTJ5" s="197"/>
      <c r="GTK5" s="197"/>
      <c r="GTL5" s="197"/>
      <c r="GTM5" s="197"/>
      <c r="GTN5" s="197"/>
      <c r="GTO5" s="197"/>
      <c r="GTP5" s="197"/>
      <c r="GTQ5" s="197"/>
      <c r="GTR5" s="197"/>
      <c r="GTS5" s="197"/>
      <c r="GTT5" s="197"/>
      <c r="GTU5" s="196"/>
      <c r="GTV5" s="197"/>
      <c r="GTW5" s="197"/>
      <c r="GTX5" s="197"/>
      <c r="GTY5" s="197"/>
      <c r="GTZ5" s="197"/>
      <c r="GUA5" s="197"/>
      <c r="GUB5" s="197"/>
      <c r="GUC5" s="197"/>
      <c r="GUD5" s="197"/>
      <c r="GUE5" s="197"/>
      <c r="GUF5" s="197"/>
      <c r="GUG5" s="197"/>
      <c r="GUH5" s="197"/>
      <c r="GUI5" s="197"/>
      <c r="GUJ5" s="196"/>
      <c r="GUK5" s="197"/>
      <c r="GUL5" s="197"/>
      <c r="GUM5" s="197"/>
      <c r="GUN5" s="197"/>
      <c r="GUO5" s="197"/>
      <c r="GUP5" s="197"/>
      <c r="GUQ5" s="197"/>
      <c r="GUR5" s="197"/>
      <c r="GUS5" s="197"/>
      <c r="GUT5" s="197"/>
      <c r="GUU5" s="197"/>
      <c r="GUV5" s="197"/>
      <c r="GUW5" s="197"/>
      <c r="GUX5" s="197"/>
      <c r="GUY5" s="196"/>
      <c r="GUZ5" s="197"/>
      <c r="GVA5" s="197"/>
      <c r="GVB5" s="197"/>
      <c r="GVC5" s="197"/>
      <c r="GVD5" s="197"/>
      <c r="GVE5" s="197"/>
      <c r="GVF5" s="197"/>
      <c r="GVG5" s="197"/>
      <c r="GVH5" s="197"/>
      <c r="GVI5" s="197"/>
      <c r="GVJ5" s="197"/>
      <c r="GVK5" s="197"/>
      <c r="GVL5" s="197"/>
      <c r="GVM5" s="197"/>
      <c r="GVN5" s="196"/>
      <c r="GVO5" s="197"/>
      <c r="GVP5" s="197"/>
      <c r="GVQ5" s="197"/>
      <c r="GVR5" s="197"/>
      <c r="GVS5" s="197"/>
      <c r="GVT5" s="197"/>
      <c r="GVU5" s="197"/>
      <c r="GVV5" s="197"/>
      <c r="GVW5" s="197"/>
      <c r="GVX5" s="197"/>
      <c r="GVY5" s="197"/>
      <c r="GVZ5" s="197"/>
      <c r="GWA5" s="197"/>
      <c r="GWB5" s="197"/>
      <c r="GWC5" s="196"/>
      <c r="GWD5" s="197"/>
      <c r="GWE5" s="197"/>
      <c r="GWF5" s="197"/>
      <c r="GWG5" s="197"/>
      <c r="GWH5" s="197"/>
      <c r="GWI5" s="197"/>
      <c r="GWJ5" s="197"/>
      <c r="GWK5" s="197"/>
      <c r="GWL5" s="197"/>
      <c r="GWM5" s="197"/>
      <c r="GWN5" s="197"/>
      <c r="GWO5" s="197"/>
      <c r="GWP5" s="197"/>
      <c r="GWQ5" s="197"/>
      <c r="GWR5" s="196"/>
      <c r="GWS5" s="197"/>
      <c r="GWT5" s="197"/>
      <c r="GWU5" s="197"/>
      <c r="GWV5" s="197"/>
      <c r="GWW5" s="197"/>
      <c r="GWX5" s="197"/>
      <c r="GWY5" s="197"/>
      <c r="GWZ5" s="197"/>
      <c r="GXA5" s="197"/>
      <c r="GXB5" s="197"/>
      <c r="GXC5" s="197"/>
      <c r="GXD5" s="197"/>
      <c r="GXE5" s="197"/>
      <c r="GXF5" s="197"/>
      <c r="GXG5" s="196"/>
      <c r="GXH5" s="197"/>
      <c r="GXI5" s="197"/>
      <c r="GXJ5" s="197"/>
      <c r="GXK5" s="197"/>
      <c r="GXL5" s="197"/>
      <c r="GXM5" s="197"/>
      <c r="GXN5" s="197"/>
      <c r="GXO5" s="197"/>
      <c r="GXP5" s="197"/>
      <c r="GXQ5" s="197"/>
      <c r="GXR5" s="197"/>
      <c r="GXS5" s="197"/>
      <c r="GXT5" s="197"/>
      <c r="GXU5" s="197"/>
      <c r="GXV5" s="196"/>
      <c r="GXW5" s="197"/>
      <c r="GXX5" s="197"/>
      <c r="GXY5" s="197"/>
      <c r="GXZ5" s="197"/>
      <c r="GYA5" s="197"/>
      <c r="GYB5" s="197"/>
      <c r="GYC5" s="197"/>
      <c r="GYD5" s="197"/>
      <c r="GYE5" s="197"/>
      <c r="GYF5" s="197"/>
      <c r="GYG5" s="197"/>
      <c r="GYH5" s="197"/>
      <c r="GYI5" s="197"/>
      <c r="GYJ5" s="197"/>
      <c r="GYK5" s="196"/>
      <c r="GYL5" s="197"/>
      <c r="GYM5" s="197"/>
      <c r="GYN5" s="197"/>
      <c r="GYO5" s="197"/>
      <c r="GYP5" s="197"/>
      <c r="GYQ5" s="197"/>
      <c r="GYR5" s="197"/>
      <c r="GYS5" s="197"/>
      <c r="GYT5" s="197"/>
      <c r="GYU5" s="197"/>
      <c r="GYV5" s="197"/>
      <c r="GYW5" s="197"/>
      <c r="GYX5" s="197"/>
      <c r="GYY5" s="197"/>
      <c r="GYZ5" s="196"/>
      <c r="GZA5" s="197"/>
      <c r="GZB5" s="197"/>
      <c r="GZC5" s="197"/>
      <c r="GZD5" s="197"/>
      <c r="GZE5" s="197"/>
      <c r="GZF5" s="197"/>
      <c r="GZG5" s="197"/>
      <c r="GZH5" s="197"/>
      <c r="GZI5" s="197"/>
      <c r="GZJ5" s="197"/>
      <c r="GZK5" s="197"/>
      <c r="GZL5" s="197"/>
      <c r="GZM5" s="197"/>
      <c r="GZN5" s="197"/>
      <c r="GZO5" s="196"/>
      <c r="GZP5" s="197"/>
      <c r="GZQ5" s="197"/>
      <c r="GZR5" s="197"/>
      <c r="GZS5" s="197"/>
      <c r="GZT5" s="197"/>
      <c r="GZU5" s="197"/>
      <c r="GZV5" s="197"/>
      <c r="GZW5" s="197"/>
      <c r="GZX5" s="197"/>
      <c r="GZY5" s="197"/>
      <c r="GZZ5" s="197"/>
      <c r="HAA5" s="197"/>
      <c r="HAB5" s="197"/>
      <c r="HAC5" s="197"/>
      <c r="HAD5" s="196"/>
      <c r="HAE5" s="197"/>
      <c r="HAF5" s="197"/>
      <c r="HAG5" s="197"/>
      <c r="HAH5" s="197"/>
      <c r="HAI5" s="197"/>
      <c r="HAJ5" s="197"/>
      <c r="HAK5" s="197"/>
      <c r="HAL5" s="197"/>
      <c r="HAM5" s="197"/>
      <c r="HAN5" s="197"/>
      <c r="HAO5" s="197"/>
      <c r="HAP5" s="197"/>
      <c r="HAQ5" s="197"/>
      <c r="HAR5" s="197"/>
      <c r="HAS5" s="196"/>
      <c r="HAT5" s="197"/>
      <c r="HAU5" s="197"/>
      <c r="HAV5" s="197"/>
      <c r="HAW5" s="197"/>
      <c r="HAX5" s="197"/>
      <c r="HAY5" s="197"/>
      <c r="HAZ5" s="197"/>
      <c r="HBA5" s="197"/>
      <c r="HBB5" s="197"/>
      <c r="HBC5" s="197"/>
      <c r="HBD5" s="197"/>
      <c r="HBE5" s="197"/>
      <c r="HBF5" s="197"/>
      <c r="HBG5" s="197"/>
      <c r="HBH5" s="196"/>
      <c r="HBI5" s="197"/>
      <c r="HBJ5" s="197"/>
      <c r="HBK5" s="197"/>
      <c r="HBL5" s="197"/>
      <c r="HBM5" s="197"/>
      <c r="HBN5" s="197"/>
      <c r="HBO5" s="197"/>
      <c r="HBP5" s="197"/>
      <c r="HBQ5" s="197"/>
      <c r="HBR5" s="197"/>
      <c r="HBS5" s="197"/>
      <c r="HBT5" s="197"/>
      <c r="HBU5" s="197"/>
      <c r="HBV5" s="197"/>
      <c r="HBW5" s="196"/>
      <c r="HBX5" s="197"/>
      <c r="HBY5" s="197"/>
      <c r="HBZ5" s="197"/>
      <c r="HCA5" s="197"/>
      <c r="HCB5" s="197"/>
      <c r="HCC5" s="197"/>
      <c r="HCD5" s="197"/>
      <c r="HCE5" s="197"/>
      <c r="HCF5" s="197"/>
      <c r="HCG5" s="197"/>
      <c r="HCH5" s="197"/>
      <c r="HCI5" s="197"/>
      <c r="HCJ5" s="197"/>
      <c r="HCK5" s="197"/>
      <c r="HCL5" s="196"/>
      <c r="HCM5" s="197"/>
      <c r="HCN5" s="197"/>
      <c r="HCO5" s="197"/>
      <c r="HCP5" s="197"/>
      <c r="HCQ5" s="197"/>
      <c r="HCR5" s="197"/>
      <c r="HCS5" s="197"/>
      <c r="HCT5" s="197"/>
      <c r="HCU5" s="197"/>
      <c r="HCV5" s="197"/>
      <c r="HCW5" s="197"/>
      <c r="HCX5" s="197"/>
      <c r="HCY5" s="197"/>
      <c r="HCZ5" s="197"/>
      <c r="HDA5" s="196"/>
      <c r="HDB5" s="197"/>
      <c r="HDC5" s="197"/>
      <c r="HDD5" s="197"/>
      <c r="HDE5" s="197"/>
      <c r="HDF5" s="197"/>
      <c r="HDG5" s="197"/>
      <c r="HDH5" s="197"/>
      <c r="HDI5" s="197"/>
      <c r="HDJ5" s="197"/>
      <c r="HDK5" s="197"/>
      <c r="HDL5" s="197"/>
      <c r="HDM5" s="197"/>
      <c r="HDN5" s="197"/>
      <c r="HDO5" s="197"/>
      <c r="HDP5" s="196"/>
      <c r="HDQ5" s="197"/>
      <c r="HDR5" s="197"/>
      <c r="HDS5" s="197"/>
      <c r="HDT5" s="197"/>
      <c r="HDU5" s="197"/>
      <c r="HDV5" s="197"/>
      <c r="HDW5" s="197"/>
      <c r="HDX5" s="197"/>
      <c r="HDY5" s="197"/>
      <c r="HDZ5" s="197"/>
      <c r="HEA5" s="197"/>
      <c r="HEB5" s="197"/>
      <c r="HEC5" s="197"/>
      <c r="HED5" s="197"/>
      <c r="HEE5" s="196"/>
      <c r="HEF5" s="197"/>
      <c r="HEG5" s="197"/>
      <c r="HEH5" s="197"/>
      <c r="HEI5" s="197"/>
      <c r="HEJ5" s="197"/>
      <c r="HEK5" s="197"/>
      <c r="HEL5" s="197"/>
      <c r="HEM5" s="197"/>
      <c r="HEN5" s="197"/>
      <c r="HEO5" s="197"/>
      <c r="HEP5" s="197"/>
      <c r="HEQ5" s="197"/>
      <c r="HER5" s="197"/>
      <c r="HES5" s="197"/>
      <c r="HET5" s="196"/>
      <c r="HEU5" s="197"/>
      <c r="HEV5" s="197"/>
      <c r="HEW5" s="197"/>
      <c r="HEX5" s="197"/>
      <c r="HEY5" s="197"/>
      <c r="HEZ5" s="197"/>
      <c r="HFA5" s="197"/>
      <c r="HFB5" s="197"/>
      <c r="HFC5" s="197"/>
      <c r="HFD5" s="197"/>
      <c r="HFE5" s="197"/>
      <c r="HFF5" s="197"/>
      <c r="HFG5" s="197"/>
      <c r="HFH5" s="197"/>
      <c r="HFI5" s="196"/>
      <c r="HFJ5" s="197"/>
      <c r="HFK5" s="197"/>
      <c r="HFL5" s="197"/>
      <c r="HFM5" s="197"/>
      <c r="HFN5" s="197"/>
      <c r="HFO5" s="197"/>
      <c r="HFP5" s="197"/>
      <c r="HFQ5" s="197"/>
      <c r="HFR5" s="197"/>
      <c r="HFS5" s="197"/>
      <c r="HFT5" s="197"/>
      <c r="HFU5" s="197"/>
      <c r="HFV5" s="197"/>
      <c r="HFW5" s="197"/>
      <c r="HFX5" s="196"/>
      <c r="HFY5" s="197"/>
      <c r="HFZ5" s="197"/>
      <c r="HGA5" s="197"/>
      <c r="HGB5" s="197"/>
      <c r="HGC5" s="197"/>
      <c r="HGD5" s="197"/>
      <c r="HGE5" s="197"/>
      <c r="HGF5" s="197"/>
      <c r="HGG5" s="197"/>
      <c r="HGH5" s="197"/>
      <c r="HGI5" s="197"/>
      <c r="HGJ5" s="197"/>
      <c r="HGK5" s="197"/>
      <c r="HGL5" s="197"/>
      <c r="HGM5" s="196"/>
      <c r="HGN5" s="197"/>
      <c r="HGO5" s="197"/>
      <c r="HGP5" s="197"/>
      <c r="HGQ5" s="197"/>
      <c r="HGR5" s="197"/>
      <c r="HGS5" s="197"/>
      <c r="HGT5" s="197"/>
      <c r="HGU5" s="197"/>
      <c r="HGV5" s="197"/>
      <c r="HGW5" s="197"/>
      <c r="HGX5" s="197"/>
      <c r="HGY5" s="197"/>
      <c r="HGZ5" s="197"/>
      <c r="HHA5" s="197"/>
      <c r="HHB5" s="196"/>
      <c r="HHC5" s="197"/>
      <c r="HHD5" s="197"/>
      <c r="HHE5" s="197"/>
      <c r="HHF5" s="197"/>
      <c r="HHG5" s="197"/>
      <c r="HHH5" s="197"/>
      <c r="HHI5" s="197"/>
      <c r="HHJ5" s="197"/>
      <c r="HHK5" s="197"/>
      <c r="HHL5" s="197"/>
      <c r="HHM5" s="197"/>
      <c r="HHN5" s="197"/>
      <c r="HHO5" s="197"/>
      <c r="HHP5" s="197"/>
      <c r="HHQ5" s="196"/>
      <c r="HHR5" s="197"/>
      <c r="HHS5" s="197"/>
      <c r="HHT5" s="197"/>
      <c r="HHU5" s="197"/>
      <c r="HHV5" s="197"/>
      <c r="HHW5" s="197"/>
      <c r="HHX5" s="197"/>
      <c r="HHY5" s="197"/>
      <c r="HHZ5" s="197"/>
      <c r="HIA5" s="197"/>
      <c r="HIB5" s="197"/>
      <c r="HIC5" s="197"/>
      <c r="HID5" s="197"/>
      <c r="HIE5" s="197"/>
      <c r="HIF5" s="196"/>
      <c r="HIG5" s="197"/>
      <c r="HIH5" s="197"/>
      <c r="HII5" s="197"/>
      <c r="HIJ5" s="197"/>
      <c r="HIK5" s="197"/>
      <c r="HIL5" s="197"/>
      <c r="HIM5" s="197"/>
      <c r="HIN5" s="197"/>
      <c r="HIO5" s="197"/>
      <c r="HIP5" s="197"/>
      <c r="HIQ5" s="197"/>
      <c r="HIR5" s="197"/>
      <c r="HIS5" s="197"/>
      <c r="HIT5" s="197"/>
      <c r="HIU5" s="196"/>
      <c r="HIV5" s="197"/>
      <c r="HIW5" s="197"/>
      <c r="HIX5" s="197"/>
      <c r="HIY5" s="197"/>
      <c r="HIZ5" s="197"/>
      <c r="HJA5" s="197"/>
      <c r="HJB5" s="197"/>
      <c r="HJC5" s="197"/>
      <c r="HJD5" s="197"/>
      <c r="HJE5" s="197"/>
      <c r="HJF5" s="197"/>
      <c r="HJG5" s="197"/>
      <c r="HJH5" s="197"/>
      <c r="HJI5" s="197"/>
      <c r="HJJ5" s="196"/>
      <c r="HJK5" s="197"/>
      <c r="HJL5" s="197"/>
      <c r="HJM5" s="197"/>
      <c r="HJN5" s="197"/>
      <c r="HJO5" s="197"/>
      <c r="HJP5" s="197"/>
      <c r="HJQ5" s="197"/>
      <c r="HJR5" s="197"/>
      <c r="HJS5" s="197"/>
      <c r="HJT5" s="197"/>
      <c r="HJU5" s="197"/>
      <c r="HJV5" s="197"/>
      <c r="HJW5" s="197"/>
      <c r="HJX5" s="197"/>
      <c r="HJY5" s="196"/>
      <c r="HJZ5" s="197"/>
      <c r="HKA5" s="197"/>
      <c r="HKB5" s="197"/>
      <c r="HKC5" s="197"/>
      <c r="HKD5" s="197"/>
      <c r="HKE5" s="197"/>
      <c r="HKF5" s="197"/>
      <c r="HKG5" s="197"/>
      <c r="HKH5" s="197"/>
      <c r="HKI5" s="197"/>
      <c r="HKJ5" s="197"/>
      <c r="HKK5" s="197"/>
      <c r="HKL5" s="197"/>
      <c r="HKM5" s="197"/>
      <c r="HKN5" s="196"/>
      <c r="HKO5" s="197"/>
      <c r="HKP5" s="197"/>
      <c r="HKQ5" s="197"/>
      <c r="HKR5" s="197"/>
      <c r="HKS5" s="197"/>
      <c r="HKT5" s="197"/>
      <c r="HKU5" s="197"/>
      <c r="HKV5" s="197"/>
      <c r="HKW5" s="197"/>
      <c r="HKX5" s="197"/>
      <c r="HKY5" s="197"/>
      <c r="HKZ5" s="197"/>
      <c r="HLA5" s="197"/>
      <c r="HLB5" s="197"/>
      <c r="HLC5" s="196"/>
      <c r="HLD5" s="197"/>
      <c r="HLE5" s="197"/>
      <c r="HLF5" s="197"/>
      <c r="HLG5" s="197"/>
      <c r="HLH5" s="197"/>
      <c r="HLI5" s="197"/>
      <c r="HLJ5" s="197"/>
      <c r="HLK5" s="197"/>
      <c r="HLL5" s="197"/>
      <c r="HLM5" s="197"/>
      <c r="HLN5" s="197"/>
      <c r="HLO5" s="197"/>
      <c r="HLP5" s="197"/>
      <c r="HLQ5" s="197"/>
      <c r="HLR5" s="196"/>
      <c r="HLS5" s="197"/>
      <c r="HLT5" s="197"/>
      <c r="HLU5" s="197"/>
      <c r="HLV5" s="197"/>
      <c r="HLW5" s="197"/>
      <c r="HLX5" s="197"/>
      <c r="HLY5" s="197"/>
      <c r="HLZ5" s="197"/>
      <c r="HMA5" s="197"/>
      <c r="HMB5" s="197"/>
      <c r="HMC5" s="197"/>
      <c r="HMD5" s="197"/>
      <c r="HME5" s="197"/>
      <c r="HMF5" s="197"/>
      <c r="HMG5" s="196"/>
      <c r="HMH5" s="197"/>
      <c r="HMI5" s="197"/>
      <c r="HMJ5" s="197"/>
      <c r="HMK5" s="197"/>
      <c r="HML5" s="197"/>
      <c r="HMM5" s="197"/>
      <c r="HMN5" s="197"/>
      <c r="HMO5" s="197"/>
      <c r="HMP5" s="197"/>
      <c r="HMQ5" s="197"/>
      <c r="HMR5" s="197"/>
      <c r="HMS5" s="197"/>
      <c r="HMT5" s="197"/>
      <c r="HMU5" s="197"/>
      <c r="HMV5" s="196"/>
      <c r="HMW5" s="197"/>
      <c r="HMX5" s="197"/>
      <c r="HMY5" s="197"/>
      <c r="HMZ5" s="197"/>
      <c r="HNA5" s="197"/>
      <c r="HNB5" s="197"/>
      <c r="HNC5" s="197"/>
      <c r="HND5" s="197"/>
      <c r="HNE5" s="197"/>
      <c r="HNF5" s="197"/>
      <c r="HNG5" s="197"/>
      <c r="HNH5" s="197"/>
      <c r="HNI5" s="197"/>
      <c r="HNJ5" s="197"/>
      <c r="HNK5" s="196"/>
      <c r="HNL5" s="197"/>
      <c r="HNM5" s="197"/>
      <c r="HNN5" s="197"/>
      <c r="HNO5" s="197"/>
      <c r="HNP5" s="197"/>
      <c r="HNQ5" s="197"/>
      <c r="HNR5" s="197"/>
      <c r="HNS5" s="197"/>
      <c r="HNT5" s="197"/>
      <c r="HNU5" s="197"/>
      <c r="HNV5" s="197"/>
      <c r="HNW5" s="197"/>
      <c r="HNX5" s="197"/>
      <c r="HNY5" s="197"/>
      <c r="HNZ5" s="196"/>
      <c r="HOA5" s="197"/>
      <c r="HOB5" s="197"/>
      <c r="HOC5" s="197"/>
      <c r="HOD5" s="197"/>
      <c r="HOE5" s="197"/>
      <c r="HOF5" s="197"/>
      <c r="HOG5" s="197"/>
      <c r="HOH5" s="197"/>
      <c r="HOI5" s="197"/>
      <c r="HOJ5" s="197"/>
      <c r="HOK5" s="197"/>
      <c r="HOL5" s="197"/>
      <c r="HOM5" s="197"/>
      <c r="HON5" s="197"/>
      <c r="HOO5" s="196"/>
      <c r="HOP5" s="197"/>
      <c r="HOQ5" s="197"/>
      <c r="HOR5" s="197"/>
      <c r="HOS5" s="197"/>
      <c r="HOT5" s="197"/>
      <c r="HOU5" s="197"/>
      <c r="HOV5" s="197"/>
      <c r="HOW5" s="197"/>
      <c r="HOX5" s="197"/>
      <c r="HOY5" s="197"/>
      <c r="HOZ5" s="197"/>
      <c r="HPA5" s="197"/>
      <c r="HPB5" s="197"/>
      <c r="HPC5" s="197"/>
      <c r="HPD5" s="196"/>
      <c r="HPE5" s="197"/>
      <c r="HPF5" s="197"/>
      <c r="HPG5" s="197"/>
      <c r="HPH5" s="197"/>
      <c r="HPI5" s="197"/>
      <c r="HPJ5" s="197"/>
      <c r="HPK5" s="197"/>
      <c r="HPL5" s="197"/>
      <c r="HPM5" s="197"/>
      <c r="HPN5" s="197"/>
      <c r="HPO5" s="197"/>
      <c r="HPP5" s="197"/>
      <c r="HPQ5" s="197"/>
      <c r="HPR5" s="197"/>
      <c r="HPS5" s="196"/>
      <c r="HPT5" s="197"/>
      <c r="HPU5" s="197"/>
      <c r="HPV5" s="197"/>
      <c r="HPW5" s="197"/>
      <c r="HPX5" s="197"/>
      <c r="HPY5" s="197"/>
      <c r="HPZ5" s="197"/>
      <c r="HQA5" s="197"/>
      <c r="HQB5" s="197"/>
      <c r="HQC5" s="197"/>
      <c r="HQD5" s="197"/>
      <c r="HQE5" s="197"/>
      <c r="HQF5" s="197"/>
      <c r="HQG5" s="197"/>
      <c r="HQH5" s="196"/>
      <c r="HQI5" s="197"/>
      <c r="HQJ5" s="197"/>
      <c r="HQK5" s="197"/>
      <c r="HQL5" s="197"/>
      <c r="HQM5" s="197"/>
      <c r="HQN5" s="197"/>
      <c r="HQO5" s="197"/>
      <c r="HQP5" s="197"/>
      <c r="HQQ5" s="197"/>
      <c r="HQR5" s="197"/>
      <c r="HQS5" s="197"/>
      <c r="HQT5" s="197"/>
      <c r="HQU5" s="197"/>
      <c r="HQV5" s="197"/>
      <c r="HQW5" s="196"/>
      <c r="HQX5" s="197"/>
      <c r="HQY5" s="197"/>
      <c r="HQZ5" s="197"/>
      <c r="HRA5" s="197"/>
      <c r="HRB5" s="197"/>
      <c r="HRC5" s="197"/>
      <c r="HRD5" s="197"/>
      <c r="HRE5" s="197"/>
      <c r="HRF5" s="197"/>
      <c r="HRG5" s="197"/>
      <c r="HRH5" s="197"/>
      <c r="HRI5" s="197"/>
      <c r="HRJ5" s="197"/>
      <c r="HRK5" s="197"/>
      <c r="HRL5" s="196"/>
      <c r="HRM5" s="197"/>
      <c r="HRN5" s="197"/>
      <c r="HRO5" s="197"/>
      <c r="HRP5" s="197"/>
      <c r="HRQ5" s="197"/>
      <c r="HRR5" s="197"/>
      <c r="HRS5" s="197"/>
      <c r="HRT5" s="197"/>
      <c r="HRU5" s="197"/>
      <c r="HRV5" s="197"/>
      <c r="HRW5" s="197"/>
      <c r="HRX5" s="197"/>
      <c r="HRY5" s="197"/>
      <c r="HRZ5" s="197"/>
      <c r="HSA5" s="196"/>
      <c r="HSB5" s="197"/>
      <c r="HSC5" s="197"/>
      <c r="HSD5" s="197"/>
      <c r="HSE5" s="197"/>
      <c r="HSF5" s="197"/>
      <c r="HSG5" s="197"/>
      <c r="HSH5" s="197"/>
      <c r="HSI5" s="197"/>
      <c r="HSJ5" s="197"/>
      <c r="HSK5" s="197"/>
      <c r="HSL5" s="197"/>
      <c r="HSM5" s="197"/>
      <c r="HSN5" s="197"/>
      <c r="HSO5" s="197"/>
      <c r="HSP5" s="196"/>
      <c r="HSQ5" s="197"/>
      <c r="HSR5" s="197"/>
      <c r="HSS5" s="197"/>
      <c r="HST5" s="197"/>
      <c r="HSU5" s="197"/>
      <c r="HSV5" s="197"/>
      <c r="HSW5" s="197"/>
      <c r="HSX5" s="197"/>
      <c r="HSY5" s="197"/>
      <c r="HSZ5" s="197"/>
      <c r="HTA5" s="197"/>
      <c r="HTB5" s="197"/>
      <c r="HTC5" s="197"/>
      <c r="HTD5" s="197"/>
      <c r="HTE5" s="196"/>
      <c r="HTF5" s="197"/>
      <c r="HTG5" s="197"/>
      <c r="HTH5" s="197"/>
      <c r="HTI5" s="197"/>
      <c r="HTJ5" s="197"/>
      <c r="HTK5" s="197"/>
      <c r="HTL5" s="197"/>
      <c r="HTM5" s="197"/>
      <c r="HTN5" s="197"/>
      <c r="HTO5" s="197"/>
      <c r="HTP5" s="197"/>
      <c r="HTQ5" s="197"/>
      <c r="HTR5" s="197"/>
      <c r="HTS5" s="197"/>
      <c r="HTT5" s="196"/>
      <c r="HTU5" s="197"/>
      <c r="HTV5" s="197"/>
      <c r="HTW5" s="197"/>
      <c r="HTX5" s="197"/>
      <c r="HTY5" s="197"/>
      <c r="HTZ5" s="197"/>
      <c r="HUA5" s="197"/>
      <c r="HUB5" s="197"/>
      <c r="HUC5" s="197"/>
      <c r="HUD5" s="197"/>
      <c r="HUE5" s="197"/>
      <c r="HUF5" s="197"/>
      <c r="HUG5" s="197"/>
      <c r="HUH5" s="197"/>
      <c r="HUI5" s="196"/>
      <c r="HUJ5" s="197"/>
      <c r="HUK5" s="197"/>
      <c r="HUL5" s="197"/>
      <c r="HUM5" s="197"/>
      <c r="HUN5" s="197"/>
      <c r="HUO5" s="197"/>
      <c r="HUP5" s="197"/>
      <c r="HUQ5" s="197"/>
      <c r="HUR5" s="197"/>
      <c r="HUS5" s="197"/>
      <c r="HUT5" s="197"/>
      <c r="HUU5" s="197"/>
      <c r="HUV5" s="197"/>
      <c r="HUW5" s="197"/>
      <c r="HUX5" s="196"/>
      <c r="HUY5" s="197"/>
      <c r="HUZ5" s="197"/>
      <c r="HVA5" s="197"/>
      <c r="HVB5" s="197"/>
      <c r="HVC5" s="197"/>
      <c r="HVD5" s="197"/>
      <c r="HVE5" s="197"/>
      <c r="HVF5" s="197"/>
      <c r="HVG5" s="197"/>
      <c r="HVH5" s="197"/>
      <c r="HVI5" s="197"/>
      <c r="HVJ5" s="197"/>
      <c r="HVK5" s="197"/>
      <c r="HVL5" s="197"/>
      <c r="HVM5" s="196"/>
      <c r="HVN5" s="197"/>
      <c r="HVO5" s="197"/>
      <c r="HVP5" s="197"/>
      <c r="HVQ5" s="197"/>
      <c r="HVR5" s="197"/>
      <c r="HVS5" s="197"/>
      <c r="HVT5" s="197"/>
      <c r="HVU5" s="197"/>
      <c r="HVV5" s="197"/>
      <c r="HVW5" s="197"/>
      <c r="HVX5" s="197"/>
      <c r="HVY5" s="197"/>
      <c r="HVZ5" s="197"/>
      <c r="HWA5" s="197"/>
      <c r="HWB5" s="196"/>
      <c r="HWC5" s="197"/>
      <c r="HWD5" s="197"/>
      <c r="HWE5" s="197"/>
      <c r="HWF5" s="197"/>
      <c r="HWG5" s="197"/>
      <c r="HWH5" s="197"/>
      <c r="HWI5" s="197"/>
      <c r="HWJ5" s="197"/>
      <c r="HWK5" s="197"/>
      <c r="HWL5" s="197"/>
      <c r="HWM5" s="197"/>
      <c r="HWN5" s="197"/>
      <c r="HWO5" s="197"/>
      <c r="HWP5" s="197"/>
      <c r="HWQ5" s="196"/>
      <c r="HWR5" s="197"/>
      <c r="HWS5" s="197"/>
      <c r="HWT5" s="197"/>
      <c r="HWU5" s="197"/>
      <c r="HWV5" s="197"/>
      <c r="HWW5" s="197"/>
      <c r="HWX5" s="197"/>
      <c r="HWY5" s="197"/>
      <c r="HWZ5" s="197"/>
      <c r="HXA5" s="197"/>
      <c r="HXB5" s="197"/>
      <c r="HXC5" s="197"/>
      <c r="HXD5" s="197"/>
      <c r="HXE5" s="197"/>
      <c r="HXF5" s="196"/>
      <c r="HXG5" s="197"/>
      <c r="HXH5" s="197"/>
      <c r="HXI5" s="197"/>
      <c r="HXJ5" s="197"/>
      <c r="HXK5" s="197"/>
      <c r="HXL5" s="197"/>
      <c r="HXM5" s="197"/>
      <c r="HXN5" s="197"/>
      <c r="HXO5" s="197"/>
      <c r="HXP5" s="197"/>
      <c r="HXQ5" s="197"/>
      <c r="HXR5" s="197"/>
      <c r="HXS5" s="197"/>
      <c r="HXT5" s="197"/>
      <c r="HXU5" s="196"/>
      <c r="HXV5" s="197"/>
      <c r="HXW5" s="197"/>
      <c r="HXX5" s="197"/>
      <c r="HXY5" s="197"/>
      <c r="HXZ5" s="197"/>
      <c r="HYA5" s="197"/>
      <c r="HYB5" s="197"/>
      <c r="HYC5" s="197"/>
      <c r="HYD5" s="197"/>
      <c r="HYE5" s="197"/>
      <c r="HYF5" s="197"/>
      <c r="HYG5" s="197"/>
      <c r="HYH5" s="197"/>
      <c r="HYI5" s="197"/>
      <c r="HYJ5" s="196"/>
      <c r="HYK5" s="197"/>
      <c r="HYL5" s="197"/>
      <c r="HYM5" s="197"/>
      <c r="HYN5" s="197"/>
      <c r="HYO5" s="197"/>
      <c r="HYP5" s="197"/>
      <c r="HYQ5" s="197"/>
      <c r="HYR5" s="197"/>
      <c r="HYS5" s="197"/>
      <c r="HYT5" s="197"/>
      <c r="HYU5" s="197"/>
      <c r="HYV5" s="197"/>
      <c r="HYW5" s="197"/>
      <c r="HYX5" s="197"/>
      <c r="HYY5" s="196"/>
      <c r="HYZ5" s="197"/>
      <c r="HZA5" s="197"/>
      <c r="HZB5" s="197"/>
      <c r="HZC5" s="197"/>
      <c r="HZD5" s="197"/>
      <c r="HZE5" s="197"/>
      <c r="HZF5" s="197"/>
      <c r="HZG5" s="197"/>
      <c r="HZH5" s="197"/>
      <c r="HZI5" s="197"/>
      <c r="HZJ5" s="197"/>
      <c r="HZK5" s="197"/>
      <c r="HZL5" s="197"/>
      <c r="HZM5" s="197"/>
      <c r="HZN5" s="196"/>
      <c r="HZO5" s="197"/>
      <c r="HZP5" s="197"/>
      <c r="HZQ5" s="197"/>
      <c r="HZR5" s="197"/>
      <c r="HZS5" s="197"/>
      <c r="HZT5" s="197"/>
      <c r="HZU5" s="197"/>
      <c r="HZV5" s="197"/>
      <c r="HZW5" s="197"/>
      <c r="HZX5" s="197"/>
      <c r="HZY5" s="197"/>
      <c r="HZZ5" s="197"/>
      <c r="IAA5" s="197"/>
      <c r="IAB5" s="197"/>
      <c r="IAC5" s="196"/>
      <c r="IAD5" s="197"/>
      <c r="IAE5" s="197"/>
      <c r="IAF5" s="197"/>
      <c r="IAG5" s="197"/>
      <c r="IAH5" s="197"/>
      <c r="IAI5" s="197"/>
      <c r="IAJ5" s="197"/>
      <c r="IAK5" s="197"/>
      <c r="IAL5" s="197"/>
      <c r="IAM5" s="197"/>
      <c r="IAN5" s="197"/>
      <c r="IAO5" s="197"/>
      <c r="IAP5" s="197"/>
      <c r="IAQ5" s="197"/>
      <c r="IAR5" s="196"/>
      <c r="IAS5" s="197"/>
      <c r="IAT5" s="197"/>
      <c r="IAU5" s="197"/>
      <c r="IAV5" s="197"/>
      <c r="IAW5" s="197"/>
      <c r="IAX5" s="197"/>
      <c r="IAY5" s="197"/>
      <c r="IAZ5" s="197"/>
      <c r="IBA5" s="197"/>
      <c r="IBB5" s="197"/>
      <c r="IBC5" s="197"/>
      <c r="IBD5" s="197"/>
      <c r="IBE5" s="197"/>
      <c r="IBF5" s="197"/>
      <c r="IBG5" s="196"/>
      <c r="IBH5" s="197"/>
      <c r="IBI5" s="197"/>
      <c r="IBJ5" s="197"/>
      <c r="IBK5" s="197"/>
      <c r="IBL5" s="197"/>
      <c r="IBM5" s="197"/>
      <c r="IBN5" s="197"/>
      <c r="IBO5" s="197"/>
      <c r="IBP5" s="197"/>
      <c r="IBQ5" s="197"/>
      <c r="IBR5" s="197"/>
      <c r="IBS5" s="197"/>
      <c r="IBT5" s="197"/>
      <c r="IBU5" s="197"/>
      <c r="IBV5" s="196"/>
      <c r="IBW5" s="197"/>
      <c r="IBX5" s="197"/>
      <c r="IBY5" s="197"/>
      <c r="IBZ5" s="197"/>
      <c r="ICA5" s="197"/>
      <c r="ICB5" s="197"/>
      <c r="ICC5" s="197"/>
      <c r="ICD5" s="197"/>
      <c r="ICE5" s="197"/>
      <c r="ICF5" s="197"/>
      <c r="ICG5" s="197"/>
      <c r="ICH5" s="197"/>
      <c r="ICI5" s="197"/>
      <c r="ICJ5" s="197"/>
      <c r="ICK5" s="196"/>
      <c r="ICL5" s="197"/>
      <c r="ICM5" s="197"/>
      <c r="ICN5" s="197"/>
      <c r="ICO5" s="197"/>
      <c r="ICP5" s="197"/>
      <c r="ICQ5" s="197"/>
      <c r="ICR5" s="197"/>
      <c r="ICS5" s="197"/>
      <c r="ICT5" s="197"/>
      <c r="ICU5" s="197"/>
      <c r="ICV5" s="197"/>
      <c r="ICW5" s="197"/>
      <c r="ICX5" s="197"/>
      <c r="ICY5" s="197"/>
      <c r="ICZ5" s="196"/>
      <c r="IDA5" s="197"/>
      <c r="IDB5" s="197"/>
      <c r="IDC5" s="197"/>
      <c r="IDD5" s="197"/>
      <c r="IDE5" s="197"/>
      <c r="IDF5" s="197"/>
      <c r="IDG5" s="197"/>
      <c r="IDH5" s="197"/>
      <c r="IDI5" s="197"/>
      <c r="IDJ5" s="197"/>
      <c r="IDK5" s="197"/>
      <c r="IDL5" s="197"/>
      <c r="IDM5" s="197"/>
      <c r="IDN5" s="197"/>
      <c r="IDO5" s="196"/>
      <c r="IDP5" s="197"/>
      <c r="IDQ5" s="197"/>
      <c r="IDR5" s="197"/>
      <c r="IDS5" s="197"/>
      <c r="IDT5" s="197"/>
      <c r="IDU5" s="197"/>
      <c r="IDV5" s="197"/>
      <c r="IDW5" s="197"/>
      <c r="IDX5" s="197"/>
      <c r="IDY5" s="197"/>
      <c r="IDZ5" s="197"/>
      <c r="IEA5" s="197"/>
      <c r="IEB5" s="197"/>
      <c r="IEC5" s="197"/>
      <c r="IED5" s="196"/>
      <c r="IEE5" s="197"/>
      <c r="IEF5" s="197"/>
      <c r="IEG5" s="197"/>
      <c r="IEH5" s="197"/>
      <c r="IEI5" s="197"/>
      <c r="IEJ5" s="197"/>
      <c r="IEK5" s="197"/>
      <c r="IEL5" s="197"/>
      <c r="IEM5" s="197"/>
      <c r="IEN5" s="197"/>
      <c r="IEO5" s="197"/>
      <c r="IEP5" s="197"/>
      <c r="IEQ5" s="197"/>
      <c r="IER5" s="197"/>
      <c r="IES5" s="196"/>
      <c r="IET5" s="197"/>
      <c r="IEU5" s="197"/>
      <c r="IEV5" s="197"/>
      <c r="IEW5" s="197"/>
      <c r="IEX5" s="197"/>
      <c r="IEY5" s="197"/>
      <c r="IEZ5" s="197"/>
      <c r="IFA5" s="197"/>
      <c r="IFB5" s="197"/>
      <c r="IFC5" s="197"/>
      <c r="IFD5" s="197"/>
      <c r="IFE5" s="197"/>
      <c r="IFF5" s="197"/>
      <c r="IFG5" s="197"/>
      <c r="IFH5" s="196"/>
      <c r="IFI5" s="197"/>
      <c r="IFJ5" s="197"/>
      <c r="IFK5" s="197"/>
      <c r="IFL5" s="197"/>
      <c r="IFM5" s="197"/>
      <c r="IFN5" s="197"/>
      <c r="IFO5" s="197"/>
      <c r="IFP5" s="197"/>
      <c r="IFQ5" s="197"/>
      <c r="IFR5" s="197"/>
      <c r="IFS5" s="197"/>
      <c r="IFT5" s="197"/>
      <c r="IFU5" s="197"/>
      <c r="IFV5" s="197"/>
      <c r="IFW5" s="196"/>
      <c r="IFX5" s="197"/>
      <c r="IFY5" s="197"/>
      <c r="IFZ5" s="197"/>
      <c r="IGA5" s="197"/>
      <c r="IGB5" s="197"/>
      <c r="IGC5" s="197"/>
      <c r="IGD5" s="197"/>
      <c r="IGE5" s="197"/>
      <c r="IGF5" s="197"/>
      <c r="IGG5" s="197"/>
      <c r="IGH5" s="197"/>
      <c r="IGI5" s="197"/>
      <c r="IGJ5" s="197"/>
      <c r="IGK5" s="197"/>
      <c r="IGL5" s="196"/>
      <c r="IGM5" s="197"/>
      <c r="IGN5" s="197"/>
      <c r="IGO5" s="197"/>
      <c r="IGP5" s="197"/>
      <c r="IGQ5" s="197"/>
      <c r="IGR5" s="197"/>
      <c r="IGS5" s="197"/>
      <c r="IGT5" s="197"/>
      <c r="IGU5" s="197"/>
      <c r="IGV5" s="197"/>
      <c r="IGW5" s="197"/>
      <c r="IGX5" s="197"/>
      <c r="IGY5" s="197"/>
      <c r="IGZ5" s="197"/>
      <c r="IHA5" s="196"/>
      <c r="IHB5" s="197"/>
      <c r="IHC5" s="197"/>
      <c r="IHD5" s="197"/>
      <c r="IHE5" s="197"/>
      <c r="IHF5" s="197"/>
      <c r="IHG5" s="197"/>
      <c r="IHH5" s="197"/>
      <c r="IHI5" s="197"/>
      <c r="IHJ5" s="197"/>
      <c r="IHK5" s="197"/>
      <c r="IHL5" s="197"/>
      <c r="IHM5" s="197"/>
      <c r="IHN5" s="197"/>
      <c r="IHO5" s="197"/>
      <c r="IHP5" s="196"/>
      <c r="IHQ5" s="197"/>
      <c r="IHR5" s="197"/>
      <c r="IHS5" s="197"/>
      <c r="IHT5" s="197"/>
      <c r="IHU5" s="197"/>
      <c r="IHV5" s="197"/>
      <c r="IHW5" s="197"/>
      <c r="IHX5" s="197"/>
      <c r="IHY5" s="197"/>
      <c r="IHZ5" s="197"/>
      <c r="IIA5" s="197"/>
      <c r="IIB5" s="197"/>
      <c r="IIC5" s="197"/>
      <c r="IID5" s="197"/>
      <c r="IIE5" s="196"/>
      <c r="IIF5" s="197"/>
      <c r="IIG5" s="197"/>
      <c r="IIH5" s="197"/>
      <c r="III5" s="197"/>
      <c r="IIJ5" s="197"/>
      <c r="IIK5" s="197"/>
      <c r="IIL5" s="197"/>
      <c r="IIM5" s="197"/>
      <c r="IIN5" s="197"/>
      <c r="IIO5" s="197"/>
      <c r="IIP5" s="197"/>
      <c r="IIQ5" s="197"/>
      <c r="IIR5" s="197"/>
      <c r="IIS5" s="197"/>
      <c r="IIT5" s="196"/>
      <c r="IIU5" s="197"/>
      <c r="IIV5" s="197"/>
      <c r="IIW5" s="197"/>
      <c r="IIX5" s="197"/>
      <c r="IIY5" s="197"/>
      <c r="IIZ5" s="197"/>
      <c r="IJA5" s="197"/>
      <c r="IJB5" s="197"/>
      <c r="IJC5" s="197"/>
      <c r="IJD5" s="197"/>
      <c r="IJE5" s="197"/>
      <c r="IJF5" s="197"/>
      <c r="IJG5" s="197"/>
      <c r="IJH5" s="197"/>
      <c r="IJI5" s="196"/>
      <c r="IJJ5" s="197"/>
      <c r="IJK5" s="197"/>
      <c r="IJL5" s="197"/>
      <c r="IJM5" s="197"/>
      <c r="IJN5" s="197"/>
      <c r="IJO5" s="197"/>
      <c r="IJP5" s="197"/>
      <c r="IJQ5" s="197"/>
      <c r="IJR5" s="197"/>
      <c r="IJS5" s="197"/>
      <c r="IJT5" s="197"/>
      <c r="IJU5" s="197"/>
      <c r="IJV5" s="197"/>
      <c r="IJW5" s="197"/>
      <c r="IJX5" s="196"/>
      <c r="IJY5" s="197"/>
      <c r="IJZ5" s="197"/>
      <c r="IKA5" s="197"/>
      <c r="IKB5" s="197"/>
      <c r="IKC5" s="197"/>
      <c r="IKD5" s="197"/>
      <c r="IKE5" s="197"/>
      <c r="IKF5" s="197"/>
      <c r="IKG5" s="197"/>
      <c r="IKH5" s="197"/>
      <c r="IKI5" s="197"/>
      <c r="IKJ5" s="197"/>
      <c r="IKK5" s="197"/>
      <c r="IKL5" s="197"/>
      <c r="IKM5" s="196"/>
      <c r="IKN5" s="197"/>
      <c r="IKO5" s="197"/>
      <c r="IKP5" s="197"/>
      <c r="IKQ5" s="197"/>
      <c r="IKR5" s="197"/>
      <c r="IKS5" s="197"/>
      <c r="IKT5" s="197"/>
      <c r="IKU5" s="197"/>
      <c r="IKV5" s="197"/>
      <c r="IKW5" s="197"/>
      <c r="IKX5" s="197"/>
      <c r="IKY5" s="197"/>
      <c r="IKZ5" s="197"/>
      <c r="ILA5" s="197"/>
      <c r="ILB5" s="196"/>
      <c r="ILC5" s="197"/>
      <c r="ILD5" s="197"/>
      <c r="ILE5" s="197"/>
      <c r="ILF5" s="197"/>
      <c r="ILG5" s="197"/>
      <c r="ILH5" s="197"/>
      <c r="ILI5" s="197"/>
      <c r="ILJ5" s="197"/>
      <c r="ILK5" s="197"/>
      <c r="ILL5" s="197"/>
      <c r="ILM5" s="197"/>
      <c r="ILN5" s="197"/>
      <c r="ILO5" s="197"/>
      <c r="ILP5" s="197"/>
      <c r="ILQ5" s="196"/>
      <c r="ILR5" s="197"/>
      <c r="ILS5" s="197"/>
      <c r="ILT5" s="197"/>
      <c r="ILU5" s="197"/>
      <c r="ILV5" s="197"/>
      <c r="ILW5" s="197"/>
      <c r="ILX5" s="197"/>
      <c r="ILY5" s="197"/>
      <c r="ILZ5" s="197"/>
      <c r="IMA5" s="197"/>
      <c r="IMB5" s="197"/>
      <c r="IMC5" s="197"/>
      <c r="IMD5" s="197"/>
      <c r="IME5" s="197"/>
      <c r="IMF5" s="196"/>
      <c r="IMG5" s="197"/>
      <c r="IMH5" s="197"/>
      <c r="IMI5" s="197"/>
      <c r="IMJ5" s="197"/>
      <c r="IMK5" s="197"/>
      <c r="IML5" s="197"/>
      <c r="IMM5" s="197"/>
      <c r="IMN5" s="197"/>
      <c r="IMO5" s="197"/>
      <c r="IMP5" s="197"/>
      <c r="IMQ5" s="197"/>
      <c r="IMR5" s="197"/>
      <c r="IMS5" s="197"/>
      <c r="IMT5" s="197"/>
      <c r="IMU5" s="196"/>
      <c r="IMV5" s="197"/>
      <c r="IMW5" s="197"/>
      <c r="IMX5" s="197"/>
      <c r="IMY5" s="197"/>
      <c r="IMZ5" s="197"/>
      <c r="INA5" s="197"/>
      <c r="INB5" s="197"/>
      <c r="INC5" s="197"/>
      <c r="IND5" s="197"/>
      <c r="INE5" s="197"/>
      <c r="INF5" s="197"/>
      <c r="ING5" s="197"/>
      <c r="INH5" s="197"/>
      <c r="INI5" s="197"/>
      <c r="INJ5" s="196"/>
      <c r="INK5" s="197"/>
      <c r="INL5" s="197"/>
      <c r="INM5" s="197"/>
      <c r="INN5" s="197"/>
      <c r="INO5" s="197"/>
      <c r="INP5" s="197"/>
      <c r="INQ5" s="197"/>
      <c r="INR5" s="197"/>
      <c r="INS5" s="197"/>
      <c r="INT5" s="197"/>
      <c r="INU5" s="197"/>
      <c r="INV5" s="197"/>
      <c r="INW5" s="197"/>
      <c r="INX5" s="197"/>
      <c r="INY5" s="196"/>
      <c r="INZ5" s="197"/>
      <c r="IOA5" s="197"/>
      <c r="IOB5" s="197"/>
      <c r="IOC5" s="197"/>
      <c r="IOD5" s="197"/>
      <c r="IOE5" s="197"/>
      <c r="IOF5" s="197"/>
      <c r="IOG5" s="197"/>
      <c r="IOH5" s="197"/>
      <c r="IOI5" s="197"/>
      <c r="IOJ5" s="197"/>
      <c r="IOK5" s="197"/>
      <c r="IOL5" s="197"/>
      <c r="IOM5" s="197"/>
      <c r="ION5" s="196"/>
      <c r="IOO5" s="197"/>
      <c r="IOP5" s="197"/>
      <c r="IOQ5" s="197"/>
      <c r="IOR5" s="197"/>
      <c r="IOS5" s="197"/>
      <c r="IOT5" s="197"/>
      <c r="IOU5" s="197"/>
      <c r="IOV5" s="197"/>
      <c r="IOW5" s="197"/>
      <c r="IOX5" s="197"/>
      <c r="IOY5" s="197"/>
      <c r="IOZ5" s="197"/>
      <c r="IPA5" s="197"/>
      <c r="IPB5" s="197"/>
      <c r="IPC5" s="196"/>
      <c r="IPD5" s="197"/>
      <c r="IPE5" s="197"/>
      <c r="IPF5" s="197"/>
      <c r="IPG5" s="197"/>
      <c r="IPH5" s="197"/>
      <c r="IPI5" s="197"/>
      <c r="IPJ5" s="197"/>
      <c r="IPK5" s="197"/>
      <c r="IPL5" s="197"/>
      <c r="IPM5" s="197"/>
      <c r="IPN5" s="197"/>
      <c r="IPO5" s="197"/>
      <c r="IPP5" s="197"/>
      <c r="IPQ5" s="197"/>
      <c r="IPR5" s="196"/>
      <c r="IPS5" s="197"/>
      <c r="IPT5" s="197"/>
      <c r="IPU5" s="197"/>
      <c r="IPV5" s="197"/>
      <c r="IPW5" s="197"/>
      <c r="IPX5" s="197"/>
      <c r="IPY5" s="197"/>
      <c r="IPZ5" s="197"/>
      <c r="IQA5" s="197"/>
      <c r="IQB5" s="197"/>
      <c r="IQC5" s="197"/>
      <c r="IQD5" s="197"/>
      <c r="IQE5" s="197"/>
      <c r="IQF5" s="197"/>
      <c r="IQG5" s="196"/>
      <c r="IQH5" s="197"/>
      <c r="IQI5" s="197"/>
      <c r="IQJ5" s="197"/>
      <c r="IQK5" s="197"/>
      <c r="IQL5" s="197"/>
      <c r="IQM5" s="197"/>
      <c r="IQN5" s="197"/>
      <c r="IQO5" s="197"/>
      <c r="IQP5" s="197"/>
      <c r="IQQ5" s="197"/>
      <c r="IQR5" s="197"/>
      <c r="IQS5" s="197"/>
      <c r="IQT5" s="197"/>
      <c r="IQU5" s="197"/>
      <c r="IQV5" s="196"/>
      <c r="IQW5" s="197"/>
      <c r="IQX5" s="197"/>
      <c r="IQY5" s="197"/>
      <c r="IQZ5" s="197"/>
      <c r="IRA5" s="197"/>
      <c r="IRB5" s="197"/>
      <c r="IRC5" s="197"/>
      <c r="IRD5" s="197"/>
      <c r="IRE5" s="197"/>
      <c r="IRF5" s="197"/>
      <c r="IRG5" s="197"/>
      <c r="IRH5" s="197"/>
      <c r="IRI5" s="197"/>
      <c r="IRJ5" s="197"/>
      <c r="IRK5" s="196"/>
      <c r="IRL5" s="197"/>
      <c r="IRM5" s="197"/>
      <c r="IRN5" s="197"/>
      <c r="IRO5" s="197"/>
      <c r="IRP5" s="197"/>
      <c r="IRQ5" s="197"/>
      <c r="IRR5" s="197"/>
      <c r="IRS5" s="197"/>
      <c r="IRT5" s="197"/>
      <c r="IRU5" s="197"/>
      <c r="IRV5" s="197"/>
      <c r="IRW5" s="197"/>
      <c r="IRX5" s="197"/>
      <c r="IRY5" s="197"/>
      <c r="IRZ5" s="196"/>
      <c r="ISA5" s="197"/>
      <c r="ISB5" s="197"/>
      <c r="ISC5" s="197"/>
      <c r="ISD5" s="197"/>
      <c r="ISE5" s="197"/>
      <c r="ISF5" s="197"/>
      <c r="ISG5" s="197"/>
      <c r="ISH5" s="197"/>
      <c r="ISI5" s="197"/>
      <c r="ISJ5" s="197"/>
      <c r="ISK5" s="197"/>
      <c r="ISL5" s="197"/>
      <c r="ISM5" s="197"/>
      <c r="ISN5" s="197"/>
      <c r="ISO5" s="196"/>
      <c r="ISP5" s="197"/>
      <c r="ISQ5" s="197"/>
      <c r="ISR5" s="197"/>
      <c r="ISS5" s="197"/>
      <c r="IST5" s="197"/>
      <c r="ISU5" s="197"/>
      <c r="ISV5" s="197"/>
      <c r="ISW5" s="197"/>
      <c r="ISX5" s="197"/>
      <c r="ISY5" s="197"/>
      <c r="ISZ5" s="197"/>
      <c r="ITA5" s="197"/>
      <c r="ITB5" s="197"/>
      <c r="ITC5" s="197"/>
      <c r="ITD5" s="196"/>
      <c r="ITE5" s="197"/>
      <c r="ITF5" s="197"/>
      <c r="ITG5" s="197"/>
      <c r="ITH5" s="197"/>
      <c r="ITI5" s="197"/>
      <c r="ITJ5" s="197"/>
      <c r="ITK5" s="197"/>
      <c r="ITL5" s="197"/>
      <c r="ITM5" s="197"/>
      <c r="ITN5" s="197"/>
      <c r="ITO5" s="197"/>
      <c r="ITP5" s="197"/>
      <c r="ITQ5" s="197"/>
      <c r="ITR5" s="197"/>
      <c r="ITS5" s="196"/>
      <c r="ITT5" s="197"/>
      <c r="ITU5" s="197"/>
      <c r="ITV5" s="197"/>
      <c r="ITW5" s="197"/>
      <c r="ITX5" s="197"/>
      <c r="ITY5" s="197"/>
      <c r="ITZ5" s="197"/>
      <c r="IUA5" s="197"/>
      <c r="IUB5" s="197"/>
      <c r="IUC5" s="197"/>
      <c r="IUD5" s="197"/>
      <c r="IUE5" s="197"/>
      <c r="IUF5" s="197"/>
      <c r="IUG5" s="197"/>
      <c r="IUH5" s="196"/>
      <c r="IUI5" s="197"/>
      <c r="IUJ5" s="197"/>
      <c r="IUK5" s="197"/>
      <c r="IUL5" s="197"/>
      <c r="IUM5" s="197"/>
      <c r="IUN5" s="197"/>
      <c r="IUO5" s="197"/>
      <c r="IUP5" s="197"/>
      <c r="IUQ5" s="197"/>
      <c r="IUR5" s="197"/>
      <c r="IUS5" s="197"/>
      <c r="IUT5" s="197"/>
      <c r="IUU5" s="197"/>
      <c r="IUV5" s="197"/>
      <c r="IUW5" s="196"/>
      <c r="IUX5" s="197"/>
      <c r="IUY5" s="197"/>
      <c r="IUZ5" s="197"/>
      <c r="IVA5" s="197"/>
      <c r="IVB5" s="197"/>
      <c r="IVC5" s="197"/>
      <c r="IVD5" s="197"/>
      <c r="IVE5" s="197"/>
      <c r="IVF5" s="197"/>
      <c r="IVG5" s="197"/>
      <c r="IVH5" s="197"/>
      <c r="IVI5" s="197"/>
      <c r="IVJ5" s="197"/>
      <c r="IVK5" s="197"/>
      <c r="IVL5" s="196"/>
      <c r="IVM5" s="197"/>
      <c r="IVN5" s="197"/>
      <c r="IVO5" s="197"/>
      <c r="IVP5" s="197"/>
      <c r="IVQ5" s="197"/>
      <c r="IVR5" s="197"/>
      <c r="IVS5" s="197"/>
      <c r="IVT5" s="197"/>
      <c r="IVU5" s="197"/>
      <c r="IVV5" s="197"/>
      <c r="IVW5" s="197"/>
      <c r="IVX5" s="197"/>
      <c r="IVY5" s="197"/>
      <c r="IVZ5" s="197"/>
      <c r="IWA5" s="196"/>
      <c r="IWB5" s="197"/>
      <c r="IWC5" s="197"/>
      <c r="IWD5" s="197"/>
      <c r="IWE5" s="197"/>
      <c r="IWF5" s="197"/>
      <c r="IWG5" s="197"/>
      <c r="IWH5" s="197"/>
      <c r="IWI5" s="197"/>
      <c r="IWJ5" s="197"/>
      <c r="IWK5" s="197"/>
      <c r="IWL5" s="197"/>
      <c r="IWM5" s="197"/>
      <c r="IWN5" s="197"/>
      <c r="IWO5" s="197"/>
      <c r="IWP5" s="196"/>
      <c r="IWQ5" s="197"/>
      <c r="IWR5" s="197"/>
      <c r="IWS5" s="197"/>
      <c r="IWT5" s="197"/>
      <c r="IWU5" s="197"/>
      <c r="IWV5" s="197"/>
      <c r="IWW5" s="197"/>
      <c r="IWX5" s="197"/>
      <c r="IWY5" s="197"/>
      <c r="IWZ5" s="197"/>
      <c r="IXA5" s="197"/>
      <c r="IXB5" s="197"/>
      <c r="IXC5" s="197"/>
      <c r="IXD5" s="197"/>
      <c r="IXE5" s="196"/>
      <c r="IXF5" s="197"/>
      <c r="IXG5" s="197"/>
      <c r="IXH5" s="197"/>
      <c r="IXI5" s="197"/>
      <c r="IXJ5" s="197"/>
      <c r="IXK5" s="197"/>
      <c r="IXL5" s="197"/>
      <c r="IXM5" s="197"/>
      <c r="IXN5" s="197"/>
      <c r="IXO5" s="197"/>
      <c r="IXP5" s="197"/>
      <c r="IXQ5" s="197"/>
      <c r="IXR5" s="197"/>
      <c r="IXS5" s="197"/>
      <c r="IXT5" s="196"/>
      <c r="IXU5" s="197"/>
      <c r="IXV5" s="197"/>
      <c r="IXW5" s="197"/>
      <c r="IXX5" s="197"/>
      <c r="IXY5" s="197"/>
      <c r="IXZ5" s="197"/>
      <c r="IYA5" s="197"/>
      <c r="IYB5" s="197"/>
      <c r="IYC5" s="197"/>
      <c r="IYD5" s="197"/>
      <c r="IYE5" s="197"/>
      <c r="IYF5" s="197"/>
      <c r="IYG5" s="197"/>
      <c r="IYH5" s="197"/>
      <c r="IYI5" s="196"/>
      <c r="IYJ5" s="197"/>
      <c r="IYK5" s="197"/>
      <c r="IYL5" s="197"/>
      <c r="IYM5" s="197"/>
      <c r="IYN5" s="197"/>
      <c r="IYO5" s="197"/>
      <c r="IYP5" s="197"/>
      <c r="IYQ5" s="197"/>
      <c r="IYR5" s="197"/>
      <c r="IYS5" s="197"/>
      <c r="IYT5" s="197"/>
      <c r="IYU5" s="197"/>
      <c r="IYV5" s="197"/>
      <c r="IYW5" s="197"/>
      <c r="IYX5" s="196"/>
      <c r="IYY5" s="197"/>
      <c r="IYZ5" s="197"/>
      <c r="IZA5" s="197"/>
      <c r="IZB5" s="197"/>
      <c r="IZC5" s="197"/>
      <c r="IZD5" s="197"/>
      <c r="IZE5" s="197"/>
      <c r="IZF5" s="197"/>
      <c r="IZG5" s="197"/>
      <c r="IZH5" s="197"/>
      <c r="IZI5" s="197"/>
      <c r="IZJ5" s="197"/>
      <c r="IZK5" s="197"/>
      <c r="IZL5" s="197"/>
      <c r="IZM5" s="196"/>
      <c r="IZN5" s="197"/>
      <c r="IZO5" s="197"/>
      <c r="IZP5" s="197"/>
      <c r="IZQ5" s="197"/>
      <c r="IZR5" s="197"/>
      <c r="IZS5" s="197"/>
      <c r="IZT5" s="197"/>
      <c r="IZU5" s="197"/>
      <c r="IZV5" s="197"/>
      <c r="IZW5" s="197"/>
      <c r="IZX5" s="197"/>
      <c r="IZY5" s="197"/>
      <c r="IZZ5" s="197"/>
      <c r="JAA5" s="197"/>
      <c r="JAB5" s="196"/>
      <c r="JAC5" s="197"/>
      <c r="JAD5" s="197"/>
      <c r="JAE5" s="197"/>
      <c r="JAF5" s="197"/>
      <c r="JAG5" s="197"/>
      <c r="JAH5" s="197"/>
      <c r="JAI5" s="197"/>
      <c r="JAJ5" s="197"/>
      <c r="JAK5" s="197"/>
      <c r="JAL5" s="197"/>
      <c r="JAM5" s="197"/>
      <c r="JAN5" s="197"/>
      <c r="JAO5" s="197"/>
      <c r="JAP5" s="197"/>
      <c r="JAQ5" s="196"/>
      <c r="JAR5" s="197"/>
      <c r="JAS5" s="197"/>
      <c r="JAT5" s="197"/>
      <c r="JAU5" s="197"/>
      <c r="JAV5" s="197"/>
      <c r="JAW5" s="197"/>
      <c r="JAX5" s="197"/>
      <c r="JAY5" s="197"/>
      <c r="JAZ5" s="197"/>
      <c r="JBA5" s="197"/>
      <c r="JBB5" s="197"/>
      <c r="JBC5" s="197"/>
      <c r="JBD5" s="197"/>
      <c r="JBE5" s="197"/>
      <c r="JBF5" s="196"/>
      <c r="JBG5" s="197"/>
      <c r="JBH5" s="197"/>
      <c r="JBI5" s="197"/>
      <c r="JBJ5" s="197"/>
      <c r="JBK5" s="197"/>
      <c r="JBL5" s="197"/>
      <c r="JBM5" s="197"/>
      <c r="JBN5" s="197"/>
      <c r="JBO5" s="197"/>
      <c r="JBP5" s="197"/>
      <c r="JBQ5" s="197"/>
      <c r="JBR5" s="197"/>
      <c r="JBS5" s="197"/>
      <c r="JBT5" s="197"/>
      <c r="JBU5" s="196"/>
      <c r="JBV5" s="197"/>
      <c r="JBW5" s="197"/>
      <c r="JBX5" s="197"/>
      <c r="JBY5" s="197"/>
      <c r="JBZ5" s="197"/>
      <c r="JCA5" s="197"/>
      <c r="JCB5" s="197"/>
      <c r="JCC5" s="197"/>
      <c r="JCD5" s="197"/>
      <c r="JCE5" s="197"/>
      <c r="JCF5" s="197"/>
      <c r="JCG5" s="197"/>
      <c r="JCH5" s="197"/>
      <c r="JCI5" s="197"/>
      <c r="JCJ5" s="196"/>
      <c r="JCK5" s="197"/>
      <c r="JCL5" s="197"/>
      <c r="JCM5" s="197"/>
      <c r="JCN5" s="197"/>
      <c r="JCO5" s="197"/>
      <c r="JCP5" s="197"/>
      <c r="JCQ5" s="197"/>
      <c r="JCR5" s="197"/>
      <c r="JCS5" s="197"/>
      <c r="JCT5" s="197"/>
      <c r="JCU5" s="197"/>
      <c r="JCV5" s="197"/>
      <c r="JCW5" s="197"/>
      <c r="JCX5" s="197"/>
      <c r="JCY5" s="196"/>
      <c r="JCZ5" s="197"/>
      <c r="JDA5" s="197"/>
      <c r="JDB5" s="197"/>
      <c r="JDC5" s="197"/>
      <c r="JDD5" s="197"/>
      <c r="JDE5" s="197"/>
      <c r="JDF5" s="197"/>
      <c r="JDG5" s="197"/>
      <c r="JDH5" s="197"/>
      <c r="JDI5" s="197"/>
      <c r="JDJ5" s="197"/>
      <c r="JDK5" s="197"/>
      <c r="JDL5" s="197"/>
      <c r="JDM5" s="197"/>
      <c r="JDN5" s="196"/>
      <c r="JDO5" s="197"/>
      <c r="JDP5" s="197"/>
      <c r="JDQ5" s="197"/>
      <c r="JDR5" s="197"/>
      <c r="JDS5" s="197"/>
      <c r="JDT5" s="197"/>
      <c r="JDU5" s="197"/>
      <c r="JDV5" s="197"/>
      <c r="JDW5" s="197"/>
      <c r="JDX5" s="197"/>
      <c r="JDY5" s="197"/>
      <c r="JDZ5" s="197"/>
      <c r="JEA5" s="197"/>
      <c r="JEB5" s="197"/>
      <c r="JEC5" s="196"/>
      <c r="JED5" s="197"/>
      <c r="JEE5" s="197"/>
      <c r="JEF5" s="197"/>
      <c r="JEG5" s="197"/>
      <c r="JEH5" s="197"/>
      <c r="JEI5" s="197"/>
      <c r="JEJ5" s="197"/>
      <c r="JEK5" s="197"/>
      <c r="JEL5" s="197"/>
      <c r="JEM5" s="197"/>
      <c r="JEN5" s="197"/>
      <c r="JEO5" s="197"/>
      <c r="JEP5" s="197"/>
      <c r="JEQ5" s="197"/>
      <c r="JER5" s="196"/>
      <c r="JES5" s="197"/>
      <c r="JET5" s="197"/>
      <c r="JEU5" s="197"/>
      <c r="JEV5" s="197"/>
      <c r="JEW5" s="197"/>
      <c r="JEX5" s="197"/>
      <c r="JEY5" s="197"/>
      <c r="JEZ5" s="197"/>
      <c r="JFA5" s="197"/>
      <c r="JFB5" s="197"/>
      <c r="JFC5" s="197"/>
      <c r="JFD5" s="197"/>
      <c r="JFE5" s="197"/>
      <c r="JFF5" s="197"/>
      <c r="JFG5" s="196"/>
      <c r="JFH5" s="197"/>
      <c r="JFI5" s="197"/>
      <c r="JFJ5" s="197"/>
      <c r="JFK5" s="197"/>
      <c r="JFL5" s="197"/>
      <c r="JFM5" s="197"/>
      <c r="JFN5" s="197"/>
      <c r="JFO5" s="197"/>
      <c r="JFP5" s="197"/>
      <c r="JFQ5" s="197"/>
      <c r="JFR5" s="197"/>
      <c r="JFS5" s="197"/>
      <c r="JFT5" s="197"/>
      <c r="JFU5" s="197"/>
      <c r="JFV5" s="196"/>
      <c r="JFW5" s="197"/>
      <c r="JFX5" s="197"/>
      <c r="JFY5" s="197"/>
      <c r="JFZ5" s="197"/>
      <c r="JGA5" s="197"/>
      <c r="JGB5" s="197"/>
      <c r="JGC5" s="197"/>
      <c r="JGD5" s="197"/>
      <c r="JGE5" s="197"/>
      <c r="JGF5" s="197"/>
      <c r="JGG5" s="197"/>
      <c r="JGH5" s="197"/>
      <c r="JGI5" s="197"/>
      <c r="JGJ5" s="197"/>
      <c r="JGK5" s="196"/>
      <c r="JGL5" s="197"/>
      <c r="JGM5" s="197"/>
      <c r="JGN5" s="197"/>
      <c r="JGO5" s="197"/>
      <c r="JGP5" s="197"/>
      <c r="JGQ5" s="197"/>
      <c r="JGR5" s="197"/>
      <c r="JGS5" s="197"/>
      <c r="JGT5" s="197"/>
      <c r="JGU5" s="197"/>
      <c r="JGV5" s="197"/>
      <c r="JGW5" s="197"/>
      <c r="JGX5" s="197"/>
      <c r="JGY5" s="197"/>
      <c r="JGZ5" s="196"/>
      <c r="JHA5" s="197"/>
      <c r="JHB5" s="197"/>
      <c r="JHC5" s="197"/>
      <c r="JHD5" s="197"/>
      <c r="JHE5" s="197"/>
      <c r="JHF5" s="197"/>
      <c r="JHG5" s="197"/>
      <c r="JHH5" s="197"/>
      <c r="JHI5" s="197"/>
      <c r="JHJ5" s="197"/>
      <c r="JHK5" s="197"/>
      <c r="JHL5" s="197"/>
      <c r="JHM5" s="197"/>
      <c r="JHN5" s="197"/>
      <c r="JHO5" s="196"/>
      <c r="JHP5" s="197"/>
      <c r="JHQ5" s="197"/>
      <c r="JHR5" s="197"/>
      <c r="JHS5" s="197"/>
      <c r="JHT5" s="197"/>
      <c r="JHU5" s="197"/>
      <c r="JHV5" s="197"/>
      <c r="JHW5" s="197"/>
      <c r="JHX5" s="197"/>
      <c r="JHY5" s="197"/>
      <c r="JHZ5" s="197"/>
      <c r="JIA5" s="197"/>
      <c r="JIB5" s="197"/>
      <c r="JIC5" s="197"/>
      <c r="JID5" s="196"/>
      <c r="JIE5" s="197"/>
      <c r="JIF5" s="197"/>
      <c r="JIG5" s="197"/>
      <c r="JIH5" s="197"/>
      <c r="JII5" s="197"/>
      <c r="JIJ5" s="197"/>
      <c r="JIK5" s="197"/>
      <c r="JIL5" s="197"/>
      <c r="JIM5" s="197"/>
      <c r="JIN5" s="197"/>
      <c r="JIO5" s="197"/>
      <c r="JIP5" s="197"/>
      <c r="JIQ5" s="197"/>
      <c r="JIR5" s="197"/>
      <c r="JIS5" s="196"/>
      <c r="JIT5" s="197"/>
      <c r="JIU5" s="197"/>
      <c r="JIV5" s="197"/>
      <c r="JIW5" s="197"/>
      <c r="JIX5" s="197"/>
      <c r="JIY5" s="197"/>
      <c r="JIZ5" s="197"/>
      <c r="JJA5" s="197"/>
      <c r="JJB5" s="197"/>
      <c r="JJC5" s="197"/>
      <c r="JJD5" s="197"/>
      <c r="JJE5" s="197"/>
      <c r="JJF5" s="197"/>
      <c r="JJG5" s="197"/>
      <c r="JJH5" s="196"/>
      <c r="JJI5" s="197"/>
      <c r="JJJ5" s="197"/>
      <c r="JJK5" s="197"/>
      <c r="JJL5" s="197"/>
      <c r="JJM5" s="197"/>
      <c r="JJN5" s="197"/>
      <c r="JJO5" s="197"/>
      <c r="JJP5" s="197"/>
      <c r="JJQ5" s="197"/>
      <c r="JJR5" s="197"/>
      <c r="JJS5" s="197"/>
      <c r="JJT5" s="197"/>
      <c r="JJU5" s="197"/>
      <c r="JJV5" s="197"/>
      <c r="JJW5" s="196"/>
      <c r="JJX5" s="197"/>
      <c r="JJY5" s="197"/>
      <c r="JJZ5" s="197"/>
      <c r="JKA5" s="197"/>
      <c r="JKB5" s="197"/>
      <c r="JKC5" s="197"/>
      <c r="JKD5" s="197"/>
      <c r="JKE5" s="197"/>
      <c r="JKF5" s="197"/>
      <c r="JKG5" s="197"/>
      <c r="JKH5" s="197"/>
      <c r="JKI5" s="197"/>
      <c r="JKJ5" s="197"/>
      <c r="JKK5" s="197"/>
      <c r="JKL5" s="196"/>
      <c r="JKM5" s="197"/>
      <c r="JKN5" s="197"/>
      <c r="JKO5" s="197"/>
      <c r="JKP5" s="197"/>
      <c r="JKQ5" s="197"/>
      <c r="JKR5" s="197"/>
      <c r="JKS5" s="197"/>
      <c r="JKT5" s="197"/>
      <c r="JKU5" s="197"/>
      <c r="JKV5" s="197"/>
      <c r="JKW5" s="197"/>
      <c r="JKX5" s="197"/>
      <c r="JKY5" s="197"/>
      <c r="JKZ5" s="197"/>
      <c r="JLA5" s="196"/>
      <c r="JLB5" s="197"/>
      <c r="JLC5" s="197"/>
      <c r="JLD5" s="197"/>
      <c r="JLE5" s="197"/>
      <c r="JLF5" s="197"/>
      <c r="JLG5" s="197"/>
      <c r="JLH5" s="197"/>
      <c r="JLI5" s="197"/>
      <c r="JLJ5" s="197"/>
      <c r="JLK5" s="197"/>
      <c r="JLL5" s="197"/>
      <c r="JLM5" s="197"/>
      <c r="JLN5" s="197"/>
      <c r="JLO5" s="197"/>
      <c r="JLP5" s="196"/>
      <c r="JLQ5" s="197"/>
      <c r="JLR5" s="197"/>
      <c r="JLS5" s="197"/>
      <c r="JLT5" s="197"/>
      <c r="JLU5" s="197"/>
      <c r="JLV5" s="197"/>
      <c r="JLW5" s="197"/>
      <c r="JLX5" s="197"/>
      <c r="JLY5" s="197"/>
      <c r="JLZ5" s="197"/>
      <c r="JMA5" s="197"/>
      <c r="JMB5" s="197"/>
      <c r="JMC5" s="197"/>
      <c r="JMD5" s="197"/>
      <c r="JME5" s="196"/>
      <c r="JMF5" s="197"/>
      <c r="JMG5" s="197"/>
      <c r="JMH5" s="197"/>
      <c r="JMI5" s="197"/>
      <c r="JMJ5" s="197"/>
      <c r="JMK5" s="197"/>
      <c r="JML5" s="197"/>
      <c r="JMM5" s="197"/>
      <c r="JMN5" s="197"/>
      <c r="JMO5" s="197"/>
      <c r="JMP5" s="197"/>
      <c r="JMQ5" s="197"/>
      <c r="JMR5" s="197"/>
      <c r="JMS5" s="197"/>
      <c r="JMT5" s="196"/>
      <c r="JMU5" s="197"/>
      <c r="JMV5" s="197"/>
      <c r="JMW5" s="197"/>
      <c r="JMX5" s="197"/>
      <c r="JMY5" s="197"/>
      <c r="JMZ5" s="197"/>
      <c r="JNA5" s="197"/>
      <c r="JNB5" s="197"/>
      <c r="JNC5" s="197"/>
      <c r="JND5" s="197"/>
      <c r="JNE5" s="197"/>
      <c r="JNF5" s="197"/>
      <c r="JNG5" s="197"/>
      <c r="JNH5" s="197"/>
      <c r="JNI5" s="196"/>
      <c r="JNJ5" s="197"/>
      <c r="JNK5" s="197"/>
      <c r="JNL5" s="197"/>
      <c r="JNM5" s="197"/>
      <c r="JNN5" s="197"/>
      <c r="JNO5" s="197"/>
      <c r="JNP5" s="197"/>
      <c r="JNQ5" s="197"/>
      <c r="JNR5" s="197"/>
      <c r="JNS5" s="197"/>
      <c r="JNT5" s="197"/>
      <c r="JNU5" s="197"/>
      <c r="JNV5" s="197"/>
      <c r="JNW5" s="197"/>
      <c r="JNX5" s="196"/>
      <c r="JNY5" s="197"/>
      <c r="JNZ5" s="197"/>
      <c r="JOA5" s="197"/>
      <c r="JOB5" s="197"/>
      <c r="JOC5" s="197"/>
      <c r="JOD5" s="197"/>
      <c r="JOE5" s="197"/>
      <c r="JOF5" s="197"/>
      <c r="JOG5" s="197"/>
      <c r="JOH5" s="197"/>
      <c r="JOI5" s="197"/>
      <c r="JOJ5" s="197"/>
      <c r="JOK5" s="197"/>
      <c r="JOL5" s="197"/>
      <c r="JOM5" s="196"/>
      <c r="JON5" s="197"/>
      <c r="JOO5" s="197"/>
      <c r="JOP5" s="197"/>
      <c r="JOQ5" s="197"/>
      <c r="JOR5" s="197"/>
      <c r="JOS5" s="197"/>
      <c r="JOT5" s="197"/>
      <c r="JOU5" s="197"/>
      <c r="JOV5" s="197"/>
      <c r="JOW5" s="197"/>
      <c r="JOX5" s="197"/>
      <c r="JOY5" s="197"/>
      <c r="JOZ5" s="197"/>
      <c r="JPA5" s="197"/>
      <c r="JPB5" s="196"/>
      <c r="JPC5" s="197"/>
      <c r="JPD5" s="197"/>
      <c r="JPE5" s="197"/>
      <c r="JPF5" s="197"/>
      <c r="JPG5" s="197"/>
      <c r="JPH5" s="197"/>
      <c r="JPI5" s="197"/>
      <c r="JPJ5" s="197"/>
      <c r="JPK5" s="197"/>
      <c r="JPL5" s="197"/>
      <c r="JPM5" s="197"/>
      <c r="JPN5" s="197"/>
      <c r="JPO5" s="197"/>
      <c r="JPP5" s="197"/>
      <c r="JPQ5" s="196"/>
      <c r="JPR5" s="197"/>
      <c r="JPS5" s="197"/>
      <c r="JPT5" s="197"/>
      <c r="JPU5" s="197"/>
      <c r="JPV5" s="197"/>
      <c r="JPW5" s="197"/>
      <c r="JPX5" s="197"/>
      <c r="JPY5" s="197"/>
      <c r="JPZ5" s="197"/>
      <c r="JQA5" s="197"/>
      <c r="JQB5" s="197"/>
      <c r="JQC5" s="197"/>
      <c r="JQD5" s="197"/>
      <c r="JQE5" s="197"/>
      <c r="JQF5" s="196"/>
      <c r="JQG5" s="197"/>
      <c r="JQH5" s="197"/>
      <c r="JQI5" s="197"/>
      <c r="JQJ5" s="197"/>
      <c r="JQK5" s="197"/>
      <c r="JQL5" s="197"/>
      <c r="JQM5" s="197"/>
      <c r="JQN5" s="197"/>
      <c r="JQO5" s="197"/>
      <c r="JQP5" s="197"/>
      <c r="JQQ5" s="197"/>
      <c r="JQR5" s="197"/>
      <c r="JQS5" s="197"/>
      <c r="JQT5" s="197"/>
      <c r="JQU5" s="196"/>
      <c r="JQV5" s="197"/>
      <c r="JQW5" s="197"/>
      <c r="JQX5" s="197"/>
      <c r="JQY5" s="197"/>
      <c r="JQZ5" s="197"/>
      <c r="JRA5" s="197"/>
      <c r="JRB5" s="197"/>
      <c r="JRC5" s="197"/>
      <c r="JRD5" s="197"/>
      <c r="JRE5" s="197"/>
      <c r="JRF5" s="197"/>
      <c r="JRG5" s="197"/>
      <c r="JRH5" s="197"/>
      <c r="JRI5" s="197"/>
      <c r="JRJ5" s="196"/>
      <c r="JRK5" s="197"/>
      <c r="JRL5" s="197"/>
      <c r="JRM5" s="197"/>
      <c r="JRN5" s="197"/>
      <c r="JRO5" s="197"/>
      <c r="JRP5" s="197"/>
      <c r="JRQ5" s="197"/>
      <c r="JRR5" s="197"/>
      <c r="JRS5" s="197"/>
      <c r="JRT5" s="197"/>
      <c r="JRU5" s="197"/>
      <c r="JRV5" s="197"/>
      <c r="JRW5" s="197"/>
      <c r="JRX5" s="197"/>
      <c r="JRY5" s="196"/>
      <c r="JRZ5" s="197"/>
      <c r="JSA5" s="197"/>
      <c r="JSB5" s="197"/>
      <c r="JSC5" s="197"/>
      <c r="JSD5" s="197"/>
      <c r="JSE5" s="197"/>
      <c r="JSF5" s="197"/>
      <c r="JSG5" s="197"/>
      <c r="JSH5" s="197"/>
      <c r="JSI5" s="197"/>
      <c r="JSJ5" s="197"/>
      <c r="JSK5" s="197"/>
      <c r="JSL5" s="197"/>
      <c r="JSM5" s="197"/>
      <c r="JSN5" s="196"/>
      <c r="JSO5" s="197"/>
      <c r="JSP5" s="197"/>
      <c r="JSQ5" s="197"/>
      <c r="JSR5" s="197"/>
      <c r="JSS5" s="197"/>
      <c r="JST5" s="197"/>
      <c r="JSU5" s="197"/>
      <c r="JSV5" s="197"/>
      <c r="JSW5" s="197"/>
      <c r="JSX5" s="197"/>
      <c r="JSY5" s="197"/>
      <c r="JSZ5" s="197"/>
      <c r="JTA5" s="197"/>
      <c r="JTB5" s="197"/>
      <c r="JTC5" s="196"/>
      <c r="JTD5" s="197"/>
      <c r="JTE5" s="197"/>
      <c r="JTF5" s="197"/>
      <c r="JTG5" s="197"/>
      <c r="JTH5" s="197"/>
      <c r="JTI5" s="197"/>
      <c r="JTJ5" s="197"/>
      <c r="JTK5" s="197"/>
      <c r="JTL5" s="197"/>
      <c r="JTM5" s="197"/>
      <c r="JTN5" s="197"/>
      <c r="JTO5" s="197"/>
      <c r="JTP5" s="197"/>
      <c r="JTQ5" s="197"/>
      <c r="JTR5" s="196"/>
      <c r="JTS5" s="197"/>
      <c r="JTT5" s="197"/>
      <c r="JTU5" s="197"/>
      <c r="JTV5" s="197"/>
      <c r="JTW5" s="197"/>
      <c r="JTX5" s="197"/>
      <c r="JTY5" s="197"/>
      <c r="JTZ5" s="197"/>
      <c r="JUA5" s="197"/>
      <c r="JUB5" s="197"/>
      <c r="JUC5" s="197"/>
      <c r="JUD5" s="197"/>
      <c r="JUE5" s="197"/>
      <c r="JUF5" s="197"/>
      <c r="JUG5" s="196"/>
      <c r="JUH5" s="197"/>
      <c r="JUI5" s="197"/>
      <c r="JUJ5" s="197"/>
      <c r="JUK5" s="197"/>
      <c r="JUL5" s="197"/>
      <c r="JUM5" s="197"/>
      <c r="JUN5" s="197"/>
      <c r="JUO5" s="197"/>
      <c r="JUP5" s="197"/>
      <c r="JUQ5" s="197"/>
      <c r="JUR5" s="197"/>
      <c r="JUS5" s="197"/>
      <c r="JUT5" s="197"/>
      <c r="JUU5" s="197"/>
      <c r="JUV5" s="196"/>
      <c r="JUW5" s="197"/>
      <c r="JUX5" s="197"/>
      <c r="JUY5" s="197"/>
      <c r="JUZ5" s="197"/>
      <c r="JVA5" s="197"/>
      <c r="JVB5" s="197"/>
      <c r="JVC5" s="197"/>
      <c r="JVD5" s="197"/>
      <c r="JVE5" s="197"/>
      <c r="JVF5" s="197"/>
      <c r="JVG5" s="197"/>
      <c r="JVH5" s="197"/>
      <c r="JVI5" s="197"/>
      <c r="JVJ5" s="197"/>
      <c r="JVK5" s="196"/>
      <c r="JVL5" s="197"/>
      <c r="JVM5" s="197"/>
      <c r="JVN5" s="197"/>
      <c r="JVO5" s="197"/>
      <c r="JVP5" s="197"/>
      <c r="JVQ5" s="197"/>
      <c r="JVR5" s="197"/>
      <c r="JVS5" s="197"/>
      <c r="JVT5" s="197"/>
      <c r="JVU5" s="197"/>
      <c r="JVV5" s="197"/>
      <c r="JVW5" s="197"/>
      <c r="JVX5" s="197"/>
      <c r="JVY5" s="197"/>
      <c r="JVZ5" s="196"/>
      <c r="JWA5" s="197"/>
      <c r="JWB5" s="197"/>
      <c r="JWC5" s="197"/>
      <c r="JWD5" s="197"/>
      <c r="JWE5" s="197"/>
      <c r="JWF5" s="197"/>
      <c r="JWG5" s="197"/>
      <c r="JWH5" s="197"/>
      <c r="JWI5" s="197"/>
      <c r="JWJ5" s="197"/>
      <c r="JWK5" s="197"/>
      <c r="JWL5" s="197"/>
      <c r="JWM5" s="197"/>
      <c r="JWN5" s="197"/>
      <c r="JWO5" s="196"/>
      <c r="JWP5" s="197"/>
      <c r="JWQ5" s="197"/>
      <c r="JWR5" s="197"/>
      <c r="JWS5" s="197"/>
      <c r="JWT5" s="197"/>
      <c r="JWU5" s="197"/>
      <c r="JWV5" s="197"/>
      <c r="JWW5" s="197"/>
      <c r="JWX5" s="197"/>
      <c r="JWY5" s="197"/>
      <c r="JWZ5" s="197"/>
      <c r="JXA5" s="197"/>
      <c r="JXB5" s="197"/>
      <c r="JXC5" s="197"/>
      <c r="JXD5" s="196"/>
      <c r="JXE5" s="197"/>
      <c r="JXF5" s="197"/>
      <c r="JXG5" s="197"/>
      <c r="JXH5" s="197"/>
      <c r="JXI5" s="197"/>
      <c r="JXJ5" s="197"/>
      <c r="JXK5" s="197"/>
      <c r="JXL5" s="197"/>
      <c r="JXM5" s="197"/>
      <c r="JXN5" s="197"/>
      <c r="JXO5" s="197"/>
      <c r="JXP5" s="197"/>
      <c r="JXQ5" s="197"/>
      <c r="JXR5" s="197"/>
      <c r="JXS5" s="196"/>
      <c r="JXT5" s="197"/>
      <c r="JXU5" s="197"/>
      <c r="JXV5" s="197"/>
      <c r="JXW5" s="197"/>
      <c r="JXX5" s="197"/>
      <c r="JXY5" s="197"/>
      <c r="JXZ5" s="197"/>
      <c r="JYA5" s="197"/>
      <c r="JYB5" s="197"/>
      <c r="JYC5" s="197"/>
      <c r="JYD5" s="197"/>
      <c r="JYE5" s="197"/>
      <c r="JYF5" s="197"/>
      <c r="JYG5" s="197"/>
      <c r="JYH5" s="196"/>
      <c r="JYI5" s="197"/>
      <c r="JYJ5" s="197"/>
      <c r="JYK5" s="197"/>
      <c r="JYL5" s="197"/>
      <c r="JYM5" s="197"/>
      <c r="JYN5" s="197"/>
      <c r="JYO5" s="197"/>
      <c r="JYP5" s="197"/>
      <c r="JYQ5" s="197"/>
      <c r="JYR5" s="197"/>
      <c r="JYS5" s="197"/>
      <c r="JYT5" s="197"/>
      <c r="JYU5" s="197"/>
      <c r="JYV5" s="197"/>
      <c r="JYW5" s="196"/>
      <c r="JYX5" s="197"/>
      <c r="JYY5" s="197"/>
      <c r="JYZ5" s="197"/>
      <c r="JZA5" s="197"/>
      <c r="JZB5" s="197"/>
      <c r="JZC5" s="197"/>
      <c r="JZD5" s="197"/>
      <c r="JZE5" s="197"/>
      <c r="JZF5" s="197"/>
      <c r="JZG5" s="197"/>
      <c r="JZH5" s="197"/>
      <c r="JZI5" s="197"/>
      <c r="JZJ5" s="197"/>
      <c r="JZK5" s="197"/>
      <c r="JZL5" s="196"/>
      <c r="JZM5" s="197"/>
      <c r="JZN5" s="197"/>
      <c r="JZO5" s="197"/>
      <c r="JZP5" s="197"/>
      <c r="JZQ5" s="197"/>
      <c r="JZR5" s="197"/>
      <c r="JZS5" s="197"/>
      <c r="JZT5" s="197"/>
      <c r="JZU5" s="197"/>
      <c r="JZV5" s="197"/>
      <c r="JZW5" s="197"/>
      <c r="JZX5" s="197"/>
      <c r="JZY5" s="197"/>
      <c r="JZZ5" s="197"/>
      <c r="KAA5" s="196"/>
      <c r="KAB5" s="197"/>
      <c r="KAC5" s="197"/>
      <c r="KAD5" s="197"/>
      <c r="KAE5" s="197"/>
      <c r="KAF5" s="197"/>
      <c r="KAG5" s="197"/>
      <c r="KAH5" s="197"/>
      <c r="KAI5" s="197"/>
      <c r="KAJ5" s="197"/>
      <c r="KAK5" s="197"/>
      <c r="KAL5" s="197"/>
      <c r="KAM5" s="197"/>
      <c r="KAN5" s="197"/>
      <c r="KAO5" s="197"/>
      <c r="KAP5" s="196"/>
      <c r="KAQ5" s="197"/>
      <c r="KAR5" s="197"/>
      <c r="KAS5" s="197"/>
      <c r="KAT5" s="197"/>
      <c r="KAU5" s="197"/>
      <c r="KAV5" s="197"/>
      <c r="KAW5" s="197"/>
      <c r="KAX5" s="197"/>
      <c r="KAY5" s="197"/>
      <c r="KAZ5" s="197"/>
      <c r="KBA5" s="197"/>
      <c r="KBB5" s="197"/>
      <c r="KBC5" s="197"/>
      <c r="KBD5" s="197"/>
      <c r="KBE5" s="196"/>
      <c r="KBF5" s="197"/>
      <c r="KBG5" s="197"/>
      <c r="KBH5" s="197"/>
      <c r="KBI5" s="197"/>
      <c r="KBJ5" s="197"/>
      <c r="KBK5" s="197"/>
      <c r="KBL5" s="197"/>
      <c r="KBM5" s="197"/>
      <c r="KBN5" s="197"/>
      <c r="KBO5" s="197"/>
      <c r="KBP5" s="197"/>
      <c r="KBQ5" s="197"/>
      <c r="KBR5" s="197"/>
      <c r="KBS5" s="197"/>
      <c r="KBT5" s="196"/>
      <c r="KBU5" s="197"/>
      <c r="KBV5" s="197"/>
      <c r="KBW5" s="197"/>
      <c r="KBX5" s="197"/>
      <c r="KBY5" s="197"/>
      <c r="KBZ5" s="197"/>
      <c r="KCA5" s="197"/>
      <c r="KCB5" s="197"/>
      <c r="KCC5" s="197"/>
      <c r="KCD5" s="197"/>
      <c r="KCE5" s="197"/>
      <c r="KCF5" s="197"/>
      <c r="KCG5" s="197"/>
      <c r="KCH5" s="197"/>
      <c r="KCI5" s="196"/>
      <c r="KCJ5" s="197"/>
      <c r="KCK5" s="197"/>
      <c r="KCL5" s="197"/>
      <c r="KCM5" s="197"/>
      <c r="KCN5" s="197"/>
      <c r="KCO5" s="197"/>
      <c r="KCP5" s="197"/>
      <c r="KCQ5" s="197"/>
      <c r="KCR5" s="197"/>
      <c r="KCS5" s="197"/>
      <c r="KCT5" s="197"/>
      <c r="KCU5" s="197"/>
      <c r="KCV5" s="197"/>
      <c r="KCW5" s="197"/>
      <c r="KCX5" s="196"/>
      <c r="KCY5" s="197"/>
      <c r="KCZ5" s="197"/>
      <c r="KDA5" s="197"/>
      <c r="KDB5" s="197"/>
      <c r="KDC5" s="197"/>
      <c r="KDD5" s="197"/>
      <c r="KDE5" s="197"/>
      <c r="KDF5" s="197"/>
      <c r="KDG5" s="197"/>
      <c r="KDH5" s="197"/>
      <c r="KDI5" s="197"/>
      <c r="KDJ5" s="197"/>
      <c r="KDK5" s="197"/>
      <c r="KDL5" s="197"/>
      <c r="KDM5" s="196"/>
      <c r="KDN5" s="197"/>
      <c r="KDO5" s="197"/>
      <c r="KDP5" s="197"/>
      <c r="KDQ5" s="197"/>
      <c r="KDR5" s="197"/>
      <c r="KDS5" s="197"/>
      <c r="KDT5" s="197"/>
      <c r="KDU5" s="197"/>
      <c r="KDV5" s="197"/>
      <c r="KDW5" s="197"/>
      <c r="KDX5" s="197"/>
      <c r="KDY5" s="197"/>
      <c r="KDZ5" s="197"/>
      <c r="KEA5" s="197"/>
      <c r="KEB5" s="196"/>
      <c r="KEC5" s="197"/>
      <c r="KED5" s="197"/>
      <c r="KEE5" s="197"/>
      <c r="KEF5" s="197"/>
      <c r="KEG5" s="197"/>
      <c r="KEH5" s="197"/>
      <c r="KEI5" s="197"/>
      <c r="KEJ5" s="197"/>
      <c r="KEK5" s="197"/>
      <c r="KEL5" s="197"/>
      <c r="KEM5" s="197"/>
      <c r="KEN5" s="197"/>
      <c r="KEO5" s="197"/>
      <c r="KEP5" s="197"/>
      <c r="KEQ5" s="196"/>
      <c r="KER5" s="197"/>
      <c r="KES5" s="197"/>
      <c r="KET5" s="197"/>
      <c r="KEU5" s="197"/>
      <c r="KEV5" s="197"/>
      <c r="KEW5" s="197"/>
      <c r="KEX5" s="197"/>
      <c r="KEY5" s="197"/>
      <c r="KEZ5" s="197"/>
      <c r="KFA5" s="197"/>
      <c r="KFB5" s="197"/>
      <c r="KFC5" s="197"/>
      <c r="KFD5" s="197"/>
      <c r="KFE5" s="197"/>
      <c r="KFF5" s="196"/>
      <c r="KFG5" s="197"/>
      <c r="KFH5" s="197"/>
      <c r="KFI5" s="197"/>
      <c r="KFJ5" s="197"/>
      <c r="KFK5" s="197"/>
      <c r="KFL5" s="197"/>
      <c r="KFM5" s="197"/>
      <c r="KFN5" s="197"/>
      <c r="KFO5" s="197"/>
      <c r="KFP5" s="197"/>
      <c r="KFQ5" s="197"/>
      <c r="KFR5" s="197"/>
      <c r="KFS5" s="197"/>
      <c r="KFT5" s="197"/>
      <c r="KFU5" s="196"/>
      <c r="KFV5" s="197"/>
      <c r="KFW5" s="197"/>
      <c r="KFX5" s="197"/>
      <c r="KFY5" s="197"/>
      <c r="KFZ5" s="197"/>
      <c r="KGA5" s="197"/>
      <c r="KGB5" s="197"/>
      <c r="KGC5" s="197"/>
      <c r="KGD5" s="197"/>
      <c r="KGE5" s="197"/>
      <c r="KGF5" s="197"/>
      <c r="KGG5" s="197"/>
      <c r="KGH5" s="197"/>
      <c r="KGI5" s="197"/>
      <c r="KGJ5" s="196"/>
      <c r="KGK5" s="197"/>
      <c r="KGL5" s="197"/>
      <c r="KGM5" s="197"/>
      <c r="KGN5" s="197"/>
      <c r="KGO5" s="197"/>
      <c r="KGP5" s="197"/>
      <c r="KGQ5" s="197"/>
      <c r="KGR5" s="197"/>
      <c r="KGS5" s="197"/>
      <c r="KGT5" s="197"/>
      <c r="KGU5" s="197"/>
      <c r="KGV5" s="197"/>
      <c r="KGW5" s="197"/>
      <c r="KGX5" s="197"/>
      <c r="KGY5" s="196"/>
      <c r="KGZ5" s="197"/>
      <c r="KHA5" s="197"/>
      <c r="KHB5" s="197"/>
      <c r="KHC5" s="197"/>
      <c r="KHD5" s="197"/>
      <c r="KHE5" s="197"/>
      <c r="KHF5" s="197"/>
      <c r="KHG5" s="197"/>
      <c r="KHH5" s="197"/>
      <c r="KHI5" s="197"/>
      <c r="KHJ5" s="197"/>
      <c r="KHK5" s="197"/>
      <c r="KHL5" s="197"/>
      <c r="KHM5" s="197"/>
      <c r="KHN5" s="196"/>
      <c r="KHO5" s="197"/>
      <c r="KHP5" s="197"/>
      <c r="KHQ5" s="197"/>
      <c r="KHR5" s="197"/>
      <c r="KHS5" s="197"/>
      <c r="KHT5" s="197"/>
      <c r="KHU5" s="197"/>
      <c r="KHV5" s="197"/>
      <c r="KHW5" s="197"/>
      <c r="KHX5" s="197"/>
      <c r="KHY5" s="197"/>
      <c r="KHZ5" s="197"/>
      <c r="KIA5" s="197"/>
      <c r="KIB5" s="197"/>
      <c r="KIC5" s="196"/>
      <c r="KID5" s="197"/>
      <c r="KIE5" s="197"/>
      <c r="KIF5" s="197"/>
      <c r="KIG5" s="197"/>
      <c r="KIH5" s="197"/>
      <c r="KII5" s="197"/>
      <c r="KIJ5" s="197"/>
      <c r="KIK5" s="197"/>
      <c r="KIL5" s="197"/>
      <c r="KIM5" s="197"/>
      <c r="KIN5" s="197"/>
      <c r="KIO5" s="197"/>
      <c r="KIP5" s="197"/>
      <c r="KIQ5" s="197"/>
      <c r="KIR5" s="196"/>
      <c r="KIS5" s="197"/>
      <c r="KIT5" s="197"/>
      <c r="KIU5" s="197"/>
      <c r="KIV5" s="197"/>
      <c r="KIW5" s="197"/>
      <c r="KIX5" s="197"/>
      <c r="KIY5" s="197"/>
      <c r="KIZ5" s="197"/>
      <c r="KJA5" s="197"/>
      <c r="KJB5" s="197"/>
      <c r="KJC5" s="197"/>
      <c r="KJD5" s="197"/>
      <c r="KJE5" s="197"/>
      <c r="KJF5" s="197"/>
      <c r="KJG5" s="196"/>
      <c r="KJH5" s="197"/>
      <c r="KJI5" s="197"/>
      <c r="KJJ5" s="197"/>
      <c r="KJK5" s="197"/>
      <c r="KJL5" s="197"/>
      <c r="KJM5" s="197"/>
      <c r="KJN5" s="197"/>
      <c r="KJO5" s="197"/>
      <c r="KJP5" s="197"/>
      <c r="KJQ5" s="197"/>
      <c r="KJR5" s="197"/>
      <c r="KJS5" s="197"/>
      <c r="KJT5" s="197"/>
      <c r="KJU5" s="197"/>
      <c r="KJV5" s="196"/>
      <c r="KJW5" s="197"/>
      <c r="KJX5" s="197"/>
      <c r="KJY5" s="197"/>
      <c r="KJZ5" s="197"/>
      <c r="KKA5" s="197"/>
      <c r="KKB5" s="197"/>
      <c r="KKC5" s="197"/>
      <c r="KKD5" s="197"/>
      <c r="KKE5" s="197"/>
      <c r="KKF5" s="197"/>
      <c r="KKG5" s="197"/>
      <c r="KKH5" s="197"/>
      <c r="KKI5" s="197"/>
      <c r="KKJ5" s="197"/>
      <c r="KKK5" s="196"/>
      <c r="KKL5" s="197"/>
      <c r="KKM5" s="197"/>
      <c r="KKN5" s="197"/>
      <c r="KKO5" s="197"/>
      <c r="KKP5" s="197"/>
      <c r="KKQ5" s="197"/>
      <c r="KKR5" s="197"/>
      <c r="KKS5" s="197"/>
      <c r="KKT5" s="197"/>
      <c r="KKU5" s="197"/>
      <c r="KKV5" s="197"/>
      <c r="KKW5" s="197"/>
      <c r="KKX5" s="197"/>
      <c r="KKY5" s="197"/>
      <c r="KKZ5" s="196"/>
      <c r="KLA5" s="197"/>
      <c r="KLB5" s="197"/>
      <c r="KLC5" s="197"/>
      <c r="KLD5" s="197"/>
      <c r="KLE5" s="197"/>
      <c r="KLF5" s="197"/>
      <c r="KLG5" s="197"/>
      <c r="KLH5" s="197"/>
      <c r="KLI5" s="197"/>
      <c r="KLJ5" s="197"/>
      <c r="KLK5" s="197"/>
      <c r="KLL5" s="197"/>
      <c r="KLM5" s="197"/>
      <c r="KLN5" s="197"/>
      <c r="KLO5" s="196"/>
      <c r="KLP5" s="197"/>
      <c r="KLQ5" s="197"/>
      <c r="KLR5" s="197"/>
      <c r="KLS5" s="197"/>
      <c r="KLT5" s="197"/>
      <c r="KLU5" s="197"/>
      <c r="KLV5" s="197"/>
      <c r="KLW5" s="197"/>
      <c r="KLX5" s="197"/>
      <c r="KLY5" s="197"/>
      <c r="KLZ5" s="197"/>
      <c r="KMA5" s="197"/>
      <c r="KMB5" s="197"/>
      <c r="KMC5" s="197"/>
      <c r="KMD5" s="196"/>
      <c r="KME5" s="197"/>
      <c r="KMF5" s="197"/>
      <c r="KMG5" s="197"/>
      <c r="KMH5" s="197"/>
      <c r="KMI5" s="197"/>
      <c r="KMJ5" s="197"/>
      <c r="KMK5" s="197"/>
      <c r="KML5" s="197"/>
      <c r="KMM5" s="197"/>
      <c r="KMN5" s="197"/>
      <c r="KMO5" s="197"/>
      <c r="KMP5" s="197"/>
      <c r="KMQ5" s="197"/>
      <c r="KMR5" s="197"/>
      <c r="KMS5" s="196"/>
      <c r="KMT5" s="197"/>
      <c r="KMU5" s="197"/>
      <c r="KMV5" s="197"/>
      <c r="KMW5" s="197"/>
      <c r="KMX5" s="197"/>
      <c r="KMY5" s="197"/>
      <c r="KMZ5" s="197"/>
      <c r="KNA5" s="197"/>
      <c r="KNB5" s="197"/>
      <c r="KNC5" s="197"/>
      <c r="KND5" s="197"/>
      <c r="KNE5" s="197"/>
      <c r="KNF5" s="197"/>
      <c r="KNG5" s="197"/>
      <c r="KNH5" s="196"/>
      <c r="KNI5" s="197"/>
      <c r="KNJ5" s="197"/>
      <c r="KNK5" s="197"/>
      <c r="KNL5" s="197"/>
      <c r="KNM5" s="197"/>
      <c r="KNN5" s="197"/>
      <c r="KNO5" s="197"/>
      <c r="KNP5" s="197"/>
      <c r="KNQ5" s="197"/>
      <c r="KNR5" s="197"/>
      <c r="KNS5" s="197"/>
      <c r="KNT5" s="197"/>
      <c r="KNU5" s="197"/>
      <c r="KNV5" s="197"/>
      <c r="KNW5" s="196"/>
      <c r="KNX5" s="197"/>
      <c r="KNY5" s="197"/>
      <c r="KNZ5" s="197"/>
      <c r="KOA5" s="197"/>
      <c r="KOB5" s="197"/>
      <c r="KOC5" s="197"/>
      <c r="KOD5" s="197"/>
      <c r="KOE5" s="197"/>
      <c r="KOF5" s="197"/>
      <c r="KOG5" s="197"/>
      <c r="KOH5" s="197"/>
      <c r="KOI5" s="197"/>
      <c r="KOJ5" s="197"/>
      <c r="KOK5" s="197"/>
      <c r="KOL5" s="196"/>
      <c r="KOM5" s="197"/>
      <c r="KON5" s="197"/>
      <c r="KOO5" s="197"/>
      <c r="KOP5" s="197"/>
      <c r="KOQ5" s="197"/>
      <c r="KOR5" s="197"/>
      <c r="KOS5" s="197"/>
      <c r="KOT5" s="197"/>
      <c r="KOU5" s="197"/>
      <c r="KOV5" s="197"/>
      <c r="KOW5" s="197"/>
      <c r="KOX5" s="197"/>
      <c r="KOY5" s="197"/>
      <c r="KOZ5" s="197"/>
      <c r="KPA5" s="196"/>
      <c r="KPB5" s="197"/>
      <c r="KPC5" s="197"/>
      <c r="KPD5" s="197"/>
      <c r="KPE5" s="197"/>
      <c r="KPF5" s="197"/>
      <c r="KPG5" s="197"/>
      <c r="KPH5" s="197"/>
      <c r="KPI5" s="197"/>
      <c r="KPJ5" s="197"/>
      <c r="KPK5" s="197"/>
      <c r="KPL5" s="197"/>
      <c r="KPM5" s="197"/>
      <c r="KPN5" s="197"/>
      <c r="KPO5" s="197"/>
      <c r="KPP5" s="196"/>
      <c r="KPQ5" s="197"/>
      <c r="KPR5" s="197"/>
      <c r="KPS5" s="197"/>
      <c r="KPT5" s="197"/>
      <c r="KPU5" s="197"/>
      <c r="KPV5" s="197"/>
      <c r="KPW5" s="197"/>
      <c r="KPX5" s="197"/>
      <c r="KPY5" s="197"/>
      <c r="KPZ5" s="197"/>
      <c r="KQA5" s="197"/>
      <c r="KQB5" s="197"/>
      <c r="KQC5" s="197"/>
      <c r="KQD5" s="197"/>
      <c r="KQE5" s="196"/>
      <c r="KQF5" s="197"/>
      <c r="KQG5" s="197"/>
      <c r="KQH5" s="197"/>
      <c r="KQI5" s="197"/>
      <c r="KQJ5" s="197"/>
      <c r="KQK5" s="197"/>
      <c r="KQL5" s="197"/>
      <c r="KQM5" s="197"/>
      <c r="KQN5" s="197"/>
      <c r="KQO5" s="197"/>
      <c r="KQP5" s="197"/>
      <c r="KQQ5" s="197"/>
      <c r="KQR5" s="197"/>
      <c r="KQS5" s="197"/>
      <c r="KQT5" s="196"/>
      <c r="KQU5" s="197"/>
      <c r="KQV5" s="197"/>
      <c r="KQW5" s="197"/>
      <c r="KQX5" s="197"/>
      <c r="KQY5" s="197"/>
      <c r="KQZ5" s="197"/>
      <c r="KRA5" s="197"/>
      <c r="KRB5" s="197"/>
      <c r="KRC5" s="197"/>
      <c r="KRD5" s="197"/>
      <c r="KRE5" s="197"/>
      <c r="KRF5" s="197"/>
      <c r="KRG5" s="197"/>
      <c r="KRH5" s="197"/>
      <c r="KRI5" s="196"/>
      <c r="KRJ5" s="197"/>
      <c r="KRK5" s="197"/>
      <c r="KRL5" s="197"/>
      <c r="KRM5" s="197"/>
      <c r="KRN5" s="197"/>
      <c r="KRO5" s="197"/>
      <c r="KRP5" s="197"/>
      <c r="KRQ5" s="197"/>
      <c r="KRR5" s="197"/>
      <c r="KRS5" s="197"/>
      <c r="KRT5" s="197"/>
      <c r="KRU5" s="197"/>
      <c r="KRV5" s="197"/>
      <c r="KRW5" s="197"/>
      <c r="KRX5" s="196"/>
      <c r="KRY5" s="197"/>
      <c r="KRZ5" s="197"/>
      <c r="KSA5" s="197"/>
      <c r="KSB5" s="197"/>
      <c r="KSC5" s="197"/>
      <c r="KSD5" s="197"/>
      <c r="KSE5" s="197"/>
      <c r="KSF5" s="197"/>
      <c r="KSG5" s="197"/>
      <c r="KSH5" s="197"/>
      <c r="KSI5" s="197"/>
      <c r="KSJ5" s="197"/>
      <c r="KSK5" s="197"/>
      <c r="KSL5" s="197"/>
      <c r="KSM5" s="196"/>
      <c r="KSN5" s="197"/>
      <c r="KSO5" s="197"/>
      <c r="KSP5" s="197"/>
      <c r="KSQ5" s="197"/>
      <c r="KSR5" s="197"/>
      <c r="KSS5" s="197"/>
      <c r="KST5" s="197"/>
      <c r="KSU5" s="197"/>
      <c r="KSV5" s="197"/>
      <c r="KSW5" s="197"/>
      <c r="KSX5" s="197"/>
      <c r="KSY5" s="197"/>
      <c r="KSZ5" s="197"/>
      <c r="KTA5" s="197"/>
      <c r="KTB5" s="196"/>
      <c r="KTC5" s="197"/>
      <c r="KTD5" s="197"/>
      <c r="KTE5" s="197"/>
      <c r="KTF5" s="197"/>
      <c r="KTG5" s="197"/>
      <c r="KTH5" s="197"/>
      <c r="KTI5" s="197"/>
      <c r="KTJ5" s="197"/>
      <c r="KTK5" s="197"/>
      <c r="KTL5" s="197"/>
      <c r="KTM5" s="197"/>
      <c r="KTN5" s="197"/>
      <c r="KTO5" s="197"/>
      <c r="KTP5" s="197"/>
      <c r="KTQ5" s="196"/>
      <c r="KTR5" s="197"/>
      <c r="KTS5" s="197"/>
      <c r="KTT5" s="197"/>
      <c r="KTU5" s="197"/>
      <c r="KTV5" s="197"/>
      <c r="KTW5" s="197"/>
      <c r="KTX5" s="197"/>
      <c r="KTY5" s="197"/>
      <c r="KTZ5" s="197"/>
      <c r="KUA5" s="197"/>
      <c r="KUB5" s="197"/>
      <c r="KUC5" s="197"/>
      <c r="KUD5" s="197"/>
      <c r="KUE5" s="197"/>
      <c r="KUF5" s="196"/>
      <c r="KUG5" s="197"/>
      <c r="KUH5" s="197"/>
      <c r="KUI5" s="197"/>
      <c r="KUJ5" s="197"/>
      <c r="KUK5" s="197"/>
      <c r="KUL5" s="197"/>
      <c r="KUM5" s="197"/>
      <c r="KUN5" s="197"/>
      <c r="KUO5" s="197"/>
      <c r="KUP5" s="197"/>
      <c r="KUQ5" s="197"/>
      <c r="KUR5" s="197"/>
      <c r="KUS5" s="197"/>
      <c r="KUT5" s="197"/>
      <c r="KUU5" s="196"/>
      <c r="KUV5" s="197"/>
      <c r="KUW5" s="197"/>
      <c r="KUX5" s="197"/>
      <c r="KUY5" s="197"/>
      <c r="KUZ5" s="197"/>
      <c r="KVA5" s="197"/>
      <c r="KVB5" s="197"/>
      <c r="KVC5" s="197"/>
      <c r="KVD5" s="197"/>
      <c r="KVE5" s="197"/>
      <c r="KVF5" s="197"/>
      <c r="KVG5" s="197"/>
      <c r="KVH5" s="197"/>
      <c r="KVI5" s="197"/>
      <c r="KVJ5" s="196"/>
      <c r="KVK5" s="197"/>
      <c r="KVL5" s="197"/>
      <c r="KVM5" s="197"/>
      <c r="KVN5" s="197"/>
      <c r="KVO5" s="197"/>
      <c r="KVP5" s="197"/>
      <c r="KVQ5" s="197"/>
      <c r="KVR5" s="197"/>
      <c r="KVS5" s="197"/>
      <c r="KVT5" s="197"/>
      <c r="KVU5" s="197"/>
      <c r="KVV5" s="197"/>
      <c r="KVW5" s="197"/>
      <c r="KVX5" s="197"/>
      <c r="KVY5" s="196"/>
      <c r="KVZ5" s="197"/>
      <c r="KWA5" s="197"/>
      <c r="KWB5" s="197"/>
      <c r="KWC5" s="197"/>
      <c r="KWD5" s="197"/>
      <c r="KWE5" s="197"/>
      <c r="KWF5" s="197"/>
      <c r="KWG5" s="197"/>
      <c r="KWH5" s="197"/>
      <c r="KWI5" s="197"/>
      <c r="KWJ5" s="197"/>
      <c r="KWK5" s="197"/>
      <c r="KWL5" s="197"/>
      <c r="KWM5" s="197"/>
      <c r="KWN5" s="196"/>
      <c r="KWO5" s="197"/>
      <c r="KWP5" s="197"/>
      <c r="KWQ5" s="197"/>
      <c r="KWR5" s="197"/>
      <c r="KWS5" s="197"/>
      <c r="KWT5" s="197"/>
      <c r="KWU5" s="197"/>
      <c r="KWV5" s="197"/>
      <c r="KWW5" s="197"/>
      <c r="KWX5" s="197"/>
      <c r="KWY5" s="197"/>
      <c r="KWZ5" s="197"/>
      <c r="KXA5" s="197"/>
      <c r="KXB5" s="197"/>
      <c r="KXC5" s="196"/>
      <c r="KXD5" s="197"/>
      <c r="KXE5" s="197"/>
      <c r="KXF5" s="197"/>
      <c r="KXG5" s="197"/>
      <c r="KXH5" s="197"/>
      <c r="KXI5" s="197"/>
      <c r="KXJ5" s="197"/>
      <c r="KXK5" s="197"/>
      <c r="KXL5" s="197"/>
      <c r="KXM5" s="197"/>
      <c r="KXN5" s="197"/>
      <c r="KXO5" s="197"/>
      <c r="KXP5" s="197"/>
      <c r="KXQ5" s="197"/>
      <c r="KXR5" s="196"/>
      <c r="KXS5" s="197"/>
      <c r="KXT5" s="197"/>
      <c r="KXU5" s="197"/>
      <c r="KXV5" s="197"/>
      <c r="KXW5" s="197"/>
      <c r="KXX5" s="197"/>
      <c r="KXY5" s="197"/>
      <c r="KXZ5" s="197"/>
      <c r="KYA5" s="197"/>
      <c r="KYB5" s="197"/>
      <c r="KYC5" s="197"/>
      <c r="KYD5" s="197"/>
      <c r="KYE5" s="197"/>
      <c r="KYF5" s="197"/>
      <c r="KYG5" s="196"/>
      <c r="KYH5" s="197"/>
      <c r="KYI5" s="197"/>
      <c r="KYJ5" s="197"/>
      <c r="KYK5" s="197"/>
      <c r="KYL5" s="197"/>
      <c r="KYM5" s="197"/>
      <c r="KYN5" s="197"/>
      <c r="KYO5" s="197"/>
      <c r="KYP5" s="197"/>
      <c r="KYQ5" s="197"/>
      <c r="KYR5" s="197"/>
      <c r="KYS5" s="197"/>
      <c r="KYT5" s="197"/>
      <c r="KYU5" s="197"/>
      <c r="KYV5" s="196"/>
      <c r="KYW5" s="197"/>
      <c r="KYX5" s="197"/>
      <c r="KYY5" s="197"/>
      <c r="KYZ5" s="197"/>
      <c r="KZA5" s="197"/>
      <c r="KZB5" s="197"/>
      <c r="KZC5" s="197"/>
      <c r="KZD5" s="197"/>
      <c r="KZE5" s="197"/>
      <c r="KZF5" s="197"/>
      <c r="KZG5" s="197"/>
      <c r="KZH5" s="197"/>
      <c r="KZI5" s="197"/>
      <c r="KZJ5" s="197"/>
      <c r="KZK5" s="196"/>
      <c r="KZL5" s="197"/>
      <c r="KZM5" s="197"/>
      <c r="KZN5" s="197"/>
      <c r="KZO5" s="197"/>
      <c r="KZP5" s="197"/>
      <c r="KZQ5" s="197"/>
      <c r="KZR5" s="197"/>
      <c r="KZS5" s="197"/>
      <c r="KZT5" s="197"/>
      <c r="KZU5" s="197"/>
      <c r="KZV5" s="197"/>
      <c r="KZW5" s="197"/>
      <c r="KZX5" s="197"/>
      <c r="KZY5" s="197"/>
      <c r="KZZ5" s="196"/>
      <c r="LAA5" s="197"/>
      <c r="LAB5" s="197"/>
      <c r="LAC5" s="197"/>
      <c r="LAD5" s="197"/>
      <c r="LAE5" s="197"/>
      <c r="LAF5" s="197"/>
      <c r="LAG5" s="197"/>
      <c r="LAH5" s="197"/>
      <c r="LAI5" s="197"/>
      <c r="LAJ5" s="197"/>
      <c r="LAK5" s="197"/>
      <c r="LAL5" s="197"/>
      <c r="LAM5" s="197"/>
      <c r="LAN5" s="197"/>
      <c r="LAO5" s="196"/>
      <c r="LAP5" s="197"/>
      <c r="LAQ5" s="197"/>
      <c r="LAR5" s="197"/>
      <c r="LAS5" s="197"/>
      <c r="LAT5" s="197"/>
      <c r="LAU5" s="197"/>
      <c r="LAV5" s="197"/>
      <c r="LAW5" s="197"/>
      <c r="LAX5" s="197"/>
      <c r="LAY5" s="197"/>
      <c r="LAZ5" s="197"/>
      <c r="LBA5" s="197"/>
      <c r="LBB5" s="197"/>
      <c r="LBC5" s="197"/>
      <c r="LBD5" s="196"/>
      <c r="LBE5" s="197"/>
      <c r="LBF5" s="197"/>
      <c r="LBG5" s="197"/>
      <c r="LBH5" s="197"/>
      <c r="LBI5" s="197"/>
      <c r="LBJ5" s="197"/>
      <c r="LBK5" s="197"/>
      <c r="LBL5" s="197"/>
      <c r="LBM5" s="197"/>
      <c r="LBN5" s="197"/>
      <c r="LBO5" s="197"/>
      <c r="LBP5" s="197"/>
      <c r="LBQ5" s="197"/>
      <c r="LBR5" s="197"/>
      <c r="LBS5" s="196"/>
      <c r="LBT5" s="197"/>
      <c r="LBU5" s="197"/>
      <c r="LBV5" s="197"/>
      <c r="LBW5" s="197"/>
      <c r="LBX5" s="197"/>
      <c r="LBY5" s="197"/>
      <c r="LBZ5" s="197"/>
      <c r="LCA5" s="197"/>
      <c r="LCB5" s="197"/>
      <c r="LCC5" s="197"/>
      <c r="LCD5" s="197"/>
      <c r="LCE5" s="197"/>
      <c r="LCF5" s="197"/>
      <c r="LCG5" s="197"/>
      <c r="LCH5" s="196"/>
      <c r="LCI5" s="197"/>
      <c r="LCJ5" s="197"/>
      <c r="LCK5" s="197"/>
      <c r="LCL5" s="197"/>
      <c r="LCM5" s="197"/>
      <c r="LCN5" s="197"/>
      <c r="LCO5" s="197"/>
      <c r="LCP5" s="197"/>
      <c r="LCQ5" s="197"/>
      <c r="LCR5" s="197"/>
      <c r="LCS5" s="197"/>
      <c r="LCT5" s="197"/>
      <c r="LCU5" s="197"/>
      <c r="LCV5" s="197"/>
      <c r="LCW5" s="196"/>
      <c r="LCX5" s="197"/>
      <c r="LCY5" s="197"/>
      <c r="LCZ5" s="197"/>
      <c r="LDA5" s="197"/>
      <c r="LDB5" s="197"/>
      <c r="LDC5" s="197"/>
      <c r="LDD5" s="197"/>
      <c r="LDE5" s="197"/>
      <c r="LDF5" s="197"/>
      <c r="LDG5" s="197"/>
      <c r="LDH5" s="197"/>
      <c r="LDI5" s="197"/>
      <c r="LDJ5" s="197"/>
      <c r="LDK5" s="197"/>
      <c r="LDL5" s="196"/>
      <c r="LDM5" s="197"/>
      <c r="LDN5" s="197"/>
      <c r="LDO5" s="197"/>
      <c r="LDP5" s="197"/>
      <c r="LDQ5" s="197"/>
      <c r="LDR5" s="197"/>
      <c r="LDS5" s="197"/>
      <c r="LDT5" s="197"/>
      <c r="LDU5" s="197"/>
      <c r="LDV5" s="197"/>
      <c r="LDW5" s="197"/>
      <c r="LDX5" s="197"/>
      <c r="LDY5" s="197"/>
      <c r="LDZ5" s="197"/>
      <c r="LEA5" s="196"/>
      <c r="LEB5" s="197"/>
      <c r="LEC5" s="197"/>
      <c r="LED5" s="197"/>
      <c r="LEE5" s="197"/>
      <c r="LEF5" s="197"/>
      <c r="LEG5" s="197"/>
      <c r="LEH5" s="197"/>
      <c r="LEI5" s="197"/>
      <c r="LEJ5" s="197"/>
      <c r="LEK5" s="197"/>
      <c r="LEL5" s="197"/>
      <c r="LEM5" s="197"/>
      <c r="LEN5" s="197"/>
      <c r="LEO5" s="197"/>
      <c r="LEP5" s="196"/>
      <c r="LEQ5" s="197"/>
      <c r="LER5" s="197"/>
      <c r="LES5" s="197"/>
      <c r="LET5" s="197"/>
      <c r="LEU5" s="197"/>
      <c r="LEV5" s="197"/>
      <c r="LEW5" s="197"/>
      <c r="LEX5" s="197"/>
      <c r="LEY5" s="197"/>
      <c r="LEZ5" s="197"/>
      <c r="LFA5" s="197"/>
      <c r="LFB5" s="197"/>
      <c r="LFC5" s="197"/>
      <c r="LFD5" s="197"/>
      <c r="LFE5" s="196"/>
      <c r="LFF5" s="197"/>
      <c r="LFG5" s="197"/>
      <c r="LFH5" s="197"/>
      <c r="LFI5" s="197"/>
      <c r="LFJ5" s="197"/>
      <c r="LFK5" s="197"/>
      <c r="LFL5" s="197"/>
      <c r="LFM5" s="197"/>
      <c r="LFN5" s="197"/>
      <c r="LFO5" s="197"/>
      <c r="LFP5" s="197"/>
      <c r="LFQ5" s="197"/>
      <c r="LFR5" s="197"/>
      <c r="LFS5" s="197"/>
      <c r="LFT5" s="196"/>
      <c r="LFU5" s="197"/>
      <c r="LFV5" s="197"/>
      <c r="LFW5" s="197"/>
      <c r="LFX5" s="197"/>
      <c r="LFY5" s="197"/>
      <c r="LFZ5" s="197"/>
      <c r="LGA5" s="197"/>
      <c r="LGB5" s="197"/>
      <c r="LGC5" s="197"/>
      <c r="LGD5" s="197"/>
      <c r="LGE5" s="197"/>
      <c r="LGF5" s="197"/>
      <c r="LGG5" s="197"/>
      <c r="LGH5" s="197"/>
      <c r="LGI5" s="196"/>
      <c r="LGJ5" s="197"/>
      <c r="LGK5" s="197"/>
      <c r="LGL5" s="197"/>
      <c r="LGM5" s="197"/>
      <c r="LGN5" s="197"/>
      <c r="LGO5" s="197"/>
      <c r="LGP5" s="197"/>
      <c r="LGQ5" s="197"/>
      <c r="LGR5" s="197"/>
      <c r="LGS5" s="197"/>
      <c r="LGT5" s="197"/>
      <c r="LGU5" s="197"/>
      <c r="LGV5" s="197"/>
      <c r="LGW5" s="197"/>
      <c r="LGX5" s="196"/>
      <c r="LGY5" s="197"/>
      <c r="LGZ5" s="197"/>
      <c r="LHA5" s="197"/>
      <c r="LHB5" s="197"/>
      <c r="LHC5" s="197"/>
      <c r="LHD5" s="197"/>
      <c r="LHE5" s="197"/>
      <c r="LHF5" s="197"/>
      <c r="LHG5" s="197"/>
      <c r="LHH5" s="197"/>
      <c r="LHI5" s="197"/>
      <c r="LHJ5" s="197"/>
      <c r="LHK5" s="197"/>
      <c r="LHL5" s="197"/>
      <c r="LHM5" s="196"/>
      <c r="LHN5" s="197"/>
      <c r="LHO5" s="197"/>
      <c r="LHP5" s="197"/>
      <c r="LHQ5" s="197"/>
      <c r="LHR5" s="197"/>
      <c r="LHS5" s="197"/>
      <c r="LHT5" s="197"/>
      <c r="LHU5" s="197"/>
      <c r="LHV5" s="197"/>
      <c r="LHW5" s="197"/>
      <c r="LHX5" s="197"/>
      <c r="LHY5" s="197"/>
      <c r="LHZ5" s="197"/>
      <c r="LIA5" s="197"/>
      <c r="LIB5" s="196"/>
      <c r="LIC5" s="197"/>
      <c r="LID5" s="197"/>
      <c r="LIE5" s="197"/>
      <c r="LIF5" s="197"/>
      <c r="LIG5" s="197"/>
      <c r="LIH5" s="197"/>
      <c r="LII5" s="197"/>
      <c r="LIJ5" s="197"/>
      <c r="LIK5" s="197"/>
      <c r="LIL5" s="197"/>
      <c r="LIM5" s="197"/>
      <c r="LIN5" s="197"/>
      <c r="LIO5" s="197"/>
      <c r="LIP5" s="197"/>
      <c r="LIQ5" s="196"/>
      <c r="LIR5" s="197"/>
      <c r="LIS5" s="197"/>
      <c r="LIT5" s="197"/>
      <c r="LIU5" s="197"/>
      <c r="LIV5" s="197"/>
      <c r="LIW5" s="197"/>
      <c r="LIX5" s="197"/>
      <c r="LIY5" s="197"/>
      <c r="LIZ5" s="197"/>
      <c r="LJA5" s="197"/>
      <c r="LJB5" s="197"/>
      <c r="LJC5" s="197"/>
      <c r="LJD5" s="197"/>
      <c r="LJE5" s="197"/>
      <c r="LJF5" s="196"/>
      <c r="LJG5" s="197"/>
      <c r="LJH5" s="197"/>
      <c r="LJI5" s="197"/>
      <c r="LJJ5" s="197"/>
      <c r="LJK5" s="197"/>
      <c r="LJL5" s="197"/>
      <c r="LJM5" s="197"/>
      <c r="LJN5" s="197"/>
      <c r="LJO5" s="197"/>
      <c r="LJP5" s="197"/>
      <c r="LJQ5" s="197"/>
      <c r="LJR5" s="197"/>
      <c r="LJS5" s="197"/>
      <c r="LJT5" s="197"/>
      <c r="LJU5" s="196"/>
      <c r="LJV5" s="197"/>
      <c r="LJW5" s="197"/>
      <c r="LJX5" s="197"/>
      <c r="LJY5" s="197"/>
      <c r="LJZ5" s="197"/>
      <c r="LKA5" s="197"/>
      <c r="LKB5" s="197"/>
      <c r="LKC5" s="197"/>
      <c r="LKD5" s="197"/>
      <c r="LKE5" s="197"/>
      <c r="LKF5" s="197"/>
      <c r="LKG5" s="197"/>
      <c r="LKH5" s="197"/>
      <c r="LKI5" s="197"/>
      <c r="LKJ5" s="196"/>
      <c r="LKK5" s="197"/>
      <c r="LKL5" s="197"/>
      <c r="LKM5" s="197"/>
      <c r="LKN5" s="197"/>
      <c r="LKO5" s="197"/>
      <c r="LKP5" s="197"/>
      <c r="LKQ5" s="197"/>
      <c r="LKR5" s="197"/>
      <c r="LKS5" s="197"/>
      <c r="LKT5" s="197"/>
      <c r="LKU5" s="197"/>
      <c r="LKV5" s="197"/>
      <c r="LKW5" s="197"/>
      <c r="LKX5" s="197"/>
      <c r="LKY5" s="196"/>
      <c r="LKZ5" s="197"/>
      <c r="LLA5" s="197"/>
      <c r="LLB5" s="197"/>
      <c r="LLC5" s="197"/>
      <c r="LLD5" s="197"/>
      <c r="LLE5" s="197"/>
      <c r="LLF5" s="197"/>
      <c r="LLG5" s="197"/>
      <c r="LLH5" s="197"/>
      <c r="LLI5" s="197"/>
      <c r="LLJ5" s="197"/>
      <c r="LLK5" s="197"/>
      <c r="LLL5" s="197"/>
      <c r="LLM5" s="197"/>
      <c r="LLN5" s="196"/>
      <c r="LLO5" s="197"/>
      <c r="LLP5" s="197"/>
      <c r="LLQ5" s="197"/>
      <c r="LLR5" s="197"/>
      <c r="LLS5" s="197"/>
      <c r="LLT5" s="197"/>
      <c r="LLU5" s="197"/>
      <c r="LLV5" s="197"/>
      <c r="LLW5" s="197"/>
      <c r="LLX5" s="197"/>
      <c r="LLY5" s="197"/>
      <c r="LLZ5" s="197"/>
      <c r="LMA5" s="197"/>
      <c r="LMB5" s="197"/>
      <c r="LMC5" s="196"/>
      <c r="LMD5" s="197"/>
      <c r="LME5" s="197"/>
      <c r="LMF5" s="197"/>
      <c r="LMG5" s="197"/>
      <c r="LMH5" s="197"/>
      <c r="LMI5" s="197"/>
      <c r="LMJ5" s="197"/>
      <c r="LMK5" s="197"/>
      <c r="LML5" s="197"/>
      <c r="LMM5" s="197"/>
      <c r="LMN5" s="197"/>
      <c r="LMO5" s="197"/>
      <c r="LMP5" s="197"/>
      <c r="LMQ5" s="197"/>
      <c r="LMR5" s="196"/>
      <c r="LMS5" s="197"/>
      <c r="LMT5" s="197"/>
      <c r="LMU5" s="197"/>
      <c r="LMV5" s="197"/>
      <c r="LMW5" s="197"/>
      <c r="LMX5" s="197"/>
      <c r="LMY5" s="197"/>
      <c r="LMZ5" s="197"/>
      <c r="LNA5" s="197"/>
      <c r="LNB5" s="197"/>
      <c r="LNC5" s="197"/>
      <c r="LND5" s="197"/>
      <c r="LNE5" s="197"/>
      <c r="LNF5" s="197"/>
      <c r="LNG5" s="196"/>
      <c r="LNH5" s="197"/>
      <c r="LNI5" s="197"/>
      <c r="LNJ5" s="197"/>
      <c r="LNK5" s="197"/>
      <c r="LNL5" s="197"/>
      <c r="LNM5" s="197"/>
      <c r="LNN5" s="197"/>
      <c r="LNO5" s="197"/>
      <c r="LNP5" s="197"/>
      <c r="LNQ5" s="197"/>
      <c r="LNR5" s="197"/>
      <c r="LNS5" s="197"/>
      <c r="LNT5" s="197"/>
      <c r="LNU5" s="197"/>
      <c r="LNV5" s="196"/>
      <c r="LNW5" s="197"/>
      <c r="LNX5" s="197"/>
      <c r="LNY5" s="197"/>
      <c r="LNZ5" s="197"/>
      <c r="LOA5" s="197"/>
      <c r="LOB5" s="197"/>
      <c r="LOC5" s="197"/>
      <c r="LOD5" s="197"/>
      <c r="LOE5" s="197"/>
      <c r="LOF5" s="197"/>
      <c r="LOG5" s="197"/>
      <c r="LOH5" s="197"/>
      <c r="LOI5" s="197"/>
      <c r="LOJ5" s="197"/>
      <c r="LOK5" s="196"/>
      <c r="LOL5" s="197"/>
      <c r="LOM5" s="197"/>
      <c r="LON5" s="197"/>
      <c r="LOO5" s="197"/>
      <c r="LOP5" s="197"/>
      <c r="LOQ5" s="197"/>
      <c r="LOR5" s="197"/>
      <c r="LOS5" s="197"/>
      <c r="LOT5" s="197"/>
      <c r="LOU5" s="197"/>
      <c r="LOV5" s="197"/>
      <c r="LOW5" s="197"/>
      <c r="LOX5" s="197"/>
      <c r="LOY5" s="197"/>
      <c r="LOZ5" s="196"/>
      <c r="LPA5" s="197"/>
      <c r="LPB5" s="197"/>
      <c r="LPC5" s="197"/>
      <c r="LPD5" s="197"/>
      <c r="LPE5" s="197"/>
      <c r="LPF5" s="197"/>
      <c r="LPG5" s="197"/>
      <c r="LPH5" s="197"/>
      <c r="LPI5" s="197"/>
      <c r="LPJ5" s="197"/>
      <c r="LPK5" s="197"/>
      <c r="LPL5" s="197"/>
      <c r="LPM5" s="197"/>
      <c r="LPN5" s="197"/>
      <c r="LPO5" s="196"/>
      <c r="LPP5" s="197"/>
      <c r="LPQ5" s="197"/>
      <c r="LPR5" s="197"/>
      <c r="LPS5" s="197"/>
      <c r="LPT5" s="197"/>
      <c r="LPU5" s="197"/>
      <c r="LPV5" s="197"/>
      <c r="LPW5" s="197"/>
      <c r="LPX5" s="197"/>
      <c r="LPY5" s="197"/>
      <c r="LPZ5" s="197"/>
      <c r="LQA5" s="197"/>
      <c r="LQB5" s="197"/>
      <c r="LQC5" s="197"/>
      <c r="LQD5" s="196"/>
      <c r="LQE5" s="197"/>
      <c r="LQF5" s="197"/>
      <c r="LQG5" s="197"/>
      <c r="LQH5" s="197"/>
      <c r="LQI5" s="197"/>
      <c r="LQJ5" s="197"/>
      <c r="LQK5" s="197"/>
      <c r="LQL5" s="197"/>
      <c r="LQM5" s="197"/>
      <c r="LQN5" s="197"/>
      <c r="LQO5" s="197"/>
      <c r="LQP5" s="197"/>
      <c r="LQQ5" s="197"/>
      <c r="LQR5" s="197"/>
      <c r="LQS5" s="196"/>
      <c r="LQT5" s="197"/>
      <c r="LQU5" s="197"/>
      <c r="LQV5" s="197"/>
      <c r="LQW5" s="197"/>
      <c r="LQX5" s="197"/>
      <c r="LQY5" s="197"/>
      <c r="LQZ5" s="197"/>
      <c r="LRA5" s="197"/>
      <c r="LRB5" s="197"/>
      <c r="LRC5" s="197"/>
      <c r="LRD5" s="197"/>
      <c r="LRE5" s="197"/>
      <c r="LRF5" s="197"/>
      <c r="LRG5" s="197"/>
      <c r="LRH5" s="196"/>
      <c r="LRI5" s="197"/>
      <c r="LRJ5" s="197"/>
      <c r="LRK5" s="197"/>
      <c r="LRL5" s="197"/>
      <c r="LRM5" s="197"/>
      <c r="LRN5" s="197"/>
      <c r="LRO5" s="197"/>
      <c r="LRP5" s="197"/>
      <c r="LRQ5" s="197"/>
      <c r="LRR5" s="197"/>
      <c r="LRS5" s="197"/>
      <c r="LRT5" s="197"/>
      <c r="LRU5" s="197"/>
      <c r="LRV5" s="197"/>
      <c r="LRW5" s="196"/>
      <c r="LRX5" s="197"/>
      <c r="LRY5" s="197"/>
      <c r="LRZ5" s="197"/>
      <c r="LSA5" s="197"/>
      <c r="LSB5" s="197"/>
      <c r="LSC5" s="197"/>
      <c r="LSD5" s="197"/>
      <c r="LSE5" s="197"/>
      <c r="LSF5" s="197"/>
      <c r="LSG5" s="197"/>
      <c r="LSH5" s="197"/>
      <c r="LSI5" s="197"/>
      <c r="LSJ5" s="197"/>
      <c r="LSK5" s="197"/>
      <c r="LSL5" s="196"/>
      <c r="LSM5" s="197"/>
      <c r="LSN5" s="197"/>
      <c r="LSO5" s="197"/>
      <c r="LSP5" s="197"/>
      <c r="LSQ5" s="197"/>
      <c r="LSR5" s="197"/>
      <c r="LSS5" s="197"/>
      <c r="LST5" s="197"/>
      <c r="LSU5" s="197"/>
      <c r="LSV5" s="197"/>
      <c r="LSW5" s="197"/>
      <c r="LSX5" s="197"/>
      <c r="LSY5" s="197"/>
      <c r="LSZ5" s="197"/>
      <c r="LTA5" s="196"/>
      <c r="LTB5" s="197"/>
      <c r="LTC5" s="197"/>
      <c r="LTD5" s="197"/>
      <c r="LTE5" s="197"/>
      <c r="LTF5" s="197"/>
      <c r="LTG5" s="197"/>
      <c r="LTH5" s="197"/>
      <c r="LTI5" s="197"/>
      <c r="LTJ5" s="197"/>
      <c r="LTK5" s="197"/>
      <c r="LTL5" s="197"/>
      <c r="LTM5" s="197"/>
      <c r="LTN5" s="197"/>
      <c r="LTO5" s="197"/>
      <c r="LTP5" s="196"/>
      <c r="LTQ5" s="197"/>
      <c r="LTR5" s="197"/>
      <c r="LTS5" s="197"/>
      <c r="LTT5" s="197"/>
      <c r="LTU5" s="197"/>
      <c r="LTV5" s="197"/>
      <c r="LTW5" s="197"/>
      <c r="LTX5" s="197"/>
      <c r="LTY5" s="197"/>
      <c r="LTZ5" s="197"/>
      <c r="LUA5" s="197"/>
      <c r="LUB5" s="197"/>
      <c r="LUC5" s="197"/>
      <c r="LUD5" s="197"/>
      <c r="LUE5" s="196"/>
      <c r="LUF5" s="197"/>
      <c r="LUG5" s="197"/>
      <c r="LUH5" s="197"/>
      <c r="LUI5" s="197"/>
      <c r="LUJ5" s="197"/>
      <c r="LUK5" s="197"/>
      <c r="LUL5" s="197"/>
      <c r="LUM5" s="197"/>
      <c r="LUN5" s="197"/>
      <c r="LUO5" s="197"/>
      <c r="LUP5" s="197"/>
      <c r="LUQ5" s="197"/>
      <c r="LUR5" s="197"/>
      <c r="LUS5" s="197"/>
      <c r="LUT5" s="196"/>
      <c r="LUU5" s="197"/>
      <c r="LUV5" s="197"/>
      <c r="LUW5" s="197"/>
      <c r="LUX5" s="197"/>
      <c r="LUY5" s="197"/>
      <c r="LUZ5" s="197"/>
      <c r="LVA5" s="197"/>
      <c r="LVB5" s="197"/>
      <c r="LVC5" s="197"/>
      <c r="LVD5" s="197"/>
      <c r="LVE5" s="197"/>
      <c r="LVF5" s="197"/>
      <c r="LVG5" s="197"/>
      <c r="LVH5" s="197"/>
      <c r="LVI5" s="196"/>
      <c r="LVJ5" s="197"/>
      <c r="LVK5" s="197"/>
      <c r="LVL5" s="197"/>
      <c r="LVM5" s="197"/>
      <c r="LVN5" s="197"/>
      <c r="LVO5" s="197"/>
      <c r="LVP5" s="197"/>
      <c r="LVQ5" s="197"/>
      <c r="LVR5" s="197"/>
      <c r="LVS5" s="197"/>
      <c r="LVT5" s="197"/>
      <c r="LVU5" s="197"/>
      <c r="LVV5" s="197"/>
      <c r="LVW5" s="197"/>
      <c r="LVX5" s="196"/>
      <c r="LVY5" s="197"/>
      <c r="LVZ5" s="197"/>
      <c r="LWA5" s="197"/>
      <c r="LWB5" s="197"/>
      <c r="LWC5" s="197"/>
      <c r="LWD5" s="197"/>
      <c r="LWE5" s="197"/>
      <c r="LWF5" s="197"/>
      <c r="LWG5" s="197"/>
      <c r="LWH5" s="197"/>
      <c r="LWI5" s="197"/>
      <c r="LWJ5" s="197"/>
      <c r="LWK5" s="197"/>
      <c r="LWL5" s="197"/>
      <c r="LWM5" s="196"/>
      <c r="LWN5" s="197"/>
      <c r="LWO5" s="197"/>
      <c r="LWP5" s="197"/>
      <c r="LWQ5" s="197"/>
      <c r="LWR5" s="197"/>
      <c r="LWS5" s="197"/>
      <c r="LWT5" s="197"/>
      <c r="LWU5" s="197"/>
      <c r="LWV5" s="197"/>
      <c r="LWW5" s="197"/>
      <c r="LWX5" s="197"/>
      <c r="LWY5" s="197"/>
      <c r="LWZ5" s="197"/>
      <c r="LXA5" s="197"/>
      <c r="LXB5" s="196"/>
      <c r="LXC5" s="197"/>
      <c r="LXD5" s="197"/>
      <c r="LXE5" s="197"/>
      <c r="LXF5" s="197"/>
      <c r="LXG5" s="197"/>
      <c r="LXH5" s="197"/>
      <c r="LXI5" s="197"/>
      <c r="LXJ5" s="197"/>
      <c r="LXK5" s="197"/>
      <c r="LXL5" s="197"/>
      <c r="LXM5" s="197"/>
      <c r="LXN5" s="197"/>
      <c r="LXO5" s="197"/>
      <c r="LXP5" s="197"/>
      <c r="LXQ5" s="196"/>
      <c r="LXR5" s="197"/>
      <c r="LXS5" s="197"/>
      <c r="LXT5" s="197"/>
      <c r="LXU5" s="197"/>
      <c r="LXV5" s="197"/>
      <c r="LXW5" s="197"/>
      <c r="LXX5" s="197"/>
      <c r="LXY5" s="197"/>
      <c r="LXZ5" s="197"/>
      <c r="LYA5" s="197"/>
      <c r="LYB5" s="197"/>
      <c r="LYC5" s="197"/>
      <c r="LYD5" s="197"/>
      <c r="LYE5" s="197"/>
      <c r="LYF5" s="196"/>
      <c r="LYG5" s="197"/>
      <c r="LYH5" s="197"/>
      <c r="LYI5" s="197"/>
      <c r="LYJ5" s="197"/>
      <c r="LYK5" s="197"/>
      <c r="LYL5" s="197"/>
      <c r="LYM5" s="197"/>
      <c r="LYN5" s="197"/>
      <c r="LYO5" s="197"/>
      <c r="LYP5" s="197"/>
      <c r="LYQ5" s="197"/>
      <c r="LYR5" s="197"/>
      <c r="LYS5" s="197"/>
      <c r="LYT5" s="197"/>
      <c r="LYU5" s="196"/>
      <c r="LYV5" s="197"/>
      <c r="LYW5" s="197"/>
      <c r="LYX5" s="197"/>
      <c r="LYY5" s="197"/>
      <c r="LYZ5" s="197"/>
      <c r="LZA5" s="197"/>
      <c r="LZB5" s="197"/>
      <c r="LZC5" s="197"/>
      <c r="LZD5" s="197"/>
      <c r="LZE5" s="197"/>
      <c r="LZF5" s="197"/>
      <c r="LZG5" s="197"/>
      <c r="LZH5" s="197"/>
      <c r="LZI5" s="197"/>
      <c r="LZJ5" s="196"/>
      <c r="LZK5" s="197"/>
      <c r="LZL5" s="197"/>
      <c r="LZM5" s="197"/>
      <c r="LZN5" s="197"/>
      <c r="LZO5" s="197"/>
      <c r="LZP5" s="197"/>
      <c r="LZQ5" s="197"/>
      <c r="LZR5" s="197"/>
      <c r="LZS5" s="197"/>
      <c r="LZT5" s="197"/>
      <c r="LZU5" s="197"/>
      <c r="LZV5" s="197"/>
      <c r="LZW5" s="197"/>
      <c r="LZX5" s="197"/>
      <c r="LZY5" s="196"/>
      <c r="LZZ5" s="197"/>
      <c r="MAA5" s="197"/>
      <c r="MAB5" s="197"/>
      <c r="MAC5" s="197"/>
      <c r="MAD5" s="197"/>
      <c r="MAE5" s="197"/>
      <c r="MAF5" s="197"/>
      <c r="MAG5" s="197"/>
      <c r="MAH5" s="197"/>
      <c r="MAI5" s="197"/>
      <c r="MAJ5" s="197"/>
      <c r="MAK5" s="197"/>
      <c r="MAL5" s="197"/>
      <c r="MAM5" s="197"/>
      <c r="MAN5" s="196"/>
      <c r="MAO5" s="197"/>
      <c r="MAP5" s="197"/>
      <c r="MAQ5" s="197"/>
      <c r="MAR5" s="197"/>
      <c r="MAS5" s="197"/>
      <c r="MAT5" s="197"/>
      <c r="MAU5" s="197"/>
      <c r="MAV5" s="197"/>
      <c r="MAW5" s="197"/>
      <c r="MAX5" s="197"/>
      <c r="MAY5" s="197"/>
      <c r="MAZ5" s="197"/>
      <c r="MBA5" s="197"/>
      <c r="MBB5" s="197"/>
      <c r="MBC5" s="196"/>
      <c r="MBD5" s="197"/>
      <c r="MBE5" s="197"/>
      <c r="MBF5" s="197"/>
      <c r="MBG5" s="197"/>
      <c r="MBH5" s="197"/>
      <c r="MBI5" s="197"/>
      <c r="MBJ5" s="197"/>
      <c r="MBK5" s="197"/>
      <c r="MBL5" s="197"/>
      <c r="MBM5" s="197"/>
      <c r="MBN5" s="197"/>
      <c r="MBO5" s="197"/>
      <c r="MBP5" s="197"/>
      <c r="MBQ5" s="197"/>
      <c r="MBR5" s="196"/>
      <c r="MBS5" s="197"/>
      <c r="MBT5" s="197"/>
      <c r="MBU5" s="197"/>
      <c r="MBV5" s="197"/>
      <c r="MBW5" s="197"/>
      <c r="MBX5" s="197"/>
      <c r="MBY5" s="197"/>
      <c r="MBZ5" s="197"/>
      <c r="MCA5" s="197"/>
      <c r="MCB5" s="197"/>
      <c r="MCC5" s="197"/>
      <c r="MCD5" s="197"/>
      <c r="MCE5" s="197"/>
      <c r="MCF5" s="197"/>
      <c r="MCG5" s="196"/>
      <c r="MCH5" s="197"/>
      <c r="MCI5" s="197"/>
      <c r="MCJ5" s="197"/>
      <c r="MCK5" s="197"/>
      <c r="MCL5" s="197"/>
      <c r="MCM5" s="197"/>
      <c r="MCN5" s="197"/>
      <c r="MCO5" s="197"/>
      <c r="MCP5" s="197"/>
      <c r="MCQ5" s="197"/>
      <c r="MCR5" s="197"/>
      <c r="MCS5" s="197"/>
      <c r="MCT5" s="197"/>
      <c r="MCU5" s="197"/>
      <c r="MCV5" s="196"/>
      <c r="MCW5" s="197"/>
      <c r="MCX5" s="197"/>
      <c r="MCY5" s="197"/>
      <c r="MCZ5" s="197"/>
      <c r="MDA5" s="197"/>
      <c r="MDB5" s="197"/>
      <c r="MDC5" s="197"/>
      <c r="MDD5" s="197"/>
      <c r="MDE5" s="197"/>
      <c r="MDF5" s="197"/>
      <c r="MDG5" s="197"/>
      <c r="MDH5" s="197"/>
      <c r="MDI5" s="197"/>
      <c r="MDJ5" s="197"/>
      <c r="MDK5" s="196"/>
      <c r="MDL5" s="197"/>
      <c r="MDM5" s="197"/>
      <c r="MDN5" s="197"/>
      <c r="MDO5" s="197"/>
      <c r="MDP5" s="197"/>
      <c r="MDQ5" s="197"/>
      <c r="MDR5" s="197"/>
      <c r="MDS5" s="197"/>
      <c r="MDT5" s="197"/>
      <c r="MDU5" s="197"/>
      <c r="MDV5" s="197"/>
      <c r="MDW5" s="197"/>
      <c r="MDX5" s="197"/>
      <c r="MDY5" s="197"/>
      <c r="MDZ5" s="196"/>
      <c r="MEA5" s="197"/>
      <c r="MEB5" s="197"/>
      <c r="MEC5" s="197"/>
      <c r="MED5" s="197"/>
      <c r="MEE5" s="197"/>
      <c r="MEF5" s="197"/>
      <c r="MEG5" s="197"/>
      <c r="MEH5" s="197"/>
      <c r="MEI5" s="197"/>
      <c r="MEJ5" s="197"/>
      <c r="MEK5" s="197"/>
      <c r="MEL5" s="197"/>
      <c r="MEM5" s="197"/>
      <c r="MEN5" s="197"/>
      <c r="MEO5" s="196"/>
      <c r="MEP5" s="197"/>
      <c r="MEQ5" s="197"/>
      <c r="MER5" s="197"/>
      <c r="MES5" s="197"/>
      <c r="MET5" s="197"/>
      <c r="MEU5" s="197"/>
      <c r="MEV5" s="197"/>
      <c r="MEW5" s="197"/>
      <c r="MEX5" s="197"/>
      <c r="MEY5" s="197"/>
      <c r="MEZ5" s="197"/>
      <c r="MFA5" s="197"/>
      <c r="MFB5" s="197"/>
      <c r="MFC5" s="197"/>
      <c r="MFD5" s="196"/>
      <c r="MFE5" s="197"/>
      <c r="MFF5" s="197"/>
      <c r="MFG5" s="197"/>
      <c r="MFH5" s="197"/>
      <c r="MFI5" s="197"/>
      <c r="MFJ5" s="197"/>
      <c r="MFK5" s="197"/>
      <c r="MFL5" s="197"/>
      <c r="MFM5" s="197"/>
      <c r="MFN5" s="197"/>
      <c r="MFO5" s="197"/>
      <c r="MFP5" s="197"/>
      <c r="MFQ5" s="197"/>
      <c r="MFR5" s="197"/>
      <c r="MFS5" s="196"/>
      <c r="MFT5" s="197"/>
      <c r="MFU5" s="197"/>
      <c r="MFV5" s="197"/>
      <c r="MFW5" s="197"/>
      <c r="MFX5" s="197"/>
      <c r="MFY5" s="197"/>
      <c r="MFZ5" s="197"/>
      <c r="MGA5" s="197"/>
      <c r="MGB5" s="197"/>
      <c r="MGC5" s="197"/>
      <c r="MGD5" s="197"/>
      <c r="MGE5" s="197"/>
      <c r="MGF5" s="197"/>
      <c r="MGG5" s="197"/>
      <c r="MGH5" s="196"/>
      <c r="MGI5" s="197"/>
      <c r="MGJ5" s="197"/>
      <c r="MGK5" s="197"/>
      <c r="MGL5" s="197"/>
      <c r="MGM5" s="197"/>
      <c r="MGN5" s="197"/>
      <c r="MGO5" s="197"/>
      <c r="MGP5" s="197"/>
      <c r="MGQ5" s="197"/>
      <c r="MGR5" s="197"/>
      <c r="MGS5" s="197"/>
      <c r="MGT5" s="197"/>
      <c r="MGU5" s="197"/>
      <c r="MGV5" s="197"/>
      <c r="MGW5" s="196"/>
      <c r="MGX5" s="197"/>
      <c r="MGY5" s="197"/>
      <c r="MGZ5" s="197"/>
      <c r="MHA5" s="197"/>
      <c r="MHB5" s="197"/>
      <c r="MHC5" s="197"/>
      <c r="MHD5" s="197"/>
      <c r="MHE5" s="197"/>
      <c r="MHF5" s="197"/>
      <c r="MHG5" s="197"/>
      <c r="MHH5" s="197"/>
      <c r="MHI5" s="197"/>
      <c r="MHJ5" s="197"/>
      <c r="MHK5" s="197"/>
      <c r="MHL5" s="196"/>
      <c r="MHM5" s="197"/>
      <c r="MHN5" s="197"/>
      <c r="MHO5" s="197"/>
      <c r="MHP5" s="197"/>
      <c r="MHQ5" s="197"/>
      <c r="MHR5" s="197"/>
      <c r="MHS5" s="197"/>
      <c r="MHT5" s="197"/>
      <c r="MHU5" s="197"/>
      <c r="MHV5" s="197"/>
      <c r="MHW5" s="197"/>
      <c r="MHX5" s="197"/>
      <c r="MHY5" s="197"/>
      <c r="MHZ5" s="197"/>
      <c r="MIA5" s="196"/>
      <c r="MIB5" s="197"/>
      <c r="MIC5" s="197"/>
      <c r="MID5" s="197"/>
      <c r="MIE5" s="197"/>
      <c r="MIF5" s="197"/>
      <c r="MIG5" s="197"/>
      <c r="MIH5" s="197"/>
      <c r="MII5" s="197"/>
      <c r="MIJ5" s="197"/>
      <c r="MIK5" s="197"/>
      <c r="MIL5" s="197"/>
      <c r="MIM5" s="197"/>
      <c r="MIN5" s="197"/>
      <c r="MIO5" s="197"/>
      <c r="MIP5" s="196"/>
      <c r="MIQ5" s="197"/>
      <c r="MIR5" s="197"/>
      <c r="MIS5" s="197"/>
      <c r="MIT5" s="197"/>
      <c r="MIU5" s="197"/>
      <c r="MIV5" s="197"/>
      <c r="MIW5" s="197"/>
      <c r="MIX5" s="197"/>
      <c r="MIY5" s="197"/>
      <c r="MIZ5" s="197"/>
      <c r="MJA5" s="197"/>
      <c r="MJB5" s="197"/>
      <c r="MJC5" s="197"/>
      <c r="MJD5" s="197"/>
      <c r="MJE5" s="196"/>
      <c r="MJF5" s="197"/>
      <c r="MJG5" s="197"/>
      <c r="MJH5" s="197"/>
      <c r="MJI5" s="197"/>
      <c r="MJJ5" s="197"/>
      <c r="MJK5" s="197"/>
      <c r="MJL5" s="197"/>
      <c r="MJM5" s="197"/>
      <c r="MJN5" s="197"/>
      <c r="MJO5" s="197"/>
      <c r="MJP5" s="197"/>
      <c r="MJQ5" s="197"/>
      <c r="MJR5" s="197"/>
      <c r="MJS5" s="197"/>
      <c r="MJT5" s="196"/>
      <c r="MJU5" s="197"/>
      <c r="MJV5" s="197"/>
      <c r="MJW5" s="197"/>
      <c r="MJX5" s="197"/>
      <c r="MJY5" s="197"/>
      <c r="MJZ5" s="197"/>
      <c r="MKA5" s="197"/>
      <c r="MKB5" s="197"/>
      <c r="MKC5" s="197"/>
      <c r="MKD5" s="197"/>
      <c r="MKE5" s="197"/>
      <c r="MKF5" s="197"/>
      <c r="MKG5" s="197"/>
      <c r="MKH5" s="197"/>
      <c r="MKI5" s="196"/>
      <c r="MKJ5" s="197"/>
      <c r="MKK5" s="197"/>
      <c r="MKL5" s="197"/>
      <c r="MKM5" s="197"/>
      <c r="MKN5" s="197"/>
      <c r="MKO5" s="197"/>
      <c r="MKP5" s="197"/>
      <c r="MKQ5" s="197"/>
      <c r="MKR5" s="197"/>
      <c r="MKS5" s="197"/>
      <c r="MKT5" s="197"/>
      <c r="MKU5" s="197"/>
      <c r="MKV5" s="197"/>
      <c r="MKW5" s="197"/>
      <c r="MKX5" s="196"/>
      <c r="MKY5" s="197"/>
      <c r="MKZ5" s="197"/>
      <c r="MLA5" s="197"/>
      <c r="MLB5" s="197"/>
      <c r="MLC5" s="197"/>
      <c r="MLD5" s="197"/>
      <c r="MLE5" s="197"/>
      <c r="MLF5" s="197"/>
      <c r="MLG5" s="197"/>
      <c r="MLH5" s="197"/>
      <c r="MLI5" s="197"/>
      <c r="MLJ5" s="197"/>
      <c r="MLK5" s="197"/>
      <c r="MLL5" s="197"/>
      <c r="MLM5" s="196"/>
      <c r="MLN5" s="197"/>
      <c r="MLO5" s="197"/>
      <c r="MLP5" s="197"/>
      <c r="MLQ5" s="197"/>
      <c r="MLR5" s="197"/>
      <c r="MLS5" s="197"/>
      <c r="MLT5" s="197"/>
      <c r="MLU5" s="197"/>
      <c r="MLV5" s="197"/>
      <c r="MLW5" s="197"/>
      <c r="MLX5" s="197"/>
      <c r="MLY5" s="197"/>
      <c r="MLZ5" s="197"/>
      <c r="MMA5" s="197"/>
      <c r="MMB5" s="196"/>
      <c r="MMC5" s="197"/>
      <c r="MMD5" s="197"/>
      <c r="MME5" s="197"/>
      <c r="MMF5" s="197"/>
      <c r="MMG5" s="197"/>
      <c r="MMH5" s="197"/>
      <c r="MMI5" s="197"/>
      <c r="MMJ5" s="197"/>
      <c r="MMK5" s="197"/>
      <c r="MML5" s="197"/>
      <c r="MMM5" s="197"/>
      <c r="MMN5" s="197"/>
      <c r="MMO5" s="197"/>
      <c r="MMP5" s="197"/>
      <c r="MMQ5" s="196"/>
      <c r="MMR5" s="197"/>
      <c r="MMS5" s="197"/>
      <c r="MMT5" s="197"/>
      <c r="MMU5" s="197"/>
      <c r="MMV5" s="197"/>
      <c r="MMW5" s="197"/>
      <c r="MMX5" s="197"/>
      <c r="MMY5" s="197"/>
      <c r="MMZ5" s="197"/>
      <c r="MNA5" s="197"/>
      <c r="MNB5" s="197"/>
      <c r="MNC5" s="197"/>
      <c r="MND5" s="197"/>
      <c r="MNE5" s="197"/>
      <c r="MNF5" s="196"/>
      <c r="MNG5" s="197"/>
      <c r="MNH5" s="197"/>
      <c r="MNI5" s="197"/>
      <c r="MNJ5" s="197"/>
      <c r="MNK5" s="197"/>
      <c r="MNL5" s="197"/>
      <c r="MNM5" s="197"/>
      <c r="MNN5" s="197"/>
      <c r="MNO5" s="197"/>
      <c r="MNP5" s="197"/>
      <c r="MNQ5" s="197"/>
      <c r="MNR5" s="197"/>
      <c r="MNS5" s="197"/>
      <c r="MNT5" s="197"/>
      <c r="MNU5" s="196"/>
      <c r="MNV5" s="197"/>
      <c r="MNW5" s="197"/>
      <c r="MNX5" s="197"/>
      <c r="MNY5" s="197"/>
      <c r="MNZ5" s="197"/>
      <c r="MOA5" s="197"/>
      <c r="MOB5" s="197"/>
      <c r="MOC5" s="197"/>
      <c r="MOD5" s="197"/>
      <c r="MOE5" s="197"/>
      <c r="MOF5" s="197"/>
      <c r="MOG5" s="197"/>
      <c r="MOH5" s="197"/>
      <c r="MOI5" s="197"/>
      <c r="MOJ5" s="196"/>
      <c r="MOK5" s="197"/>
      <c r="MOL5" s="197"/>
      <c r="MOM5" s="197"/>
      <c r="MON5" s="197"/>
      <c r="MOO5" s="197"/>
      <c r="MOP5" s="197"/>
      <c r="MOQ5" s="197"/>
      <c r="MOR5" s="197"/>
      <c r="MOS5" s="197"/>
      <c r="MOT5" s="197"/>
      <c r="MOU5" s="197"/>
      <c r="MOV5" s="197"/>
      <c r="MOW5" s="197"/>
      <c r="MOX5" s="197"/>
      <c r="MOY5" s="196"/>
      <c r="MOZ5" s="197"/>
      <c r="MPA5" s="197"/>
      <c r="MPB5" s="197"/>
      <c r="MPC5" s="197"/>
      <c r="MPD5" s="197"/>
      <c r="MPE5" s="197"/>
      <c r="MPF5" s="197"/>
      <c r="MPG5" s="197"/>
      <c r="MPH5" s="197"/>
      <c r="MPI5" s="197"/>
      <c r="MPJ5" s="197"/>
      <c r="MPK5" s="197"/>
      <c r="MPL5" s="197"/>
      <c r="MPM5" s="197"/>
      <c r="MPN5" s="196"/>
      <c r="MPO5" s="197"/>
      <c r="MPP5" s="197"/>
      <c r="MPQ5" s="197"/>
      <c r="MPR5" s="197"/>
      <c r="MPS5" s="197"/>
      <c r="MPT5" s="197"/>
      <c r="MPU5" s="197"/>
      <c r="MPV5" s="197"/>
      <c r="MPW5" s="197"/>
      <c r="MPX5" s="197"/>
      <c r="MPY5" s="197"/>
      <c r="MPZ5" s="197"/>
      <c r="MQA5" s="197"/>
      <c r="MQB5" s="197"/>
      <c r="MQC5" s="196"/>
      <c r="MQD5" s="197"/>
      <c r="MQE5" s="197"/>
      <c r="MQF5" s="197"/>
      <c r="MQG5" s="197"/>
      <c r="MQH5" s="197"/>
      <c r="MQI5" s="197"/>
      <c r="MQJ5" s="197"/>
      <c r="MQK5" s="197"/>
      <c r="MQL5" s="197"/>
      <c r="MQM5" s="197"/>
      <c r="MQN5" s="197"/>
      <c r="MQO5" s="197"/>
      <c r="MQP5" s="197"/>
      <c r="MQQ5" s="197"/>
      <c r="MQR5" s="196"/>
      <c r="MQS5" s="197"/>
      <c r="MQT5" s="197"/>
      <c r="MQU5" s="197"/>
      <c r="MQV5" s="197"/>
      <c r="MQW5" s="197"/>
      <c r="MQX5" s="197"/>
      <c r="MQY5" s="197"/>
      <c r="MQZ5" s="197"/>
      <c r="MRA5" s="197"/>
      <c r="MRB5" s="197"/>
      <c r="MRC5" s="197"/>
      <c r="MRD5" s="197"/>
      <c r="MRE5" s="197"/>
      <c r="MRF5" s="197"/>
      <c r="MRG5" s="196"/>
      <c r="MRH5" s="197"/>
      <c r="MRI5" s="197"/>
      <c r="MRJ5" s="197"/>
      <c r="MRK5" s="197"/>
      <c r="MRL5" s="197"/>
      <c r="MRM5" s="197"/>
      <c r="MRN5" s="197"/>
      <c r="MRO5" s="197"/>
      <c r="MRP5" s="197"/>
      <c r="MRQ5" s="197"/>
      <c r="MRR5" s="197"/>
      <c r="MRS5" s="197"/>
      <c r="MRT5" s="197"/>
      <c r="MRU5" s="197"/>
      <c r="MRV5" s="196"/>
      <c r="MRW5" s="197"/>
      <c r="MRX5" s="197"/>
      <c r="MRY5" s="197"/>
      <c r="MRZ5" s="197"/>
      <c r="MSA5" s="197"/>
      <c r="MSB5" s="197"/>
      <c r="MSC5" s="197"/>
      <c r="MSD5" s="197"/>
      <c r="MSE5" s="197"/>
      <c r="MSF5" s="197"/>
      <c r="MSG5" s="197"/>
      <c r="MSH5" s="197"/>
      <c r="MSI5" s="197"/>
      <c r="MSJ5" s="197"/>
      <c r="MSK5" s="196"/>
      <c r="MSL5" s="197"/>
      <c r="MSM5" s="197"/>
      <c r="MSN5" s="197"/>
      <c r="MSO5" s="197"/>
      <c r="MSP5" s="197"/>
      <c r="MSQ5" s="197"/>
      <c r="MSR5" s="197"/>
      <c r="MSS5" s="197"/>
      <c r="MST5" s="197"/>
      <c r="MSU5" s="197"/>
      <c r="MSV5" s="197"/>
      <c r="MSW5" s="197"/>
      <c r="MSX5" s="197"/>
      <c r="MSY5" s="197"/>
      <c r="MSZ5" s="196"/>
      <c r="MTA5" s="197"/>
      <c r="MTB5" s="197"/>
      <c r="MTC5" s="197"/>
      <c r="MTD5" s="197"/>
      <c r="MTE5" s="197"/>
      <c r="MTF5" s="197"/>
      <c r="MTG5" s="197"/>
      <c r="MTH5" s="197"/>
      <c r="MTI5" s="197"/>
      <c r="MTJ5" s="197"/>
      <c r="MTK5" s="197"/>
      <c r="MTL5" s="197"/>
      <c r="MTM5" s="197"/>
      <c r="MTN5" s="197"/>
      <c r="MTO5" s="196"/>
      <c r="MTP5" s="197"/>
      <c r="MTQ5" s="197"/>
      <c r="MTR5" s="197"/>
      <c r="MTS5" s="197"/>
      <c r="MTT5" s="197"/>
      <c r="MTU5" s="197"/>
      <c r="MTV5" s="197"/>
      <c r="MTW5" s="197"/>
      <c r="MTX5" s="197"/>
      <c r="MTY5" s="197"/>
      <c r="MTZ5" s="197"/>
      <c r="MUA5" s="197"/>
      <c r="MUB5" s="197"/>
      <c r="MUC5" s="197"/>
      <c r="MUD5" s="196"/>
      <c r="MUE5" s="197"/>
      <c r="MUF5" s="197"/>
      <c r="MUG5" s="197"/>
      <c r="MUH5" s="197"/>
      <c r="MUI5" s="197"/>
      <c r="MUJ5" s="197"/>
      <c r="MUK5" s="197"/>
      <c r="MUL5" s="197"/>
      <c r="MUM5" s="197"/>
      <c r="MUN5" s="197"/>
      <c r="MUO5" s="197"/>
      <c r="MUP5" s="197"/>
      <c r="MUQ5" s="197"/>
      <c r="MUR5" s="197"/>
      <c r="MUS5" s="196"/>
      <c r="MUT5" s="197"/>
      <c r="MUU5" s="197"/>
      <c r="MUV5" s="197"/>
      <c r="MUW5" s="197"/>
      <c r="MUX5" s="197"/>
      <c r="MUY5" s="197"/>
      <c r="MUZ5" s="197"/>
      <c r="MVA5" s="197"/>
      <c r="MVB5" s="197"/>
      <c r="MVC5" s="197"/>
      <c r="MVD5" s="197"/>
      <c r="MVE5" s="197"/>
      <c r="MVF5" s="197"/>
      <c r="MVG5" s="197"/>
      <c r="MVH5" s="196"/>
      <c r="MVI5" s="197"/>
      <c r="MVJ5" s="197"/>
      <c r="MVK5" s="197"/>
      <c r="MVL5" s="197"/>
      <c r="MVM5" s="197"/>
      <c r="MVN5" s="197"/>
      <c r="MVO5" s="197"/>
      <c r="MVP5" s="197"/>
      <c r="MVQ5" s="197"/>
      <c r="MVR5" s="197"/>
      <c r="MVS5" s="197"/>
      <c r="MVT5" s="197"/>
      <c r="MVU5" s="197"/>
      <c r="MVV5" s="197"/>
      <c r="MVW5" s="196"/>
      <c r="MVX5" s="197"/>
      <c r="MVY5" s="197"/>
      <c r="MVZ5" s="197"/>
      <c r="MWA5" s="197"/>
      <c r="MWB5" s="197"/>
      <c r="MWC5" s="197"/>
      <c r="MWD5" s="197"/>
      <c r="MWE5" s="197"/>
      <c r="MWF5" s="197"/>
      <c r="MWG5" s="197"/>
      <c r="MWH5" s="197"/>
      <c r="MWI5" s="197"/>
      <c r="MWJ5" s="197"/>
      <c r="MWK5" s="197"/>
      <c r="MWL5" s="196"/>
      <c r="MWM5" s="197"/>
      <c r="MWN5" s="197"/>
      <c r="MWO5" s="197"/>
      <c r="MWP5" s="197"/>
      <c r="MWQ5" s="197"/>
      <c r="MWR5" s="197"/>
      <c r="MWS5" s="197"/>
      <c r="MWT5" s="197"/>
      <c r="MWU5" s="197"/>
      <c r="MWV5" s="197"/>
      <c r="MWW5" s="197"/>
      <c r="MWX5" s="197"/>
      <c r="MWY5" s="197"/>
      <c r="MWZ5" s="197"/>
      <c r="MXA5" s="196"/>
      <c r="MXB5" s="197"/>
      <c r="MXC5" s="197"/>
      <c r="MXD5" s="197"/>
      <c r="MXE5" s="197"/>
      <c r="MXF5" s="197"/>
      <c r="MXG5" s="197"/>
      <c r="MXH5" s="197"/>
      <c r="MXI5" s="197"/>
      <c r="MXJ5" s="197"/>
      <c r="MXK5" s="197"/>
      <c r="MXL5" s="197"/>
      <c r="MXM5" s="197"/>
      <c r="MXN5" s="197"/>
      <c r="MXO5" s="197"/>
      <c r="MXP5" s="196"/>
      <c r="MXQ5" s="197"/>
      <c r="MXR5" s="197"/>
      <c r="MXS5" s="197"/>
      <c r="MXT5" s="197"/>
      <c r="MXU5" s="197"/>
      <c r="MXV5" s="197"/>
      <c r="MXW5" s="197"/>
      <c r="MXX5" s="197"/>
      <c r="MXY5" s="197"/>
      <c r="MXZ5" s="197"/>
      <c r="MYA5" s="197"/>
      <c r="MYB5" s="197"/>
      <c r="MYC5" s="197"/>
      <c r="MYD5" s="197"/>
      <c r="MYE5" s="196"/>
      <c r="MYF5" s="197"/>
      <c r="MYG5" s="197"/>
      <c r="MYH5" s="197"/>
      <c r="MYI5" s="197"/>
      <c r="MYJ5" s="197"/>
      <c r="MYK5" s="197"/>
      <c r="MYL5" s="197"/>
      <c r="MYM5" s="197"/>
      <c r="MYN5" s="197"/>
      <c r="MYO5" s="197"/>
      <c r="MYP5" s="197"/>
      <c r="MYQ5" s="197"/>
      <c r="MYR5" s="197"/>
      <c r="MYS5" s="197"/>
      <c r="MYT5" s="196"/>
      <c r="MYU5" s="197"/>
      <c r="MYV5" s="197"/>
      <c r="MYW5" s="197"/>
      <c r="MYX5" s="197"/>
      <c r="MYY5" s="197"/>
      <c r="MYZ5" s="197"/>
      <c r="MZA5" s="197"/>
      <c r="MZB5" s="197"/>
      <c r="MZC5" s="197"/>
      <c r="MZD5" s="197"/>
      <c r="MZE5" s="197"/>
      <c r="MZF5" s="197"/>
      <c r="MZG5" s="197"/>
      <c r="MZH5" s="197"/>
      <c r="MZI5" s="196"/>
      <c r="MZJ5" s="197"/>
      <c r="MZK5" s="197"/>
      <c r="MZL5" s="197"/>
      <c r="MZM5" s="197"/>
      <c r="MZN5" s="197"/>
      <c r="MZO5" s="197"/>
      <c r="MZP5" s="197"/>
      <c r="MZQ5" s="197"/>
      <c r="MZR5" s="197"/>
      <c r="MZS5" s="197"/>
      <c r="MZT5" s="197"/>
      <c r="MZU5" s="197"/>
      <c r="MZV5" s="197"/>
      <c r="MZW5" s="197"/>
      <c r="MZX5" s="196"/>
      <c r="MZY5" s="197"/>
      <c r="MZZ5" s="197"/>
      <c r="NAA5" s="197"/>
      <c r="NAB5" s="197"/>
      <c r="NAC5" s="197"/>
      <c r="NAD5" s="197"/>
      <c r="NAE5" s="197"/>
      <c r="NAF5" s="197"/>
      <c r="NAG5" s="197"/>
      <c r="NAH5" s="197"/>
      <c r="NAI5" s="197"/>
      <c r="NAJ5" s="197"/>
      <c r="NAK5" s="197"/>
      <c r="NAL5" s="197"/>
      <c r="NAM5" s="196"/>
      <c r="NAN5" s="197"/>
      <c r="NAO5" s="197"/>
      <c r="NAP5" s="197"/>
      <c r="NAQ5" s="197"/>
      <c r="NAR5" s="197"/>
      <c r="NAS5" s="197"/>
      <c r="NAT5" s="197"/>
      <c r="NAU5" s="197"/>
      <c r="NAV5" s="197"/>
      <c r="NAW5" s="197"/>
      <c r="NAX5" s="197"/>
      <c r="NAY5" s="197"/>
      <c r="NAZ5" s="197"/>
      <c r="NBA5" s="197"/>
      <c r="NBB5" s="196"/>
      <c r="NBC5" s="197"/>
      <c r="NBD5" s="197"/>
      <c r="NBE5" s="197"/>
      <c r="NBF5" s="197"/>
      <c r="NBG5" s="197"/>
      <c r="NBH5" s="197"/>
      <c r="NBI5" s="197"/>
      <c r="NBJ5" s="197"/>
      <c r="NBK5" s="197"/>
      <c r="NBL5" s="197"/>
      <c r="NBM5" s="197"/>
      <c r="NBN5" s="197"/>
      <c r="NBO5" s="197"/>
      <c r="NBP5" s="197"/>
      <c r="NBQ5" s="196"/>
      <c r="NBR5" s="197"/>
      <c r="NBS5" s="197"/>
      <c r="NBT5" s="197"/>
      <c r="NBU5" s="197"/>
      <c r="NBV5" s="197"/>
      <c r="NBW5" s="197"/>
      <c r="NBX5" s="197"/>
      <c r="NBY5" s="197"/>
      <c r="NBZ5" s="197"/>
      <c r="NCA5" s="197"/>
      <c r="NCB5" s="197"/>
      <c r="NCC5" s="197"/>
      <c r="NCD5" s="197"/>
      <c r="NCE5" s="197"/>
      <c r="NCF5" s="196"/>
      <c r="NCG5" s="197"/>
      <c r="NCH5" s="197"/>
      <c r="NCI5" s="197"/>
      <c r="NCJ5" s="197"/>
      <c r="NCK5" s="197"/>
      <c r="NCL5" s="197"/>
      <c r="NCM5" s="197"/>
      <c r="NCN5" s="197"/>
      <c r="NCO5" s="197"/>
      <c r="NCP5" s="197"/>
      <c r="NCQ5" s="197"/>
      <c r="NCR5" s="197"/>
      <c r="NCS5" s="197"/>
      <c r="NCT5" s="197"/>
      <c r="NCU5" s="196"/>
      <c r="NCV5" s="197"/>
      <c r="NCW5" s="197"/>
      <c r="NCX5" s="197"/>
      <c r="NCY5" s="197"/>
      <c r="NCZ5" s="197"/>
      <c r="NDA5" s="197"/>
      <c r="NDB5" s="197"/>
      <c r="NDC5" s="197"/>
      <c r="NDD5" s="197"/>
      <c r="NDE5" s="197"/>
      <c r="NDF5" s="197"/>
      <c r="NDG5" s="197"/>
      <c r="NDH5" s="197"/>
      <c r="NDI5" s="197"/>
      <c r="NDJ5" s="196"/>
      <c r="NDK5" s="197"/>
      <c r="NDL5" s="197"/>
      <c r="NDM5" s="197"/>
      <c r="NDN5" s="197"/>
      <c r="NDO5" s="197"/>
      <c r="NDP5" s="197"/>
      <c r="NDQ5" s="197"/>
      <c r="NDR5" s="197"/>
      <c r="NDS5" s="197"/>
      <c r="NDT5" s="197"/>
      <c r="NDU5" s="197"/>
      <c r="NDV5" s="197"/>
      <c r="NDW5" s="197"/>
      <c r="NDX5" s="197"/>
      <c r="NDY5" s="196"/>
      <c r="NDZ5" s="197"/>
      <c r="NEA5" s="197"/>
      <c r="NEB5" s="197"/>
      <c r="NEC5" s="197"/>
      <c r="NED5" s="197"/>
      <c r="NEE5" s="197"/>
      <c r="NEF5" s="197"/>
      <c r="NEG5" s="197"/>
      <c r="NEH5" s="197"/>
      <c r="NEI5" s="197"/>
      <c r="NEJ5" s="197"/>
      <c r="NEK5" s="197"/>
      <c r="NEL5" s="197"/>
      <c r="NEM5" s="197"/>
      <c r="NEN5" s="196"/>
      <c r="NEO5" s="197"/>
      <c r="NEP5" s="197"/>
      <c r="NEQ5" s="197"/>
      <c r="NER5" s="197"/>
      <c r="NES5" s="197"/>
      <c r="NET5" s="197"/>
      <c r="NEU5" s="197"/>
      <c r="NEV5" s="197"/>
      <c r="NEW5" s="197"/>
      <c r="NEX5" s="197"/>
      <c r="NEY5" s="197"/>
      <c r="NEZ5" s="197"/>
      <c r="NFA5" s="197"/>
      <c r="NFB5" s="197"/>
      <c r="NFC5" s="196"/>
      <c r="NFD5" s="197"/>
      <c r="NFE5" s="197"/>
      <c r="NFF5" s="197"/>
      <c r="NFG5" s="197"/>
      <c r="NFH5" s="197"/>
      <c r="NFI5" s="197"/>
      <c r="NFJ5" s="197"/>
      <c r="NFK5" s="197"/>
      <c r="NFL5" s="197"/>
      <c r="NFM5" s="197"/>
      <c r="NFN5" s="197"/>
      <c r="NFO5" s="197"/>
      <c r="NFP5" s="197"/>
      <c r="NFQ5" s="197"/>
      <c r="NFR5" s="196"/>
      <c r="NFS5" s="197"/>
      <c r="NFT5" s="197"/>
      <c r="NFU5" s="197"/>
      <c r="NFV5" s="197"/>
      <c r="NFW5" s="197"/>
      <c r="NFX5" s="197"/>
      <c r="NFY5" s="197"/>
      <c r="NFZ5" s="197"/>
      <c r="NGA5" s="197"/>
      <c r="NGB5" s="197"/>
      <c r="NGC5" s="197"/>
      <c r="NGD5" s="197"/>
      <c r="NGE5" s="197"/>
      <c r="NGF5" s="197"/>
      <c r="NGG5" s="196"/>
      <c r="NGH5" s="197"/>
      <c r="NGI5" s="197"/>
      <c r="NGJ5" s="197"/>
      <c r="NGK5" s="197"/>
      <c r="NGL5" s="197"/>
      <c r="NGM5" s="197"/>
      <c r="NGN5" s="197"/>
      <c r="NGO5" s="197"/>
      <c r="NGP5" s="197"/>
      <c r="NGQ5" s="197"/>
      <c r="NGR5" s="197"/>
      <c r="NGS5" s="197"/>
      <c r="NGT5" s="197"/>
      <c r="NGU5" s="197"/>
      <c r="NGV5" s="196"/>
      <c r="NGW5" s="197"/>
      <c r="NGX5" s="197"/>
      <c r="NGY5" s="197"/>
      <c r="NGZ5" s="197"/>
      <c r="NHA5" s="197"/>
      <c r="NHB5" s="197"/>
      <c r="NHC5" s="197"/>
      <c r="NHD5" s="197"/>
      <c r="NHE5" s="197"/>
      <c r="NHF5" s="197"/>
      <c r="NHG5" s="197"/>
      <c r="NHH5" s="197"/>
      <c r="NHI5" s="197"/>
      <c r="NHJ5" s="197"/>
      <c r="NHK5" s="196"/>
      <c r="NHL5" s="197"/>
      <c r="NHM5" s="197"/>
      <c r="NHN5" s="197"/>
      <c r="NHO5" s="197"/>
      <c r="NHP5" s="197"/>
      <c r="NHQ5" s="197"/>
      <c r="NHR5" s="197"/>
      <c r="NHS5" s="197"/>
      <c r="NHT5" s="197"/>
      <c r="NHU5" s="197"/>
      <c r="NHV5" s="197"/>
      <c r="NHW5" s="197"/>
      <c r="NHX5" s="197"/>
      <c r="NHY5" s="197"/>
      <c r="NHZ5" s="196"/>
      <c r="NIA5" s="197"/>
      <c r="NIB5" s="197"/>
      <c r="NIC5" s="197"/>
      <c r="NID5" s="197"/>
      <c r="NIE5" s="197"/>
      <c r="NIF5" s="197"/>
      <c r="NIG5" s="197"/>
      <c r="NIH5" s="197"/>
      <c r="NII5" s="197"/>
      <c r="NIJ5" s="197"/>
      <c r="NIK5" s="197"/>
      <c r="NIL5" s="197"/>
      <c r="NIM5" s="197"/>
      <c r="NIN5" s="197"/>
      <c r="NIO5" s="196"/>
      <c r="NIP5" s="197"/>
      <c r="NIQ5" s="197"/>
      <c r="NIR5" s="197"/>
      <c r="NIS5" s="197"/>
      <c r="NIT5" s="197"/>
      <c r="NIU5" s="197"/>
      <c r="NIV5" s="197"/>
      <c r="NIW5" s="197"/>
      <c r="NIX5" s="197"/>
      <c r="NIY5" s="197"/>
      <c r="NIZ5" s="197"/>
      <c r="NJA5" s="197"/>
      <c r="NJB5" s="197"/>
      <c r="NJC5" s="197"/>
      <c r="NJD5" s="196"/>
      <c r="NJE5" s="197"/>
      <c r="NJF5" s="197"/>
      <c r="NJG5" s="197"/>
      <c r="NJH5" s="197"/>
      <c r="NJI5" s="197"/>
      <c r="NJJ5" s="197"/>
      <c r="NJK5" s="197"/>
      <c r="NJL5" s="197"/>
      <c r="NJM5" s="197"/>
      <c r="NJN5" s="197"/>
      <c r="NJO5" s="197"/>
      <c r="NJP5" s="197"/>
      <c r="NJQ5" s="197"/>
      <c r="NJR5" s="197"/>
      <c r="NJS5" s="196"/>
      <c r="NJT5" s="197"/>
      <c r="NJU5" s="197"/>
      <c r="NJV5" s="197"/>
      <c r="NJW5" s="197"/>
      <c r="NJX5" s="197"/>
      <c r="NJY5" s="197"/>
      <c r="NJZ5" s="197"/>
      <c r="NKA5" s="197"/>
      <c r="NKB5" s="197"/>
      <c r="NKC5" s="197"/>
      <c r="NKD5" s="197"/>
      <c r="NKE5" s="197"/>
      <c r="NKF5" s="197"/>
      <c r="NKG5" s="197"/>
      <c r="NKH5" s="196"/>
      <c r="NKI5" s="197"/>
      <c r="NKJ5" s="197"/>
      <c r="NKK5" s="197"/>
      <c r="NKL5" s="197"/>
      <c r="NKM5" s="197"/>
      <c r="NKN5" s="197"/>
      <c r="NKO5" s="197"/>
      <c r="NKP5" s="197"/>
      <c r="NKQ5" s="197"/>
      <c r="NKR5" s="197"/>
      <c r="NKS5" s="197"/>
      <c r="NKT5" s="197"/>
      <c r="NKU5" s="197"/>
      <c r="NKV5" s="197"/>
      <c r="NKW5" s="196"/>
      <c r="NKX5" s="197"/>
      <c r="NKY5" s="197"/>
      <c r="NKZ5" s="197"/>
      <c r="NLA5" s="197"/>
      <c r="NLB5" s="197"/>
      <c r="NLC5" s="197"/>
      <c r="NLD5" s="197"/>
      <c r="NLE5" s="197"/>
      <c r="NLF5" s="197"/>
      <c r="NLG5" s="197"/>
      <c r="NLH5" s="197"/>
      <c r="NLI5" s="197"/>
      <c r="NLJ5" s="197"/>
      <c r="NLK5" s="197"/>
      <c r="NLL5" s="196"/>
      <c r="NLM5" s="197"/>
      <c r="NLN5" s="197"/>
      <c r="NLO5" s="197"/>
      <c r="NLP5" s="197"/>
      <c r="NLQ5" s="197"/>
      <c r="NLR5" s="197"/>
      <c r="NLS5" s="197"/>
      <c r="NLT5" s="197"/>
      <c r="NLU5" s="197"/>
      <c r="NLV5" s="197"/>
      <c r="NLW5" s="197"/>
      <c r="NLX5" s="197"/>
      <c r="NLY5" s="197"/>
      <c r="NLZ5" s="197"/>
      <c r="NMA5" s="196"/>
      <c r="NMB5" s="197"/>
      <c r="NMC5" s="197"/>
      <c r="NMD5" s="197"/>
      <c r="NME5" s="197"/>
      <c r="NMF5" s="197"/>
      <c r="NMG5" s="197"/>
      <c r="NMH5" s="197"/>
      <c r="NMI5" s="197"/>
      <c r="NMJ5" s="197"/>
      <c r="NMK5" s="197"/>
      <c r="NML5" s="197"/>
      <c r="NMM5" s="197"/>
      <c r="NMN5" s="197"/>
      <c r="NMO5" s="197"/>
      <c r="NMP5" s="196"/>
      <c r="NMQ5" s="197"/>
      <c r="NMR5" s="197"/>
      <c r="NMS5" s="197"/>
      <c r="NMT5" s="197"/>
      <c r="NMU5" s="197"/>
      <c r="NMV5" s="197"/>
      <c r="NMW5" s="197"/>
      <c r="NMX5" s="197"/>
      <c r="NMY5" s="197"/>
      <c r="NMZ5" s="197"/>
      <c r="NNA5" s="197"/>
      <c r="NNB5" s="197"/>
      <c r="NNC5" s="197"/>
      <c r="NND5" s="197"/>
      <c r="NNE5" s="196"/>
      <c r="NNF5" s="197"/>
      <c r="NNG5" s="197"/>
      <c r="NNH5" s="197"/>
      <c r="NNI5" s="197"/>
      <c r="NNJ5" s="197"/>
      <c r="NNK5" s="197"/>
      <c r="NNL5" s="197"/>
      <c r="NNM5" s="197"/>
      <c r="NNN5" s="197"/>
      <c r="NNO5" s="197"/>
      <c r="NNP5" s="197"/>
      <c r="NNQ5" s="197"/>
      <c r="NNR5" s="197"/>
      <c r="NNS5" s="197"/>
      <c r="NNT5" s="196"/>
      <c r="NNU5" s="197"/>
      <c r="NNV5" s="197"/>
      <c r="NNW5" s="197"/>
      <c r="NNX5" s="197"/>
      <c r="NNY5" s="197"/>
      <c r="NNZ5" s="197"/>
      <c r="NOA5" s="197"/>
      <c r="NOB5" s="197"/>
      <c r="NOC5" s="197"/>
      <c r="NOD5" s="197"/>
      <c r="NOE5" s="197"/>
      <c r="NOF5" s="197"/>
      <c r="NOG5" s="197"/>
      <c r="NOH5" s="197"/>
      <c r="NOI5" s="196"/>
      <c r="NOJ5" s="197"/>
      <c r="NOK5" s="197"/>
      <c r="NOL5" s="197"/>
      <c r="NOM5" s="197"/>
      <c r="NON5" s="197"/>
      <c r="NOO5" s="197"/>
      <c r="NOP5" s="197"/>
      <c r="NOQ5" s="197"/>
      <c r="NOR5" s="197"/>
      <c r="NOS5" s="197"/>
      <c r="NOT5" s="197"/>
      <c r="NOU5" s="197"/>
      <c r="NOV5" s="197"/>
      <c r="NOW5" s="197"/>
      <c r="NOX5" s="196"/>
      <c r="NOY5" s="197"/>
      <c r="NOZ5" s="197"/>
      <c r="NPA5" s="197"/>
      <c r="NPB5" s="197"/>
      <c r="NPC5" s="197"/>
      <c r="NPD5" s="197"/>
      <c r="NPE5" s="197"/>
      <c r="NPF5" s="197"/>
      <c r="NPG5" s="197"/>
      <c r="NPH5" s="197"/>
      <c r="NPI5" s="197"/>
      <c r="NPJ5" s="197"/>
      <c r="NPK5" s="197"/>
      <c r="NPL5" s="197"/>
      <c r="NPM5" s="196"/>
      <c r="NPN5" s="197"/>
      <c r="NPO5" s="197"/>
      <c r="NPP5" s="197"/>
      <c r="NPQ5" s="197"/>
      <c r="NPR5" s="197"/>
      <c r="NPS5" s="197"/>
      <c r="NPT5" s="197"/>
      <c r="NPU5" s="197"/>
      <c r="NPV5" s="197"/>
      <c r="NPW5" s="197"/>
      <c r="NPX5" s="197"/>
      <c r="NPY5" s="197"/>
      <c r="NPZ5" s="197"/>
      <c r="NQA5" s="197"/>
      <c r="NQB5" s="196"/>
      <c r="NQC5" s="197"/>
      <c r="NQD5" s="197"/>
      <c r="NQE5" s="197"/>
      <c r="NQF5" s="197"/>
      <c r="NQG5" s="197"/>
      <c r="NQH5" s="197"/>
      <c r="NQI5" s="197"/>
      <c r="NQJ5" s="197"/>
      <c r="NQK5" s="197"/>
      <c r="NQL5" s="197"/>
      <c r="NQM5" s="197"/>
      <c r="NQN5" s="197"/>
      <c r="NQO5" s="197"/>
      <c r="NQP5" s="197"/>
      <c r="NQQ5" s="196"/>
      <c r="NQR5" s="197"/>
      <c r="NQS5" s="197"/>
      <c r="NQT5" s="197"/>
      <c r="NQU5" s="197"/>
      <c r="NQV5" s="197"/>
      <c r="NQW5" s="197"/>
      <c r="NQX5" s="197"/>
      <c r="NQY5" s="197"/>
      <c r="NQZ5" s="197"/>
      <c r="NRA5" s="197"/>
      <c r="NRB5" s="197"/>
      <c r="NRC5" s="197"/>
      <c r="NRD5" s="197"/>
      <c r="NRE5" s="197"/>
      <c r="NRF5" s="196"/>
      <c r="NRG5" s="197"/>
      <c r="NRH5" s="197"/>
      <c r="NRI5" s="197"/>
      <c r="NRJ5" s="197"/>
      <c r="NRK5" s="197"/>
      <c r="NRL5" s="197"/>
      <c r="NRM5" s="197"/>
      <c r="NRN5" s="197"/>
      <c r="NRO5" s="197"/>
      <c r="NRP5" s="197"/>
      <c r="NRQ5" s="197"/>
      <c r="NRR5" s="197"/>
      <c r="NRS5" s="197"/>
      <c r="NRT5" s="197"/>
      <c r="NRU5" s="196"/>
      <c r="NRV5" s="197"/>
      <c r="NRW5" s="197"/>
      <c r="NRX5" s="197"/>
      <c r="NRY5" s="197"/>
      <c r="NRZ5" s="197"/>
      <c r="NSA5" s="197"/>
      <c r="NSB5" s="197"/>
      <c r="NSC5" s="197"/>
      <c r="NSD5" s="197"/>
      <c r="NSE5" s="197"/>
      <c r="NSF5" s="197"/>
      <c r="NSG5" s="197"/>
      <c r="NSH5" s="197"/>
      <c r="NSI5" s="197"/>
      <c r="NSJ5" s="196"/>
      <c r="NSK5" s="197"/>
      <c r="NSL5" s="197"/>
      <c r="NSM5" s="197"/>
      <c r="NSN5" s="197"/>
      <c r="NSO5" s="197"/>
      <c r="NSP5" s="197"/>
      <c r="NSQ5" s="197"/>
      <c r="NSR5" s="197"/>
      <c r="NSS5" s="197"/>
      <c r="NST5" s="197"/>
      <c r="NSU5" s="197"/>
      <c r="NSV5" s="197"/>
      <c r="NSW5" s="197"/>
      <c r="NSX5" s="197"/>
      <c r="NSY5" s="196"/>
      <c r="NSZ5" s="197"/>
      <c r="NTA5" s="197"/>
      <c r="NTB5" s="197"/>
      <c r="NTC5" s="197"/>
      <c r="NTD5" s="197"/>
      <c r="NTE5" s="197"/>
      <c r="NTF5" s="197"/>
      <c r="NTG5" s="197"/>
      <c r="NTH5" s="197"/>
      <c r="NTI5" s="197"/>
      <c r="NTJ5" s="197"/>
      <c r="NTK5" s="197"/>
      <c r="NTL5" s="197"/>
      <c r="NTM5" s="197"/>
      <c r="NTN5" s="196"/>
      <c r="NTO5" s="197"/>
      <c r="NTP5" s="197"/>
      <c r="NTQ5" s="197"/>
      <c r="NTR5" s="197"/>
      <c r="NTS5" s="197"/>
      <c r="NTT5" s="197"/>
      <c r="NTU5" s="197"/>
      <c r="NTV5" s="197"/>
      <c r="NTW5" s="197"/>
      <c r="NTX5" s="197"/>
      <c r="NTY5" s="197"/>
      <c r="NTZ5" s="197"/>
      <c r="NUA5" s="197"/>
      <c r="NUB5" s="197"/>
      <c r="NUC5" s="196"/>
      <c r="NUD5" s="197"/>
      <c r="NUE5" s="197"/>
      <c r="NUF5" s="197"/>
      <c r="NUG5" s="197"/>
      <c r="NUH5" s="197"/>
      <c r="NUI5" s="197"/>
      <c r="NUJ5" s="197"/>
      <c r="NUK5" s="197"/>
      <c r="NUL5" s="197"/>
      <c r="NUM5" s="197"/>
      <c r="NUN5" s="197"/>
      <c r="NUO5" s="197"/>
      <c r="NUP5" s="197"/>
      <c r="NUQ5" s="197"/>
      <c r="NUR5" s="196"/>
      <c r="NUS5" s="197"/>
      <c r="NUT5" s="197"/>
      <c r="NUU5" s="197"/>
      <c r="NUV5" s="197"/>
      <c r="NUW5" s="197"/>
      <c r="NUX5" s="197"/>
      <c r="NUY5" s="197"/>
      <c r="NUZ5" s="197"/>
      <c r="NVA5" s="197"/>
      <c r="NVB5" s="197"/>
      <c r="NVC5" s="197"/>
      <c r="NVD5" s="197"/>
      <c r="NVE5" s="197"/>
      <c r="NVF5" s="197"/>
      <c r="NVG5" s="196"/>
      <c r="NVH5" s="197"/>
      <c r="NVI5" s="197"/>
      <c r="NVJ5" s="197"/>
      <c r="NVK5" s="197"/>
      <c r="NVL5" s="197"/>
      <c r="NVM5" s="197"/>
      <c r="NVN5" s="197"/>
      <c r="NVO5" s="197"/>
      <c r="NVP5" s="197"/>
      <c r="NVQ5" s="197"/>
      <c r="NVR5" s="197"/>
      <c r="NVS5" s="197"/>
      <c r="NVT5" s="197"/>
      <c r="NVU5" s="197"/>
      <c r="NVV5" s="196"/>
      <c r="NVW5" s="197"/>
      <c r="NVX5" s="197"/>
      <c r="NVY5" s="197"/>
      <c r="NVZ5" s="197"/>
      <c r="NWA5" s="197"/>
      <c r="NWB5" s="197"/>
      <c r="NWC5" s="197"/>
      <c r="NWD5" s="197"/>
      <c r="NWE5" s="197"/>
      <c r="NWF5" s="197"/>
      <c r="NWG5" s="197"/>
      <c r="NWH5" s="197"/>
      <c r="NWI5" s="197"/>
      <c r="NWJ5" s="197"/>
      <c r="NWK5" s="196"/>
      <c r="NWL5" s="197"/>
      <c r="NWM5" s="197"/>
      <c r="NWN5" s="197"/>
      <c r="NWO5" s="197"/>
      <c r="NWP5" s="197"/>
      <c r="NWQ5" s="197"/>
      <c r="NWR5" s="197"/>
      <c r="NWS5" s="197"/>
      <c r="NWT5" s="197"/>
      <c r="NWU5" s="197"/>
      <c r="NWV5" s="197"/>
      <c r="NWW5" s="197"/>
      <c r="NWX5" s="197"/>
      <c r="NWY5" s="197"/>
      <c r="NWZ5" s="196"/>
      <c r="NXA5" s="197"/>
      <c r="NXB5" s="197"/>
      <c r="NXC5" s="197"/>
      <c r="NXD5" s="197"/>
      <c r="NXE5" s="197"/>
      <c r="NXF5" s="197"/>
      <c r="NXG5" s="197"/>
      <c r="NXH5" s="197"/>
      <c r="NXI5" s="197"/>
      <c r="NXJ5" s="197"/>
      <c r="NXK5" s="197"/>
      <c r="NXL5" s="197"/>
      <c r="NXM5" s="197"/>
      <c r="NXN5" s="197"/>
      <c r="NXO5" s="196"/>
      <c r="NXP5" s="197"/>
      <c r="NXQ5" s="197"/>
      <c r="NXR5" s="197"/>
      <c r="NXS5" s="197"/>
      <c r="NXT5" s="197"/>
      <c r="NXU5" s="197"/>
      <c r="NXV5" s="197"/>
      <c r="NXW5" s="197"/>
      <c r="NXX5" s="197"/>
      <c r="NXY5" s="197"/>
      <c r="NXZ5" s="197"/>
      <c r="NYA5" s="197"/>
      <c r="NYB5" s="197"/>
      <c r="NYC5" s="197"/>
      <c r="NYD5" s="196"/>
      <c r="NYE5" s="197"/>
      <c r="NYF5" s="197"/>
      <c r="NYG5" s="197"/>
      <c r="NYH5" s="197"/>
      <c r="NYI5" s="197"/>
      <c r="NYJ5" s="197"/>
      <c r="NYK5" s="197"/>
      <c r="NYL5" s="197"/>
      <c r="NYM5" s="197"/>
      <c r="NYN5" s="197"/>
      <c r="NYO5" s="197"/>
      <c r="NYP5" s="197"/>
      <c r="NYQ5" s="197"/>
      <c r="NYR5" s="197"/>
      <c r="NYS5" s="196"/>
      <c r="NYT5" s="197"/>
      <c r="NYU5" s="197"/>
      <c r="NYV5" s="197"/>
      <c r="NYW5" s="197"/>
      <c r="NYX5" s="197"/>
      <c r="NYY5" s="197"/>
      <c r="NYZ5" s="197"/>
      <c r="NZA5" s="197"/>
      <c r="NZB5" s="197"/>
      <c r="NZC5" s="197"/>
      <c r="NZD5" s="197"/>
      <c r="NZE5" s="197"/>
      <c r="NZF5" s="197"/>
      <c r="NZG5" s="197"/>
      <c r="NZH5" s="196"/>
      <c r="NZI5" s="197"/>
      <c r="NZJ5" s="197"/>
      <c r="NZK5" s="197"/>
      <c r="NZL5" s="197"/>
      <c r="NZM5" s="197"/>
      <c r="NZN5" s="197"/>
      <c r="NZO5" s="197"/>
      <c r="NZP5" s="197"/>
      <c r="NZQ5" s="197"/>
      <c r="NZR5" s="197"/>
      <c r="NZS5" s="197"/>
      <c r="NZT5" s="197"/>
      <c r="NZU5" s="197"/>
      <c r="NZV5" s="197"/>
      <c r="NZW5" s="196"/>
      <c r="NZX5" s="197"/>
      <c r="NZY5" s="197"/>
      <c r="NZZ5" s="197"/>
      <c r="OAA5" s="197"/>
      <c r="OAB5" s="197"/>
      <c r="OAC5" s="197"/>
      <c r="OAD5" s="197"/>
      <c r="OAE5" s="197"/>
      <c r="OAF5" s="197"/>
      <c r="OAG5" s="197"/>
      <c r="OAH5" s="197"/>
      <c r="OAI5" s="197"/>
      <c r="OAJ5" s="197"/>
      <c r="OAK5" s="197"/>
      <c r="OAL5" s="196"/>
      <c r="OAM5" s="197"/>
      <c r="OAN5" s="197"/>
      <c r="OAO5" s="197"/>
      <c r="OAP5" s="197"/>
      <c r="OAQ5" s="197"/>
      <c r="OAR5" s="197"/>
      <c r="OAS5" s="197"/>
      <c r="OAT5" s="197"/>
      <c r="OAU5" s="197"/>
      <c r="OAV5" s="197"/>
      <c r="OAW5" s="197"/>
      <c r="OAX5" s="197"/>
      <c r="OAY5" s="197"/>
      <c r="OAZ5" s="197"/>
      <c r="OBA5" s="196"/>
      <c r="OBB5" s="197"/>
      <c r="OBC5" s="197"/>
      <c r="OBD5" s="197"/>
      <c r="OBE5" s="197"/>
      <c r="OBF5" s="197"/>
      <c r="OBG5" s="197"/>
      <c r="OBH5" s="197"/>
      <c r="OBI5" s="197"/>
      <c r="OBJ5" s="197"/>
      <c r="OBK5" s="197"/>
      <c r="OBL5" s="197"/>
      <c r="OBM5" s="197"/>
      <c r="OBN5" s="197"/>
      <c r="OBO5" s="197"/>
      <c r="OBP5" s="196"/>
      <c r="OBQ5" s="197"/>
      <c r="OBR5" s="197"/>
      <c r="OBS5" s="197"/>
      <c r="OBT5" s="197"/>
      <c r="OBU5" s="197"/>
      <c r="OBV5" s="197"/>
      <c r="OBW5" s="197"/>
      <c r="OBX5" s="197"/>
      <c r="OBY5" s="197"/>
      <c r="OBZ5" s="197"/>
      <c r="OCA5" s="197"/>
      <c r="OCB5" s="197"/>
      <c r="OCC5" s="197"/>
      <c r="OCD5" s="197"/>
      <c r="OCE5" s="196"/>
      <c r="OCF5" s="197"/>
      <c r="OCG5" s="197"/>
      <c r="OCH5" s="197"/>
      <c r="OCI5" s="197"/>
      <c r="OCJ5" s="197"/>
      <c r="OCK5" s="197"/>
      <c r="OCL5" s="197"/>
      <c r="OCM5" s="197"/>
      <c r="OCN5" s="197"/>
      <c r="OCO5" s="197"/>
      <c r="OCP5" s="197"/>
      <c r="OCQ5" s="197"/>
      <c r="OCR5" s="197"/>
      <c r="OCS5" s="197"/>
      <c r="OCT5" s="196"/>
      <c r="OCU5" s="197"/>
      <c r="OCV5" s="197"/>
      <c r="OCW5" s="197"/>
      <c r="OCX5" s="197"/>
      <c r="OCY5" s="197"/>
      <c r="OCZ5" s="197"/>
      <c r="ODA5" s="197"/>
      <c r="ODB5" s="197"/>
      <c r="ODC5" s="197"/>
      <c r="ODD5" s="197"/>
      <c r="ODE5" s="197"/>
      <c r="ODF5" s="197"/>
      <c r="ODG5" s="197"/>
      <c r="ODH5" s="197"/>
      <c r="ODI5" s="196"/>
      <c r="ODJ5" s="197"/>
      <c r="ODK5" s="197"/>
      <c r="ODL5" s="197"/>
      <c r="ODM5" s="197"/>
      <c r="ODN5" s="197"/>
      <c r="ODO5" s="197"/>
      <c r="ODP5" s="197"/>
      <c r="ODQ5" s="197"/>
      <c r="ODR5" s="197"/>
      <c r="ODS5" s="197"/>
      <c r="ODT5" s="197"/>
      <c r="ODU5" s="197"/>
      <c r="ODV5" s="197"/>
      <c r="ODW5" s="197"/>
      <c r="ODX5" s="196"/>
      <c r="ODY5" s="197"/>
      <c r="ODZ5" s="197"/>
      <c r="OEA5" s="197"/>
      <c r="OEB5" s="197"/>
      <c r="OEC5" s="197"/>
      <c r="OED5" s="197"/>
      <c r="OEE5" s="197"/>
      <c r="OEF5" s="197"/>
      <c r="OEG5" s="197"/>
      <c r="OEH5" s="197"/>
      <c r="OEI5" s="197"/>
      <c r="OEJ5" s="197"/>
      <c r="OEK5" s="197"/>
      <c r="OEL5" s="197"/>
      <c r="OEM5" s="196"/>
      <c r="OEN5" s="197"/>
      <c r="OEO5" s="197"/>
      <c r="OEP5" s="197"/>
      <c r="OEQ5" s="197"/>
      <c r="OER5" s="197"/>
      <c r="OES5" s="197"/>
      <c r="OET5" s="197"/>
      <c r="OEU5" s="197"/>
      <c r="OEV5" s="197"/>
      <c r="OEW5" s="197"/>
      <c r="OEX5" s="197"/>
      <c r="OEY5" s="197"/>
      <c r="OEZ5" s="197"/>
      <c r="OFA5" s="197"/>
      <c r="OFB5" s="196"/>
      <c r="OFC5" s="197"/>
      <c r="OFD5" s="197"/>
      <c r="OFE5" s="197"/>
      <c r="OFF5" s="197"/>
      <c r="OFG5" s="197"/>
      <c r="OFH5" s="197"/>
      <c r="OFI5" s="197"/>
      <c r="OFJ5" s="197"/>
      <c r="OFK5" s="197"/>
      <c r="OFL5" s="197"/>
      <c r="OFM5" s="197"/>
      <c r="OFN5" s="197"/>
      <c r="OFO5" s="197"/>
      <c r="OFP5" s="197"/>
      <c r="OFQ5" s="196"/>
      <c r="OFR5" s="197"/>
      <c r="OFS5" s="197"/>
      <c r="OFT5" s="197"/>
      <c r="OFU5" s="197"/>
      <c r="OFV5" s="197"/>
      <c r="OFW5" s="197"/>
      <c r="OFX5" s="197"/>
      <c r="OFY5" s="197"/>
      <c r="OFZ5" s="197"/>
      <c r="OGA5" s="197"/>
      <c r="OGB5" s="197"/>
      <c r="OGC5" s="197"/>
      <c r="OGD5" s="197"/>
      <c r="OGE5" s="197"/>
      <c r="OGF5" s="196"/>
      <c r="OGG5" s="197"/>
      <c r="OGH5" s="197"/>
      <c r="OGI5" s="197"/>
      <c r="OGJ5" s="197"/>
      <c r="OGK5" s="197"/>
      <c r="OGL5" s="197"/>
      <c r="OGM5" s="197"/>
      <c r="OGN5" s="197"/>
      <c r="OGO5" s="197"/>
      <c r="OGP5" s="197"/>
      <c r="OGQ5" s="197"/>
      <c r="OGR5" s="197"/>
      <c r="OGS5" s="197"/>
      <c r="OGT5" s="197"/>
      <c r="OGU5" s="196"/>
      <c r="OGV5" s="197"/>
      <c r="OGW5" s="197"/>
      <c r="OGX5" s="197"/>
      <c r="OGY5" s="197"/>
      <c r="OGZ5" s="197"/>
      <c r="OHA5" s="197"/>
      <c r="OHB5" s="197"/>
      <c r="OHC5" s="197"/>
      <c r="OHD5" s="197"/>
      <c r="OHE5" s="197"/>
      <c r="OHF5" s="197"/>
      <c r="OHG5" s="197"/>
      <c r="OHH5" s="197"/>
      <c r="OHI5" s="197"/>
      <c r="OHJ5" s="196"/>
      <c r="OHK5" s="197"/>
      <c r="OHL5" s="197"/>
      <c r="OHM5" s="197"/>
      <c r="OHN5" s="197"/>
      <c r="OHO5" s="197"/>
      <c r="OHP5" s="197"/>
      <c r="OHQ5" s="197"/>
      <c r="OHR5" s="197"/>
      <c r="OHS5" s="197"/>
      <c r="OHT5" s="197"/>
      <c r="OHU5" s="197"/>
      <c r="OHV5" s="197"/>
      <c r="OHW5" s="197"/>
      <c r="OHX5" s="197"/>
      <c r="OHY5" s="196"/>
      <c r="OHZ5" s="197"/>
      <c r="OIA5" s="197"/>
      <c r="OIB5" s="197"/>
      <c r="OIC5" s="197"/>
      <c r="OID5" s="197"/>
      <c r="OIE5" s="197"/>
      <c r="OIF5" s="197"/>
      <c r="OIG5" s="197"/>
      <c r="OIH5" s="197"/>
      <c r="OII5" s="197"/>
      <c r="OIJ5" s="197"/>
      <c r="OIK5" s="197"/>
      <c r="OIL5" s="197"/>
      <c r="OIM5" s="197"/>
      <c r="OIN5" s="196"/>
      <c r="OIO5" s="197"/>
      <c r="OIP5" s="197"/>
      <c r="OIQ5" s="197"/>
      <c r="OIR5" s="197"/>
      <c r="OIS5" s="197"/>
      <c r="OIT5" s="197"/>
      <c r="OIU5" s="197"/>
      <c r="OIV5" s="197"/>
      <c r="OIW5" s="197"/>
      <c r="OIX5" s="197"/>
      <c r="OIY5" s="197"/>
      <c r="OIZ5" s="197"/>
      <c r="OJA5" s="197"/>
      <c r="OJB5" s="197"/>
      <c r="OJC5" s="196"/>
      <c r="OJD5" s="197"/>
      <c r="OJE5" s="197"/>
      <c r="OJF5" s="197"/>
      <c r="OJG5" s="197"/>
      <c r="OJH5" s="197"/>
      <c r="OJI5" s="197"/>
      <c r="OJJ5" s="197"/>
      <c r="OJK5" s="197"/>
      <c r="OJL5" s="197"/>
      <c r="OJM5" s="197"/>
      <c r="OJN5" s="197"/>
      <c r="OJO5" s="197"/>
      <c r="OJP5" s="197"/>
      <c r="OJQ5" s="197"/>
      <c r="OJR5" s="196"/>
      <c r="OJS5" s="197"/>
      <c r="OJT5" s="197"/>
      <c r="OJU5" s="197"/>
      <c r="OJV5" s="197"/>
      <c r="OJW5" s="197"/>
      <c r="OJX5" s="197"/>
      <c r="OJY5" s="197"/>
      <c r="OJZ5" s="197"/>
      <c r="OKA5" s="197"/>
      <c r="OKB5" s="197"/>
      <c r="OKC5" s="197"/>
      <c r="OKD5" s="197"/>
      <c r="OKE5" s="197"/>
      <c r="OKF5" s="197"/>
      <c r="OKG5" s="196"/>
      <c r="OKH5" s="197"/>
      <c r="OKI5" s="197"/>
      <c r="OKJ5" s="197"/>
      <c r="OKK5" s="197"/>
      <c r="OKL5" s="197"/>
      <c r="OKM5" s="197"/>
      <c r="OKN5" s="197"/>
      <c r="OKO5" s="197"/>
      <c r="OKP5" s="197"/>
      <c r="OKQ5" s="197"/>
      <c r="OKR5" s="197"/>
      <c r="OKS5" s="197"/>
      <c r="OKT5" s="197"/>
      <c r="OKU5" s="197"/>
      <c r="OKV5" s="196"/>
      <c r="OKW5" s="197"/>
      <c r="OKX5" s="197"/>
      <c r="OKY5" s="197"/>
      <c r="OKZ5" s="197"/>
      <c r="OLA5" s="197"/>
      <c r="OLB5" s="197"/>
      <c r="OLC5" s="197"/>
      <c r="OLD5" s="197"/>
      <c r="OLE5" s="197"/>
      <c r="OLF5" s="197"/>
      <c r="OLG5" s="197"/>
      <c r="OLH5" s="197"/>
      <c r="OLI5" s="197"/>
      <c r="OLJ5" s="197"/>
      <c r="OLK5" s="196"/>
      <c r="OLL5" s="197"/>
      <c r="OLM5" s="197"/>
      <c r="OLN5" s="197"/>
      <c r="OLO5" s="197"/>
      <c r="OLP5" s="197"/>
      <c r="OLQ5" s="197"/>
      <c r="OLR5" s="197"/>
      <c r="OLS5" s="197"/>
      <c r="OLT5" s="197"/>
      <c r="OLU5" s="197"/>
      <c r="OLV5" s="197"/>
      <c r="OLW5" s="197"/>
      <c r="OLX5" s="197"/>
      <c r="OLY5" s="197"/>
      <c r="OLZ5" s="196"/>
      <c r="OMA5" s="197"/>
      <c r="OMB5" s="197"/>
      <c r="OMC5" s="197"/>
      <c r="OMD5" s="197"/>
      <c r="OME5" s="197"/>
      <c r="OMF5" s="197"/>
      <c r="OMG5" s="197"/>
      <c r="OMH5" s="197"/>
      <c r="OMI5" s="197"/>
      <c r="OMJ5" s="197"/>
      <c r="OMK5" s="197"/>
      <c r="OML5" s="197"/>
      <c r="OMM5" s="197"/>
      <c r="OMN5" s="197"/>
      <c r="OMO5" s="196"/>
      <c r="OMP5" s="197"/>
      <c r="OMQ5" s="197"/>
      <c r="OMR5" s="197"/>
      <c r="OMS5" s="197"/>
      <c r="OMT5" s="197"/>
      <c r="OMU5" s="197"/>
      <c r="OMV5" s="197"/>
      <c r="OMW5" s="197"/>
      <c r="OMX5" s="197"/>
      <c r="OMY5" s="197"/>
      <c r="OMZ5" s="197"/>
      <c r="ONA5" s="197"/>
      <c r="ONB5" s="197"/>
      <c r="ONC5" s="197"/>
      <c r="OND5" s="196"/>
      <c r="ONE5" s="197"/>
      <c r="ONF5" s="197"/>
      <c r="ONG5" s="197"/>
      <c r="ONH5" s="197"/>
      <c r="ONI5" s="197"/>
      <c r="ONJ5" s="197"/>
      <c r="ONK5" s="197"/>
      <c r="ONL5" s="197"/>
      <c r="ONM5" s="197"/>
      <c r="ONN5" s="197"/>
      <c r="ONO5" s="197"/>
      <c r="ONP5" s="197"/>
      <c r="ONQ5" s="197"/>
      <c r="ONR5" s="197"/>
      <c r="ONS5" s="196"/>
      <c r="ONT5" s="197"/>
      <c r="ONU5" s="197"/>
      <c r="ONV5" s="197"/>
      <c r="ONW5" s="197"/>
      <c r="ONX5" s="197"/>
      <c r="ONY5" s="197"/>
      <c r="ONZ5" s="197"/>
      <c r="OOA5" s="197"/>
      <c r="OOB5" s="197"/>
      <c r="OOC5" s="197"/>
      <c r="OOD5" s="197"/>
      <c r="OOE5" s="197"/>
      <c r="OOF5" s="197"/>
      <c r="OOG5" s="197"/>
      <c r="OOH5" s="196"/>
      <c r="OOI5" s="197"/>
      <c r="OOJ5" s="197"/>
      <c r="OOK5" s="197"/>
      <c r="OOL5" s="197"/>
      <c r="OOM5" s="197"/>
      <c r="OON5" s="197"/>
      <c r="OOO5" s="197"/>
      <c r="OOP5" s="197"/>
      <c r="OOQ5" s="197"/>
      <c r="OOR5" s="197"/>
      <c r="OOS5" s="197"/>
      <c r="OOT5" s="197"/>
      <c r="OOU5" s="197"/>
      <c r="OOV5" s="197"/>
      <c r="OOW5" s="196"/>
      <c r="OOX5" s="197"/>
      <c r="OOY5" s="197"/>
      <c r="OOZ5" s="197"/>
      <c r="OPA5" s="197"/>
      <c r="OPB5" s="197"/>
      <c r="OPC5" s="197"/>
      <c r="OPD5" s="197"/>
      <c r="OPE5" s="197"/>
      <c r="OPF5" s="197"/>
      <c r="OPG5" s="197"/>
      <c r="OPH5" s="197"/>
      <c r="OPI5" s="197"/>
      <c r="OPJ5" s="197"/>
      <c r="OPK5" s="197"/>
      <c r="OPL5" s="196"/>
      <c r="OPM5" s="197"/>
      <c r="OPN5" s="197"/>
      <c r="OPO5" s="197"/>
      <c r="OPP5" s="197"/>
      <c r="OPQ5" s="197"/>
      <c r="OPR5" s="197"/>
      <c r="OPS5" s="197"/>
      <c r="OPT5" s="197"/>
      <c r="OPU5" s="197"/>
      <c r="OPV5" s="197"/>
      <c r="OPW5" s="197"/>
      <c r="OPX5" s="197"/>
      <c r="OPY5" s="197"/>
      <c r="OPZ5" s="197"/>
      <c r="OQA5" s="196"/>
      <c r="OQB5" s="197"/>
      <c r="OQC5" s="197"/>
      <c r="OQD5" s="197"/>
      <c r="OQE5" s="197"/>
      <c r="OQF5" s="197"/>
      <c r="OQG5" s="197"/>
      <c r="OQH5" s="197"/>
      <c r="OQI5" s="197"/>
      <c r="OQJ5" s="197"/>
      <c r="OQK5" s="197"/>
      <c r="OQL5" s="197"/>
      <c r="OQM5" s="197"/>
      <c r="OQN5" s="197"/>
      <c r="OQO5" s="197"/>
      <c r="OQP5" s="196"/>
      <c r="OQQ5" s="197"/>
      <c r="OQR5" s="197"/>
      <c r="OQS5" s="197"/>
      <c r="OQT5" s="197"/>
      <c r="OQU5" s="197"/>
      <c r="OQV5" s="197"/>
      <c r="OQW5" s="197"/>
      <c r="OQX5" s="197"/>
      <c r="OQY5" s="197"/>
      <c r="OQZ5" s="197"/>
      <c r="ORA5" s="197"/>
      <c r="ORB5" s="197"/>
      <c r="ORC5" s="197"/>
      <c r="ORD5" s="197"/>
      <c r="ORE5" s="196"/>
      <c r="ORF5" s="197"/>
      <c r="ORG5" s="197"/>
      <c r="ORH5" s="197"/>
      <c r="ORI5" s="197"/>
      <c r="ORJ5" s="197"/>
      <c r="ORK5" s="197"/>
      <c r="ORL5" s="197"/>
      <c r="ORM5" s="197"/>
      <c r="ORN5" s="197"/>
      <c r="ORO5" s="197"/>
      <c r="ORP5" s="197"/>
      <c r="ORQ5" s="197"/>
      <c r="ORR5" s="197"/>
      <c r="ORS5" s="197"/>
      <c r="ORT5" s="196"/>
      <c r="ORU5" s="197"/>
      <c r="ORV5" s="197"/>
      <c r="ORW5" s="197"/>
      <c r="ORX5" s="197"/>
      <c r="ORY5" s="197"/>
      <c r="ORZ5" s="197"/>
      <c r="OSA5" s="197"/>
      <c r="OSB5" s="197"/>
      <c r="OSC5" s="197"/>
      <c r="OSD5" s="197"/>
      <c r="OSE5" s="197"/>
      <c r="OSF5" s="197"/>
      <c r="OSG5" s="197"/>
      <c r="OSH5" s="197"/>
      <c r="OSI5" s="196"/>
      <c r="OSJ5" s="197"/>
      <c r="OSK5" s="197"/>
      <c r="OSL5" s="197"/>
      <c r="OSM5" s="197"/>
      <c r="OSN5" s="197"/>
      <c r="OSO5" s="197"/>
      <c r="OSP5" s="197"/>
      <c r="OSQ5" s="197"/>
      <c r="OSR5" s="197"/>
      <c r="OSS5" s="197"/>
      <c r="OST5" s="197"/>
      <c r="OSU5" s="197"/>
      <c r="OSV5" s="197"/>
      <c r="OSW5" s="197"/>
      <c r="OSX5" s="196"/>
      <c r="OSY5" s="197"/>
      <c r="OSZ5" s="197"/>
      <c r="OTA5" s="197"/>
      <c r="OTB5" s="197"/>
      <c r="OTC5" s="197"/>
      <c r="OTD5" s="197"/>
      <c r="OTE5" s="197"/>
      <c r="OTF5" s="197"/>
      <c r="OTG5" s="197"/>
      <c r="OTH5" s="197"/>
      <c r="OTI5" s="197"/>
      <c r="OTJ5" s="197"/>
      <c r="OTK5" s="197"/>
      <c r="OTL5" s="197"/>
      <c r="OTM5" s="196"/>
      <c r="OTN5" s="197"/>
      <c r="OTO5" s="197"/>
      <c r="OTP5" s="197"/>
      <c r="OTQ5" s="197"/>
      <c r="OTR5" s="197"/>
      <c r="OTS5" s="197"/>
      <c r="OTT5" s="197"/>
      <c r="OTU5" s="197"/>
      <c r="OTV5" s="197"/>
      <c r="OTW5" s="197"/>
      <c r="OTX5" s="197"/>
      <c r="OTY5" s="197"/>
      <c r="OTZ5" s="197"/>
      <c r="OUA5" s="197"/>
      <c r="OUB5" s="196"/>
      <c r="OUC5" s="197"/>
      <c r="OUD5" s="197"/>
      <c r="OUE5" s="197"/>
      <c r="OUF5" s="197"/>
      <c r="OUG5" s="197"/>
      <c r="OUH5" s="197"/>
      <c r="OUI5" s="197"/>
      <c r="OUJ5" s="197"/>
      <c r="OUK5" s="197"/>
      <c r="OUL5" s="197"/>
      <c r="OUM5" s="197"/>
      <c r="OUN5" s="197"/>
      <c r="OUO5" s="197"/>
      <c r="OUP5" s="197"/>
      <c r="OUQ5" s="196"/>
      <c r="OUR5" s="197"/>
      <c r="OUS5" s="197"/>
      <c r="OUT5" s="197"/>
      <c r="OUU5" s="197"/>
      <c r="OUV5" s="197"/>
      <c r="OUW5" s="197"/>
      <c r="OUX5" s="197"/>
      <c r="OUY5" s="197"/>
      <c r="OUZ5" s="197"/>
      <c r="OVA5" s="197"/>
      <c r="OVB5" s="197"/>
      <c r="OVC5" s="197"/>
      <c r="OVD5" s="197"/>
      <c r="OVE5" s="197"/>
      <c r="OVF5" s="196"/>
      <c r="OVG5" s="197"/>
      <c r="OVH5" s="197"/>
      <c r="OVI5" s="197"/>
      <c r="OVJ5" s="197"/>
      <c r="OVK5" s="197"/>
      <c r="OVL5" s="197"/>
      <c r="OVM5" s="197"/>
      <c r="OVN5" s="197"/>
      <c r="OVO5" s="197"/>
      <c r="OVP5" s="197"/>
      <c r="OVQ5" s="197"/>
      <c r="OVR5" s="197"/>
      <c r="OVS5" s="197"/>
      <c r="OVT5" s="197"/>
      <c r="OVU5" s="196"/>
      <c r="OVV5" s="197"/>
      <c r="OVW5" s="197"/>
      <c r="OVX5" s="197"/>
      <c r="OVY5" s="197"/>
      <c r="OVZ5" s="197"/>
      <c r="OWA5" s="197"/>
      <c r="OWB5" s="197"/>
      <c r="OWC5" s="197"/>
      <c r="OWD5" s="197"/>
      <c r="OWE5" s="197"/>
      <c r="OWF5" s="197"/>
      <c r="OWG5" s="197"/>
      <c r="OWH5" s="197"/>
      <c r="OWI5" s="197"/>
      <c r="OWJ5" s="196"/>
      <c r="OWK5" s="197"/>
      <c r="OWL5" s="197"/>
      <c r="OWM5" s="197"/>
      <c r="OWN5" s="197"/>
      <c r="OWO5" s="197"/>
      <c r="OWP5" s="197"/>
      <c r="OWQ5" s="197"/>
      <c r="OWR5" s="197"/>
      <c r="OWS5" s="197"/>
      <c r="OWT5" s="197"/>
      <c r="OWU5" s="197"/>
      <c r="OWV5" s="197"/>
      <c r="OWW5" s="197"/>
      <c r="OWX5" s="197"/>
      <c r="OWY5" s="196"/>
      <c r="OWZ5" s="197"/>
      <c r="OXA5" s="197"/>
      <c r="OXB5" s="197"/>
      <c r="OXC5" s="197"/>
      <c r="OXD5" s="197"/>
      <c r="OXE5" s="197"/>
      <c r="OXF5" s="197"/>
      <c r="OXG5" s="197"/>
      <c r="OXH5" s="197"/>
      <c r="OXI5" s="197"/>
      <c r="OXJ5" s="197"/>
      <c r="OXK5" s="197"/>
      <c r="OXL5" s="197"/>
      <c r="OXM5" s="197"/>
      <c r="OXN5" s="196"/>
      <c r="OXO5" s="197"/>
      <c r="OXP5" s="197"/>
      <c r="OXQ5" s="197"/>
      <c r="OXR5" s="197"/>
      <c r="OXS5" s="197"/>
      <c r="OXT5" s="197"/>
      <c r="OXU5" s="197"/>
      <c r="OXV5" s="197"/>
      <c r="OXW5" s="197"/>
      <c r="OXX5" s="197"/>
      <c r="OXY5" s="197"/>
      <c r="OXZ5" s="197"/>
      <c r="OYA5" s="197"/>
      <c r="OYB5" s="197"/>
      <c r="OYC5" s="196"/>
      <c r="OYD5" s="197"/>
      <c r="OYE5" s="197"/>
      <c r="OYF5" s="197"/>
      <c r="OYG5" s="197"/>
      <c r="OYH5" s="197"/>
      <c r="OYI5" s="197"/>
      <c r="OYJ5" s="197"/>
      <c r="OYK5" s="197"/>
      <c r="OYL5" s="197"/>
      <c r="OYM5" s="197"/>
      <c r="OYN5" s="197"/>
      <c r="OYO5" s="197"/>
      <c r="OYP5" s="197"/>
      <c r="OYQ5" s="197"/>
      <c r="OYR5" s="196"/>
      <c r="OYS5" s="197"/>
      <c r="OYT5" s="197"/>
      <c r="OYU5" s="197"/>
      <c r="OYV5" s="197"/>
      <c r="OYW5" s="197"/>
      <c r="OYX5" s="197"/>
      <c r="OYY5" s="197"/>
      <c r="OYZ5" s="197"/>
      <c r="OZA5" s="197"/>
      <c r="OZB5" s="197"/>
      <c r="OZC5" s="197"/>
      <c r="OZD5" s="197"/>
      <c r="OZE5" s="197"/>
      <c r="OZF5" s="197"/>
      <c r="OZG5" s="196"/>
      <c r="OZH5" s="197"/>
      <c r="OZI5" s="197"/>
      <c r="OZJ5" s="197"/>
      <c r="OZK5" s="197"/>
      <c r="OZL5" s="197"/>
      <c r="OZM5" s="197"/>
      <c r="OZN5" s="197"/>
      <c r="OZO5" s="197"/>
      <c r="OZP5" s="197"/>
      <c r="OZQ5" s="197"/>
      <c r="OZR5" s="197"/>
      <c r="OZS5" s="197"/>
      <c r="OZT5" s="197"/>
      <c r="OZU5" s="197"/>
      <c r="OZV5" s="196"/>
      <c r="OZW5" s="197"/>
      <c r="OZX5" s="197"/>
      <c r="OZY5" s="197"/>
      <c r="OZZ5" s="197"/>
      <c r="PAA5" s="197"/>
      <c r="PAB5" s="197"/>
      <c r="PAC5" s="197"/>
      <c r="PAD5" s="197"/>
      <c r="PAE5" s="197"/>
      <c r="PAF5" s="197"/>
      <c r="PAG5" s="197"/>
      <c r="PAH5" s="197"/>
      <c r="PAI5" s="197"/>
      <c r="PAJ5" s="197"/>
      <c r="PAK5" s="196"/>
      <c r="PAL5" s="197"/>
      <c r="PAM5" s="197"/>
      <c r="PAN5" s="197"/>
      <c r="PAO5" s="197"/>
      <c r="PAP5" s="197"/>
      <c r="PAQ5" s="197"/>
      <c r="PAR5" s="197"/>
      <c r="PAS5" s="197"/>
      <c r="PAT5" s="197"/>
      <c r="PAU5" s="197"/>
      <c r="PAV5" s="197"/>
      <c r="PAW5" s="197"/>
      <c r="PAX5" s="197"/>
      <c r="PAY5" s="197"/>
      <c r="PAZ5" s="196"/>
      <c r="PBA5" s="197"/>
      <c r="PBB5" s="197"/>
      <c r="PBC5" s="197"/>
      <c r="PBD5" s="197"/>
      <c r="PBE5" s="197"/>
      <c r="PBF5" s="197"/>
      <c r="PBG5" s="197"/>
      <c r="PBH5" s="197"/>
      <c r="PBI5" s="197"/>
      <c r="PBJ5" s="197"/>
      <c r="PBK5" s="197"/>
      <c r="PBL5" s="197"/>
      <c r="PBM5" s="197"/>
      <c r="PBN5" s="197"/>
      <c r="PBO5" s="196"/>
      <c r="PBP5" s="197"/>
      <c r="PBQ5" s="197"/>
      <c r="PBR5" s="197"/>
      <c r="PBS5" s="197"/>
      <c r="PBT5" s="197"/>
      <c r="PBU5" s="197"/>
      <c r="PBV5" s="197"/>
      <c r="PBW5" s="197"/>
      <c r="PBX5" s="197"/>
      <c r="PBY5" s="197"/>
      <c r="PBZ5" s="197"/>
      <c r="PCA5" s="197"/>
      <c r="PCB5" s="197"/>
      <c r="PCC5" s="197"/>
      <c r="PCD5" s="196"/>
      <c r="PCE5" s="197"/>
      <c r="PCF5" s="197"/>
      <c r="PCG5" s="197"/>
      <c r="PCH5" s="197"/>
      <c r="PCI5" s="197"/>
      <c r="PCJ5" s="197"/>
      <c r="PCK5" s="197"/>
      <c r="PCL5" s="197"/>
      <c r="PCM5" s="197"/>
      <c r="PCN5" s="197"/>
      <c r="PCO5" s="197"/>
      <c r="PCP5" s="197"/>
      <c r="PCQ5" s="197"/>
      <c r="PCR5" s="197"/>
      <c r="PCS5" s="196"/>
      <c r="PCT5" s="197"/>
      <c r="PCU5" s="197"/>
      <c r="PCV5" s="197"/>
      <c r="PCW5" s="197"/>
      <c r="PCX5" s="197"/>
      <c r="PCY5" s="197"/>
      <c r="PCZ5" s="197"/>
      <c r="PDA5" s="197"/>
      <c r="PDB5" s="197"/>
      <c r="PDC5" s="197"/>
      <c r="PDD5" s="197"/>
      <c r="PDE5" s="197"/>
      <c r="PDF5" s="197"/>
      <c r="PDG5" s="197"/>
      <c r="PDH5" s="196"/>
      <c r="PDI5" s="197"/>
      <c r="PDJ5" s="197"/>
      <c r="PDK5" s="197"/>
      <c r="PDL5" s="197"/>
      <c r="PDM5" s="197"/>
      <c r="PDN5" s="197"/>
      <c r="PDO5" s="197"/>
      <c r="PDP5" s="197"/>
      <c r="PDQ5" s="197"/>
      <c r="PDR5" s="197"/>
      <c r="PDS5" s="197"/>
      <c r="PDT5" s="197"/>
      <c r="PDU5" s="197"/>
      <c r="PDV5" s="197"/>
      <c r="PDW5" s="196"/>
      <c r="PDX5" s="197"/>
      <c r="PDY5" s="197"/>
      <c r="PDZ5" s="197"/>
      <c r="PEA5" s="197"/>
      <c r="PEB5" s="197"/>
      <c r="PEC5" s="197"/>
      <c r="PED5" s="197"/>
      <c r="PEE5" s="197"/>
      <c r="PEF5" s="197"/>
      <c r="PEG5" s="197"/>
      <c r="PEH5" s="197"/>
      <c r="PEI5" s="197"/>
      <c r="PEJ5" s="197"/>
      <c r="PEK5" s="197"/>
      <c r="PEL5" s="196"/>
      <c r="PEM5" s="197"/>
      <c r="PEN5" s="197"/>
      <c r="PEO5" s="197"/>
      <c r="PEP5" s="197"/>
      <c r="PEQ5" s="197"/>
      <c r="PER5" s="197"/>
      <c r="PES5" s="197"/>
      <c r="PET5" s="197"/>
      <c r="PEU5" s="197"/>
      <c r="PEV5" s="197"/>
      <c r="PEW5" s="197"/>
      <c r="PEX5" s="197"/>
      <c r="PEY5" s="197"/>
      <c r="PEZ5" s="197"/>
      <c r="PFA5" s="196"/>
      <c r="PFB5" s="197"/>
      <c r="PFC5" s="197"/>
      <c r="PFD5" s="197"/>
      <c r="PFE5" s="197"/>
      <c r="PFF5" s="197"/>
      <c r="PFG5" s="197"/>
      <c r="PFH5" s="197"/>
      <c r="PFI5" s="197"/>
      <c r="PFJ5" s="197"/>
      <c r="PFK5" s="197"/>
      <c r="PFL5" s="197"/>
      <c r="PFM5" s="197"/>
      <c r="PFN5" s="197"/>
      <c r="PFO5" s="197"/>
      <c r="PFP5" s="196"/>
      <c r="PFQ5" s="197"/>
      <c r="PFR5" s="197"/>
      <c r="PFS5" s="197"/>
      <c r="PFT5" s="197"/>
      <c r="PFU5" s="197"/>
      <c r="PFV5" s="197"/>
      <c r="PFW5" s="197"/>
      <c r="PFX5" s="197"/>
      <c r="PFY5" s="197"/>
      <c r="PFZ5" s="197"/>
      <c r="PGA5" s="197"/>
      <c r="PGB5" s="197"/>
      <c r="PGC5" s="197"/>
      <c r="PGD5" s="197"/>
      <c r="PGE5" s="196"/>
      <c r="PGF5" s="197"/>
      <c r="PGG5" s="197"/>
      <c r="PGH5" s="197"/>
      <c r="PGI5" s="197"/>
      <c r="PGJ5" s="197"/>
      <c r="PGK5" s="197"/>
      <c r="PGL5" s="197"/>
      <c r="PGM5" s="197"/>
      <c r="PGN5" s="197"/>
      <c r="PGO5" s="197"/>
      <c r="PGP5" s="197"/>
      <c r="PGQ5" s="197"/>
      <c r="PGR5" s="197"/>
      <c r="PGS5" s="197"/>
      <c r="PGT5" s="196"/>
      <c r="PGU5" s="197"/>
      <c r="PGV5" s="197"/>
      <c r="PGW5" s="197"/>
      <c r="PGX5" s="197"/>
      <c r="PGY5" s="197"/>
      <c r="PGZ5" s="197"/>
      <c r="PHA5" s="197"/>
      <c r="PHB5" s="197"/>
      <c r="PHC5" s="197"/>
      <c r="PHD5" s="197"/>
      <c r="PHE5" s="197"/>
      <c r="PHF5" s="197"/>
      <c r="PHG5" s="197"/>
      <c r="PHH5" s="197"/>
      <c r="PHI5" s="196"/>
      <c r="PHJ5" s="197"/>
      <c r="PHK5" s="197"/>
      <c r="PHL5" s="197"/>
      <c r="PHM5" s="197"/>
      <c r="PHN5" s="197"/>
      <c r="PHO5" s="197"/>
      <c r="PHP5" s="197"/>
      <c r="PHQ5" s="197"/>
      <c r="PHR5" s="197"/>
      <c r="PHS5" s="197"/>
      <c r="PHT5" s="197"/>
      <c r="PHU5" s="197"/>
      <c r="PHV5" s="197"/>
      <c r="PHW5" s="197"/>
      <c r="PHX5" s="196"/>
      <c r="PHY5" s="197"/>
      <c r="PHZ5" s="197"/>
      <c r="PIA5" s="197"/>
      <c r="PIB5" s="197"/>
      <c r="PIC5" s="197"/>
      <c r="PID5" s="197"/>
      <c r="PIE5" s="197"/>
      <c r="PIF5" s="197"/>
      <c r="PIG5" s="197"/>
      <c r="PIH5" s="197"/>
      <c r="PII5" s="197"/>
      <c r="PIJ5" s="197"/>
      <c r="PIK5" s="197"/>
      <c r="PIL5" s="197"/>
      <c r="PIM5" s="196"/>
      <c r="PIN5" s="197"/>
      <c r="PIO5" s="197"/>
      <c r="PIP5" s="197"/>
      <c r="PIQ5" s="197"/>
      <c r="PIR5" s="197"/>
      <c r="PIS5" s="197"/>
      <c r="PIT5" s="197"/>
      <c r="PIU5" s="197"/>
      <c r="PIV5" s="197"/>
      <c r="PIW5" s="197"/>
      <c r="PIX5" s="197"/>
      <c r="PIY5" s="197"/>
      <c r="PIZ5" s="197"/>
      <c r="PJA5" s="197"/>
      <c r="PJB5" s="196"/>
      <c r="PJC5" s="197"/>
      <c r="PJD5" s="197"/>
      <c r="PJE5" s="197"/>
      <c r="PJF5" s="197"/>
      <c r="PJG5" s="197"/>
      <c r="PJH5" s="197"/>
      <c r="PJI5" s="197"/>
      <c r="PJJ5" s="197"/>
      <c r="PJK5" s="197"/>
      <c r="PJL5" s="197"/>
      <c r="PJM5" s="197"/>
      <c r="PJN5" s="197"/>
      <c r="PJO5" s="197"/>
      <c r="PJP5" s="197"/>
      <c r="PJQ5" s="196"/>
      <c r="PJR5" s="197"/>
      <c r="PJS5" s="197"/>
      <c r="PJT5" s="197"/>
      <c r="PJU5" s="197"/>
      <c r="PJV5" s="197"/>
      <c r="PJW5" s="197"/>
      <c r="PJX5" s="197"/>
      <c r="PJY5" s="197"/>
      <c r="PJZ5" s="197"/>
      <c r="PKA5" s="197"/>
      <c r="PKB5" s="197"/>
      <c r="PKC5" s="197"/>
      <c r="PKD5" s="197"/>
      <c r="PKE5" s="197"/>
      <c r="PKF5" s="196"/>
      <c r="PKG5" s="197"/>
      <c r="PKH5" s="197"/>
      <c r="PKI5" s="197"/>
      <c r="PKJ5" s="197"/>
      <c r="PKK5" s="197"/>
      <c r="PKL5" s="197"/>
      <c r="PKM5" s="197"/>
      <c r="PKN5" s="197"/>
      <c r="PKO5" s="197"/>
      <c r="PKP5" s="197"/>
      <c r="PKQ5" s="197"/>
      <c r="PKR5" s="197"/>
      <c r="PKS5" s="197"/>
      <c r="PKT5" s="197"/>
      <c r="PKU5" s="196"/>
      <c r="PKV5" s="197"/>
      <c r="PKW5" s="197"/>
      <c r="PKX5" s="197"/>
      <c r="PKY5" s="197"/>
      <c r="PKZ5" s="197"/>
      <c r="PLA5" s="197"/>
      <c r="PLB5" s="197"/>
      <c r="PLC5" s="197"/>
      <c r="PLD5" s="197"/>
      <c r="PLE5" s="197"/>
      <c r="PLF5" s="197"/>
      <c r="PLG5" s="197"/>
      <c r="PLH5" s="197"/>
      <c r="PLI5" s="197"/>
      <c r="PLJ5" s="196"/>
      <c r="PLK5" s="197"/>
      <c r="PLL5" s="197"/>
      <c r="PLM5" s="197"/>
      <c r="PLN5" s="197"/>
      <c r="PLO5" s="197"/>
      <c r="PLP5" s="197"/>
      <c r="PLQ5" s="197"/>
      <c r="PLR5" s="197"/>
      <c r="PLS5" s="197"/>
      <c r="PLT5" s="197"/>
      <c r="PLU5" s="197"/>
      <c r="PLV5" s="197"/>
      <c r="PLW5" s="197"/>
      <c r="PLX5" s="197"/>
      <c r="PLY5" s="196"/>
      <c r="PLZ5" s="197"/>
      <c r="PMA5" s="197"/>
      <c r="PMB5" s="197"/>
      <c r="PMC5" s="197"/>
      <c r="PMD5" s="197"/>
      <c r="PME5" s="197"/>
      <c r="PMF5" s="197"/>
      <c r="PMG5" s="197"/>
      <c r="PMH5" s="197"/>
      <c r="PMI5" s="197"/>
      <c r="PMJ5" s="197"/>
      <c r="PMK5" s="197"/>
      <c r="PML5" s="197"/>
      <c r="PMM5" s="197"/>
      <c r="PMN5" s="196"/>
      <c r="PMO5" s="197"/>
      <c r="PMP5" s="197"/>
      <c r="PMQ5" s="197"/>
      <c r="PMR5" s="197"/>
      <c r="PMS5" s="197"/>
      <c r="PMT5" s="197"/>
      <c r="PMU5" s="197"/>
      <c r="PMV5" s="197"/>
      <c r="PMW5" s="197"/>
      <c r="PMX5" s="197"/>
      <c r="PMY5" s="197"/>
      <c r="PMZ5" s="197"/>
      <c r="PNA5" s="197"/>
      <c r="PNB5" s="197"/>
      <c r="PNC5" s="196"/>
      <c r="PND5" s="197"/>
      <c r="PNE5" s="197"/>
      <c r="PNF5" s="197"/>
      <c r="PNG5" s="197"/>
      <c r="PNH5" s="197"/>
      <c r="PNI5" s="197"/>
      <c r="PNJ5" s="197"/>
      <c r="PNK5" s="197"/>
      <c r="PNL5" s="197"/>
      <c r="PNM5" s="197"/>
      <c r="PNN5" s="197"/>
      <c r="PNO5" s="197"/>
      <c r="PNP5" s="197"/>
      <c r="PNQ5" s="197"/>
      <c r="PNR5" s="196"/>
      <c r="PNS5" s="197"/>
      <c r="PNT5" s="197"/>
      <c r="PNU5" s="197"/>
      <c r="PNV5" s="197"/>
      <c r="PNW5" s="197"/>
      <c r="PNX5" s="197"/>
      <c r="PNY5" s="197"/>
      <c r="PNZ5" s="197"/>
      <c r="POA5" s="197"/>
      <c r="POB5" s="197"/>
      <c r="POC5" s="197"/>
      <c r="POD5" s="197"/>
      <c r="POE5" s="197"/>
      <c r="POF5" s="197"/>
      <c r="POG5" s="196"/>
      <c r="POH5" s="197"/>
      <c r="POI5" s="197"/>
      <c r="POJ5" s="197"/>
      <c r="POK5" s="197"/>
      <c r="POL5" s="197"/>
      <c r="POM5" s="197"/>
      <c r="PON5" s="197"/>
      <c r="POO5" s="197"/>
      <c r="POP5" s="197"/>
      <c r="POQ5" s="197"/>
      <c r="POR5" s="197"/>
      <c r="POS5" s="197"/>
      <c r="POT5" s="197"/>
      <c r="POU5" s="197"/>
      <c r="POV5" s="196"/>
      <c r="POW5" s="197"/>
      <c r="POX5" s="197"/>
      <c r="POY5" s="197"/>
      <c r="POZ5" s="197"/>
      <c r="PPA5" s="197"/>
      <c r="PPB5" s="197"/>
      <c r="PPC5" s="197"/>
      <c r="PPD5" s="197"/>
      <c r="PPE5" s="197"/>
      <c r="PPF5" s="197"/>
      <c r="PPG5" s="197"/>
      <c r="PPH5" s="197"/>
      <c r="PPI5" s="197"/>
      <c r="PPJ5" s="197"/>
      <c r="PPK5" s="196"/>
      <c r="PPL5" s="197"/>
      <c r="PPM5" s="197"/>
      <c r="PPN5" s="197"/>
      <c r="PPO5" s="197"/>
      <c r="PPP5" s="197"/>
      <c r="PPQ5" s="197"/>
      <c r="PPR5" s="197"/>
      <c r="PPS5" s="197"/>
      <c r="PPT5" s="197"/>
      <c r="PPU5" s="197"/>
      <c r="PPV5" s="197"/>
      <c r="PPW5" s="197"/>
      <c r="PPX5" s="197"/>
      <c r="PPY5" s="197"/>
      <c r="PPZ5" s="196"/>
      <c r="PQA5" s="197"/>
      <c r="PQB5" s="197"/>
      <c r="PQC5" s="197"/>
      <c r="PQD5" s="197"/>
      <c r="PQE5" s="197"/>
      <c r="PQF5" s="197"/>
      <c r="PQG5" s="197"/>
      <c r="PQH5" s="197"/>
      <c r="PQI5" s="197"/>
      <c r="PQJ5" s="197"/>
      <c r="PQK5" s="197"/>
      <c r="PQL5" s="197"/>
      <c r="PQM5" s="197"/>
      <c r="PQN5" s="197"/>
      <c r="PQO5" s="196"/>
      <c r="PQP5" s="197"/>
      <c r="PQQ5" s="197"/>
      <c r="PQR5" s="197"/>
      <c r="PQS5" s="197"/>
      <c r="PQT5" s="197"/>
      <c r="PQU5" s="197"/>
      <c r="PQV5" s="197"/>
      <c r="PQW5" s="197"/>
      <c r="PQX5" s="197"/>
      <c r="PQY5" s="197"/>
      <c r="PQZ5" s="197"/>
      <c r="PRA5" s="197"/>
      <c r="PRB5" s="197"/>
      <c r="PRC5" s="197"/>
      <c r="PRD5" s="196"/>
      <c r="PRE5" s="197"/>
      <c r="PRF5" s="197"/>
      <c r="PRG5" s="197"/>
      <c r="PRH5" s="197"/>
      <c r="PRI5" s="197"/>
      <c r="PRJ5" s="197"/>
      <c r="PRK5" s="197"/>
      <c r="PRL5" s="197"/>
      <c r="PRM5" s="197"/>
      <c r="PRN5" s="197"/>
      <c r="PRO5" s="197"/>
      <c r="PRP5" s="197"/>
      <c r="PRQ5" s="197"/>
      <c r="PRR5" s="197"/>
      <c r="PRS5" s="196"/>
      <c r="PRT5" s="197"/>
      <c r="PRU5" s="197"/>
      <c r="PRV5" s="197"/>
      <c r="PRW5" s="197"/>
      <c r="PRX5" s="197"/>
      <c r="PRY5" s="197"/>
      <c r="PRZ5" s="197"/>
      <c r="PSA5" s="197"/>
      <c r="PSB5" s="197"/>
      <c r="PSC5" s="197"/>
      <c r="PSD5" s="197"/>
      <c r="PSE5" s="197"/>
      <c r="PSF5" s="197"/>
      <c r="PSG5" s="197"/>
      <c r="PSH5" s="196"/>
      <c r="PSI5" s="197"/>
      <c r="PSJ5" s="197"/>
      <c r="PSK5" s="197"/>
      <c r="PSL5" s="197"/>
      <c r="PSM5" s="197"/>
      <c r="PSN5" s="197"/>
      <c r="PSO5" s="197"/>
      <c r="PSP5" s="197"/>
      <c r="PSQ5" s="197"/>
      <c r="PSR5" s="197"/>
      <c r="PSS5" s="197"/>
      <c r="PST5" s="197"/>
      <c r="PSU5" s="197"/>
      <c r="PSV5" s="197"/>
      <c r="PSW5" s="196"/>
      <c r="PSX5" s="197"/>
      <c r="PSY5" s="197"/>
      <c r="PSZ5" s="197"/>
      <c r="PTA5" s="197"/>
      <c r="PTB5" s="197"/>
      <c r="PTC5" s="197"/>
      <c r="PTD5" s="197"/>
      <c r="PTE5" s="197"/>
      <c r="PTF5" s="197"/>
      <c r="PTG5" s="197"/>
      <c r="PTH5" s="197"/>
      <c r="PTI5" s="197"/>
      <c r="PTJ5" s="197"/>
      <c r="PTK5" s="197"/>
      <c r="PTL5" s="196"/>
      <c r="PTM5" s="197"/>
      <c r="PTN5" s="197"/>
      <c r="PTO5" s="197"/>
      <c r="PTP5" s="197"/>
      <c r="PTQ5" s="197"/>
      <c r="PTR5" s="197"/>
      <c r="PTS5" s="197"/>
      <c r="PTT5" s="197"/>
      <c r="PTU5" s="197"/>
      <c r="PTV5" s="197"/>
      <c r="PTW5" s="197"/>
      <c r="PTX5" s="197"/>
      <c r="PTY5" s="197"/>
      <c r="PTZ5" s="197"/>
      <c r="PUA5" s="196"/>
      <c r="PUB5" s="197"/>
      <c r="PUC5" s="197"/>
      <c r="PUD5" s="197"/>
      <c r="PUE5" s="197"/>
      <c r="PUF5" s="197"/>
      <c r="PUG5" s="197"/>
      <c r="PUH5" s="197"/>
      <c r="PUI5" s="197"/>
      <c r="PUJ5" s="197"/>
      <c r="PUK5" s="197"/>
      <c r="PUL5" s="197"/>
      <c r="PUM5" s="197"/>
      <c r="PUN5" s="197"/>
      <c r="PUO5" s="197"/>
      <c r="PUP5" s="196"/>
      <c r="PUQ5" s="197"/>
      <c r="PUR5" s="197"/>
      <c r="PUS5" s="197"/>
      <c r="PUT5" s="197"/>
      <c r="PUU5" s="197"/>
      <c r="PUV5" s="197"/>
      <c r="PUW5" s="197"/>
      <c r="PUX5" s="197"/>
      <c r="PUY5" s="197"/>
      <c r="PUZ5" s="197"/>
      <c r="PVA5" s="197"/>
      <c r="PVB5" s="197"/>
      <c r="PVC5" s="197"/>
      <c r="PVD5" s="197"/>
      <c r="PVE5" s="196"/>
      <c r="PVF5" s="197"/>
      <c r="PVG5" s="197"/>
      <c r="PVH5" s="197"/>
      <c r="PVI5" s="197"/>
      <c r="PVJ5" s="197"/>
      <c r="PVK5" s="197"/>
      <c r="PVL5" s="197"/>
      <c r="PVM5" s="197"/>
      <c r="PVN5" s="197"/>
      <c r="PVO5" s="197"/>
      <c r="PVP5" s="197"/>
      <c r="PVQ5" s="197"/>
      <c r="PVR5" s="197"/>
      <c r="PVS5" s="197"/>
      <c r="PVT5" s="196"/>
      <c r="PVU5" s="197"/>
      <c r="PVV5" s="197"/>
      <c r="PVW5" s="197"/>
      <c r="PVX5" s="197"/>
      <c r="PVY5" s="197"/>
      <c r="PVZ5" s="197"/>
      <c r="PWA5" s="197"/>
      <c r="PWB5" s="197"/>
      <c r="PWC5" s="197"/>
      <c r="PWD5" s="197"/>
      <c r="PWE5" s="197"/>
      <c r="PWF5" s="197"/>
      <c r="PWG5" s="197"/>
      <c r="PWH5" s="197"/>
      <c r="PWI5" s="196"/>
      <c r="PWJ5" s="197"/>
      <c r="PWK5" s="197"/>
      <c r="PWL5" s="197"/>
      <c r="PWM5" s="197"/>
      <c r="PWN5" s="197"/>
      <c r="PWO5" s="197"/>
      <c r="PWP5" s="197"/>
      <c r="PWQ5" s="197"/>
      <c r="PWR5" s="197"/>
      <c r="PWS5" s="197"/>
      <c r="PWT5" s="197"/>
      <c r="PWU5" s="197"/>
      <c r="PWV5" s="197"/>
      <c r="PWW5" s="197"/>
      <c r="PWX5" s="196"/>
      <c r="PWY5" s="197"/>
      <c r="PWZ5" s="197"/>
      <c r="PXA5" s="197"/>
      <c r="PXB5" s="197"/>
      <c r="PXC5" s="197"/>
      <c r="PXD5" s="197"/>
      <c r="PXE5" s="197"/>
      <c r="PXF5" s="197"/>
      <c r="PXG5" s="197"/>
      <c r="PXH5" s="197"/>
      <c r="PXI5" s="197"/>
      <c r="PXJ5" s="197"/>
      <c r="PXK5" s="197"/>
      <c r="PXL5" s="197"/>
      <c r="PXM5" s="196"/>
      <c r="PXN5" s="197"/>
      <c r="PXO5" s="197"/>
      <c r="PXP5" s="197"/>
      <c r="PXQ5" s="197"/>
      <c r="PXR5" s="197"/>
      <c r="PXS5" s="197"/>
      <c r="PXT5" s="197"/>
      <c r="PXU5" s="197"/>
      <c r="PXV5" s="197"/>
      <c r="PXW5" s="197"/>
      <c r="PXX5" s="197"/>
      <c r="PXY5" s="197"/>
      <c r="PXZ5" s="197"/>
      <c r="PYA5" s="197"/>
      <c r="PYB5" s="196"/>
      <c r="PYC5" s="197"/>
      <c r="PYD5" s="197"/>
      <c r="PYE5" s="197"/>
      <c r="PYF5" s="197"/>
      <c r="PYG5" s="197"/>
      <c r="PYH5" s="197"/>
      <c r="PYI5" s="197"/>
      <c r="PYJ5" s="197"/>
      <c r="PYK5" s="197"/>
      <c r="PYL5" s="197"/>
      <c r="PYM5" s="197"/>
      <c r="PYN5" s="197"/>
      <c r="PYO5" s="197"/>
      <c r="PYP5" s="197"/>
      <c r="PYQ5" s="196"/>
      <c r="PYR5" s="197"/>
      <c r="PYS5" s="197"/>
      <c r="PYT5" s="197"/>
      <c r="PYU5" s="197"/>
      <c r="PYV5" s="197"/>
      <c r="PYW5" s="197"/>
      <c r="PYX5" s="197"/>
      <c r="PYY5" s="197"/>
      <c r="PYZ5" s="197"/>
      <c r="PZA5" s="197"/>
      <c r="PZB5" s="197"/>
      <c r="PZC5" s="197"/>
      <c r="PZD5" s="197"/>
      <c r="PZE5" s="197"/>
      <c r="PZF5" s="196"/>
      <c r="PZG5" s="197"/>
      <c r="PZH5" s="197"/>
      <c r="PZI5" s="197"/>
      <c r="PZJ5" s="197"/>
      <c r="PZK5" s="197"/>
      <c r="PZL5" s="197"/>
      <c r="PZM5" s="197"/>
      <c r="PZN5" s="197"/>
      <c r="PZO5" s="197"/>
      <c r="PZP5" s="197"/>
      <c r="PZQ5" s="197"/>
      <c r="PZR5" s="197"/>
      <c r="PZS5" s="197"/>
      <c r="PZT5" s="197"/>
      <c r="PZU5" s="196"/>
      <c r="PZV5" s="197"/>
      <c r="PZW5" s="197"/>
      <c r="PZX5" s="197"/>
      <c r="PZY5" s="197"/>
      <c r="PZZ5" s="197"/>
      <c r="QAA5" s="197"/>
      <c r="QAB5" s="197"/>
      <c r="QAC5" s="197"/>
      <c r="QAD5" s="197"/>
      <c r="QAE5" s="197"/>
      <c r="QAF5" s="197"/>
      <c r="QAG5" s="197"/>
      <c r="QAH5" s="197"/>
      <c r="QAI5" s="197"/>
      <c r="QAJ5" s="196"/>
      <c r="QAK5" s="197"/>
      <c r="QAL5" s="197"/>
      <c r="QAM5" s="197"/>
      <c r="QAN5" s="197"/>
      <c r="QAO5" s="197"/>
      <c r="QAP5" s="197"/>
      <c r="QAQ5" s="197"/>
      <c r="QAR5" s="197"/>
      <c r="QAS5" s="197"/>
      <c r="QAT5" s="197"/>
      <c r="QAU5" s="197"/>
      <c r="QAV5" s="197"/>
      <c r="QAW5" s="197"/>
      <c r="QAX5" s="197"/>
      <c r="QAY5" s="196"/>
      <c r="QAZ5" s="197"/>
      <c r="QBA5" s="197"/>
      <c r="QBB5" s="197"/>
      <c r="QBC5" s="197"/>
      <c r="QBD5" s="197"/>
      <c r="QBE5" s="197"/>
      <c r="QBF5" s="197"/>
      <c r="QBG5" s="197"/>
      <c r="QBH5" s="197"/>
      <c r="QBI5" s="197"/>
      <c r="QBJ5" s="197"/>
      <c r="QBK5" s="197"/>
      <c r="QBL5" s="197"/>
      <c r="QBM5" s="197"/>
      <c r="QBN5" s="196"/>
      <c r="QBO5" s="197"/>
      <c r="QBP5" s="197"/>
      <c r="QBQ5" s="197"/>
      <c r="QBR5" s="197"/>
      <c r="QBS5" s="197"/>
      <c r="QBT5" s="197"/>
      <c r="QBU5" s="197"/>
      <c r="QBV5" s="197"/>
      <c r="QBW5" s="197"/>
      <c r="QBX5" s="197"/>
      <c r="QBY5" s="197"/>
      <c r="QBZ5" s="197"/>
      <c r="QCA5" s="197"/>
      <c r="QCB5" s="197"/>
      <c r="QCC5" s="196"/>
      <c r="QCD5" s="197"/>
      <c r="QCE5" s="197"/>
      <c r="QCF5" s="197"/>
      <c r="QCG5" s="197"/>
      <c r="QCH5" s="197"/>
      <c r="QCI5" s="197"/>
      <c r="QCJ5" s="197"/>
      <c r="QCK5" s="197"/>
      <c r="QCL5" s="197"/>
      <c r="QCM5" s="197"/>
      <c r="QCN5" s="197"/>
      <c r="QCO5" s="197"/>
      <c r="QCP5" s="197"/>
      <c r="QCQ5" s="197"/>
      <c r="QCR5" s="196"/>
      <c r="QCS5" s="197"/>
      <c r="QCT5" s="197"/>
      <c r="QCU5" s="197"/>
      <c r="QCV5" s="197"/>
      <c r="QCW5" s="197"/>
      <c r="QCX5" s="197"/>
      <c r="QCY5" s="197"/>
      <c r="QCZ5" s="197"/>
      <c r="QDA5" s="197"/>
      <c r="QDB5" s="197"/>
      <c r="QDC5" s="197"/>
      <c r="QDD5" s="197"/>
      <c r="QDE5" s="197"/>
      <c r="QDF5" s="197"/>
      <c r="QDG5" s="196"/>
      <c r="QDH5" s="197"/>
      <c r="QDI5" s="197"/>
      <c r="QDJ5" s="197"/>
      <c r="QDK5" s="197"/>
      <c r="QDL5" s="197"/>
      <c r="QDM5" s="197"/>
      <c r="QDN5" s="197"/>
      <c r="QDO5" s="197"/>
      <c r="QDP5" s="197"/>
      <c r="QDQ5" s="197"/>
      <c r="QDR5" s="197"/>
      <c r="QDS5" s="197"/>
      <c r="QDT5" s="197"/>
      <c r="QDU5" s="197"/>
      <c r="QDV5" s="196"/>
      <c r="QDW5" s="197"/>
      <c r="QDX5" s="197"/>
      <c r="QDY5" s="197"/>
      <c r="QDZ5" s="197"/>
      <c r="QEA5" s="197"/>
      <c r="QEB5" s="197"/>
      <c r="QEC5" s="197"/>
      <c r="QED5" s="197"/>
      <c r="QEE5" s="197"/>
      <c r="QEF5" s="197"/>
      <c r="QEG5" s="197"/>
      <c r="QEH5" s="197"/>
      <c r="QEI5" s="197"/>
      <c r="QEJ5" s="197"/>
      <c r="QEK5" s="196"/>
      <c r="QEL5" s="197"/>
      <c r="QEM5" s="197"/>
      <c r="QEN5" s="197"/>
      <c r="QEO5" s="197"/>
      <c r="QEP5" s="197"/>
      <c r="QEQ5" s="197"/>
      <c r="QER5" s="197"/>
      <c r="QES5" s="197"/>
      <c r="QET5" s="197"/>
      <c r="QEU5" s="197"/>
      <c r="QEV5" s="197"/>
      <c r="QEW5" s="197"/>
      <c r="QEX5" s="197"/>
      <c r="QEY5" s="197"/>
      <c r="QEZ5" s="196"/>
      <c r="QFA5" s="197"/>
      <c r="QFB5" s="197"/>
      <c r="QFC5" s="197"/>
      <c r="QFD5" s="197"/>
      <c r="QFE5" s="197"/>
      <c r="QFF5" s="197"/>
      <c r="QFG5" s="197"/>
      <c r="QFH5" s="197"/>
      <c r="QFI5" s="197"/>
      <c r="QFJ5" s="197"/>
      <c r="QFK5" s="197"/>
      <c r="QFL5" s="197"/>
      <c r="QFM5" s="197"/>
      <c r="QFN5" s="197"/>
      <c r="QFO5" s="196"/>
      <c r="QFP5" s="197"/>
      <c r="QFQ5" s="197"/>
      <c r="QFR5" s="197"/>
      <c r="QFS5" s="197"/>
      <c r="QFT5" s="197"/>
      <c r="QFU5" s="197"/>
      <c r="QFV5" s="197"/>
      <c r="QFW5" s="197"/>
      <c r="QFX5" s="197"/>
      <c r="QFY5" s="197"/>
      <c r="QFZ5" s="197"/>
      <c r="QGA5" s="197"/>
      <c r="QGB5" s="197"/>
      <c r="QGC5" s="197"/>
      <c r="QGD5" s="196"/>
      <c r="QGE5" s="197"/>
      <c r="QGF5" s="197"/>
      <c r="QGG5" s="197"/>
      <c r="QGH5" s="197"/>
      <c r="QGI5" s="197"/>
      <c r="QGJ5" s="197"/>
      <c r="QGK5" s="197"/>
      <c r="QGL5" s="197"/>
      <c r="QGM5" s="197"/>
      <c r="QGN5" s="197"/>
      <c r="QGO5" s="197"/>
      <c r="QGP5" s="197"/>
      <c r="QGQ5" s="197"/>
      <c r="QGR5" s="197"/>
      <c r="QGS5" s="196"/>
      <c r="QGT5" s="197"/>
      <c r="QGU5" s="197"/>
      <c r="QGV5" s="197"/>
      <c r="QGW5" s="197"/>
      <c r="QGX5" s="197"/>
      <c r="QGY5" s="197"/>
      <c r="QGZ5" s="197"/>
      <c r="QHA5" s="197"/>
      <c r="QHB5" s="197"/>
      <c r="QHC5" s="197"/>
      <c r="QHD5" s="197"/>
      <c r="QHE5" s="197"/>
      <c r="QHF5" s="197"/>
      <c r="QHG5" s="197"/>
      <c r="QHH5" s="196"/>
      <c r="QHI5" s="197"/>
      <c r="QHJ5" s="197"/>
      <c r="QHK5" s="197"/>
      <c r="QHL5" s="197"/>
      <c r="QHM5" s="197"/>
      <c r="QHN5" s="197"/>
      <c r="QHO5" s="197"/>
      <c r="QHP5" s="197"/>
      <c r="QHQ5" s="197"/>
      <c r="QHR5" s="197"/>
      <c r="QHS5" s="197"/>
      <c r="QHT5" s="197"/>
      <c r="QHU5" s="197"/>
      <c r="QHV5" s="197"/>
      <c r="QHW5" s="196"/>
      <c r="QHX5" s="197"/>
      <c r="QHY5" s="197"/>
      <c r="QHZ5" s="197"/>
      <c r="QIA5" s="197"/>
      <c r="QIB5" s="197"/>
      <c r="QIC5" s="197"/>
      <c r="QID5" s="197"/>
      <c r="QIE5" s="197"/>
      <c r="QIF5" s="197"/>
      <c r="QIG5" s="197"/>
      <c r="QIH5" s="197"/>
      <c r="QII5" s="197"/>
      <c r="QIJ5" s="197"/>
      <c r="QIK5" s="197"/>
      <c r="QIL5" s="196"/>
      <c r="QIM5" s="197"/>
      <c r="QIN5" s="197"/>
      <c r="QIO5" s="197"/>
      <c r="QIP5" s="197"/>
      <c r="QIQ5" s="197"/>
      <c r="QIR5" s="197"/>
      <c r="QIS5" s="197"/>
      <c r="QIT5" s="197"/>
      <c r="QIU5" s="197"/>
      <c r="QIV5" s="197"/>
      <c r="QIW5" s="197"/>
      <c r="QIX5" s="197"/>
      <c r="QIY5" s="197"/>
      <c r="QIZ5" s="197"/>
      <c r="QJA5" s="196"/>
      <c r="QJB5" s="197"/>
      <c r="QJC5" s="197"/>
      <c r="QJD5" s="197"/>
      <c r="QJE5" s="197"/>
      <c r="QJF5" s="197"/>
      <c r="QJG5" s="197"/>
      <c r="QJH5" s="197"/>
      <c r="QJI5" s="197"/>
      <c r="QJJ5" s="197"/>
      <c r="QJK5" s="197"/>
      <c r="QJL5" s="197"/>
      <c r="QJM5" s="197"/>
      <c r="QJN5" s="197"/>
      <c r="QJO5" s="197"/>
      <c r="QJP5" s="196"/>
      <c r="QJQ5" s="197"/>
      <c r="QJR5" s="197"/>
      <c r="QJS5" s="197"/>
      <c r="QJT5" s="197"/>
      <c r="QJU5" s="197"/>
      <c r="QJV5" s="197"/>
      <c r="QJW5" s="197"/>
      <c r="QJX5" s="197"/>
      <c r="QJY5" s="197"/>
      <c r="QJZ5" s="197"/>
      <c r="QKA5" s="197"/>
      <c r="QKB5" s="197"/>
      <c r="QKC5" s="197"/>
      <c r="QKD5" s="197"/>
      <c r="QKE5" s="196"/>
      <c r="QKF5" s="197"/>
      <c r="QKG5" s="197"/>
      <c r="QKH5" s="197"/>
      <c r="QKI5" s="197"/>
      <c r="QKJ5" s="197"/>
      <c r="QKK5" s="197"/>
      <c r="QKL5" s="197"/>
      <c r="QKM5" s="197"/>
      <c r="QKN5" s="197"/>
      <c r="QKO5" s="197"/>
      <c r="QKP5" s="197"/>
      <c r="QKQ5" s="197"/>
      <c r="QKR5" s="197"/>
      <c r="QKS5" s="197"/>
      <c r="QKT5" s="196"/>
      <c r="QKU5" s="197"/>
      <c r="QKV5" s="197"/>
      <c r="QKW5" s="197"/>
      <c r="QKX5" s="197"/>
      <c r="QKY5" s="197"/>
      <c r="QKZ5" s="197"/>
      <c r="QLA5" s="197"/>
      <c r="QLB5" s="197"/>
      <c r="QLC5" s="197"/>
      <c r="QLD5" s="197"/>
      <c r="QLE5" s="197"/>
      <c r="QLF5" s="197"/>
      <c r="QLG5" s="197"/>
      <c r="QLH5" s="197"/>
      <c r="QLI5" s="196"/>
      <c r="QLJ5" s="197"/>
      <c r="QLK5" s="197"/>
      <c r="QLL5" s="197"/>
      <c r="QLM5" s="197"/>
      <c r="QLN5" s="197"/>
      <c r="QLO5" s="197"/>
      <c r="QLP5" s="197"/>
      <c r="QLQ5" s="197"/>
      <c r="QLR5" s="197"/>
      <c r="QLS5" s="197"/>
      <c r="QLT5" s="197"/>
      <c r="QLU5" s="197"/>
      <c r="QLV5" s="197"/>
      <c r="QLW5" s="197"/>
      <c r="QLX5" s="196"/>
      <c r="QLY5" s="197"/>
      <c r="QLZ5" s="197"/>
      <c r="QMA5" s="197"/>
      <c r="QMB5" s="197"/>
      <c r="QMC5" s="197"/>
      <c r="QMD5" s="197"/>
      <c r="QME5" s="197"/>
      <c r="QMF5" s="197"/>
      <c r="QMG5" s="197"/>
      <c r="QMH5" s="197"/>
      <c r="QMI5" s="197"/>
      <c r="QMJ5" s="197"/>
      <c r="QMK5" s="197"/>
      <c r="QML5" s="197"/>
      <c r="QMM5" s="196"/>
      <c r="QMN5" s="197"/>
      <c r="QMO5" s="197"/>
      <c r="QMP5" s="197"/>
      <c r="QMQ5" s="197"/>
      <c r="QMR5" s="197"/>
      <c r="QMS5" s="197"/>
      <c r="QMT5" s="197"/>
      <c r="QMU5" s="197"/>
      <c r="QMV5" s="197"/>
      <c r="QMW5" s="197"/>
      <c r="QMX5" s="197"/>
      <c r="QMY5" s="197"/>
      <c r="QMZ5" s="197"/>
      <c r="QNA5" s="197"/>
      <c r="QNB5" s="196"/>
      <c r="QNC5" s="197"/>
      <c r="QND5" s="197"/>
      <c r="QNE5" s="197"/>
      <c r="QNF5" s="197"/>
      <c r="QNG5" s="197"/>
      <c r="QNH5" s="197"/>
      <c r="QNI5" s="197"/>
      <c r="QNJ5" s="197"/>
      <c r="QNK5" s="197"/>
      <c r="QNL5" s="197"/>
      <c r="QNM5" s="197"/>
      <c r="QNN5" s="197"/>
      <c r="QNO5" s="197"/>
      <c r="QNP5" s="197"/>
      <c r="QNQ5" s="196"/>
      <c r="QNR5" s="197"/>
      <c r="QNS5" s="197"/>
      <c r="QNT5" s="197"/>
      <c r="QNU5" s="197"/>
      <c r="QNV5" s="197"/>
      <c r="QNW5" s="197"/>
      <c r="QNX5" s="197"/>
      <c r="QNY5" s="197"/>
      <c r="QNZ5" s="197"/>
      <c r="QOA5" s="197"/>
      <c r="QOB5" s="197"/>
      <c r="QOC5" s="197"/>
      <c r="QOD5" s="197"/>
      <c r="QOE5" s="197"/>
      <c r="QOF5" s="196"/>
      <c r="QOG5" s="197"/>
      <c r="QOH5" s="197"/>
      <c r="QOI5" s="197"/>
      <c r="QOJ5" s="197"/>
      <c r="QOK5" s="197"/>
      <c r="QOL5" s="197"/>
      <c r="QOM5" s="197"/>
      <c r="QON5" s="197"/>
      <c r="QOO5" s="197"/>
      <c r="QOP5" s="197"/>
      <c r="QOQ5" s="197"/>
      <c r="QOR5" s="197"/>
      <c r="QOS5" s="197"/>
      <c r="QOT5" s="197"/>
      <c r="QOU5" s="196"/>
      <c r="QOV5" s="197"/>
      <c r="QOW5" s="197"/>
      <c r="QOX5" s="197"/>
      <c r="QOY5" s="197"/>
      <c r="QOZ5" s="197"/>
      <c r="QPA5" s="197"/>
      <c r="QPB5" s="197"/>
      <c r="QPC5" s="197"/>
      <c r="QPD5" s="197"/>
      <c r="QPE5" s="197"/>
      <c r="QPF5" s="197"/>
      <c r="QPG5" s="197"/>
      <c r="QPH5" s="197"/>
      <c r="QPI5" s="197"/>
      <c r="QPJ5" s="196"/>
      <c r="QPK5" s="197"/>
      <c r="QPL5" s="197"/>
      <c r="QPM5" s="197"/>
      <c r="QPN5" s="197"/>
      <c r="QPO5" s="197"/>
      <c r="QPP5" s="197"/>
      <c r="QPQ5" s="197"/>
      <c r="QPR5" s="197"/>
      <c r="QPS5" s="197"/>
      <c r="QPT5" s="197"/>
      <c r="QPU5" s="197"/>
      <c r="QPV5" s="197"/>
      <c r="QPW5" s="197"/>
      <c r="QPX5" s="197"/>
      <c r="QPY5" s="196"/>
      <c r="QPZ5" s="197"/>
      <c r="QQA5" s="197"/>
      <c r="QQB5" s="197"/>
      <c r="QQC5" s="197"/>
      <c r="QQD5" s="197"/>
      <c r="QQE5" s="197"/>
      <c r="QQF5" s="197"/>
      <c r="QQG5" s="197"/>
      <c r="QQH5" s="197"/>
      <c r="QQI5" s="197"/>
      <c r="QQJ5" s="197"/>
      <c r="QQK5" s="197"/>
      <c r="QQL5" s="197"/>
      <c r="QQM5" s="197"/>
      <c r="QQN5" s="196"/>
      <c r="QQO5" s="197"/>
      <c r="QQP5" s="197"/>
      <c r="QQQ5" s="197"/>
      <c r="QQR5" s="197"/>
      <c r="QQS5" s="197"/>
      <c r="QQT5" s="197"/>
      <c r="QQU5" s="197"/>
      <c r="QQV5" s="197"/>
      <c r="QQW5" s="197"/>
      <c r="QQX5" s="197"/>
      <c r="QQY5" s="197"/>
      <c r="QQZ5" s="197"/>
      <c r="QRA5" s="197"/>
      <c r="QRB5" s="197"/>
      <c r="QRC5" s="196"/>
      <c r="QRD5" s="197"/>
      <c r="QRE5" s="197"/>
      <c r="QRF5" s="197"/>
      <c r="QRG5" s="197"/>
      <c r="QRH5" s="197"/>
      <c r="QRI5" s="197"/>
      <c r="QRJ5" s="197"/>
      <c r="QRK5" s="197"/>
      <c r="QRL5" s="197"/>
      <c r="QRM5" s="197"/>
      <c r="QRN5" s="197"/>
      <c r="QRO5" s="197"/>
      <c r="QRP5" s="197"/>
      <c r="QRQ5" s="197"/>
      <c r="QRR5" s="196"/>
      <c r="QRS5" s="197"/>
      <c r="QRT5" s="197"/>
      <c r="QRU5" s="197"/>
      <c r="QRV5" s="197"/>
      <c r="QRW5" s="197"/>
      <c r="QRX5" s="197"/>
      <c r="QRY5" s="197"/>
      <c r="QRZ5" s="197"/>
      <c r="QSA5" s="197"/>
      <c r="QSB5" s="197"/>
      <c r="QSC5" s="197"/>
      <c r="QSD5" s="197"/>
      <c r="QSE5" s="197"/>
      <c r="QSF5" s="197"/>
      <c r="QSG5" s="196"/>
      <c r="QSH5" s="197"/>
      <c r="QSI5" s="197"/>
      <c r="QSJ5" s="197"/>
      <c r="QSK5" s="197"/>
      <c r="QSL5" s="197"/>
      <c r="QSM5" s="197"/>
      <c r="QSN5" s="197"/>
      <c r="QSO5" s="197"/>
      <c r="QSP5" s="197"/>
      <c r="QSQ5" s="197"/>
      <c r="QSR5" s="197"/>
      <c r="QSS5" s="197"/>
      <c r="QST5" s="197"/>
      <c r="QSU5" s="197"/>
      <c r="QSV5" s="196"/>
      <c r="QSW5" s="197"/>
      <c r="QSX5" s="197"/>
      <c r="QSY5" s="197"/>
      <c r="QSZ5" s="197"/>
      <c r="QTA5" s="197"/>
      <c r="QTB5" s="197"/>
      <c r="QTC5" s="197"/>
      <c r="QTD5" s="197"/>
      <c r="QTE5" s="197"/>
      <c r="QTF5" s="197"/>
      <c r="QTG5" s="197"/>
      <c r="QTH5" s="197"/>
      <c r="QTI5" s="197"/>
      <c r="QTJ5" s="197"/>
      <c r="QTK5" s="196"/>
      <c r="QTL5" s="197"/>
      <c r="QTM5" s="197"/>
      <c r="QTN5" s="197"/>
      <c r="QTO5" s="197"/>
      <c r="QTP5" s="197"/>
      <c r="QTQ5" s="197"/>
      <c r="QTR5" s="197"/>
      <c r="QTS5" s="197"/>
      <c r="QTT5" s="197"/>
      <c r="QTU5" s="197"/>
      <c r="QTV5" s="197"/>
      <c r="QTW5" s="197"/>
      <c r="QTX5" s="197"/>
      <c r="QTY5" s="197"/>
      <c r="QTZ5" s="196"/>
      <c r="QUA5" s="197"/>
      <c r="QUB5" s="197"/>
      <c r="QUC5" s="197"/>
      <c r="QUD5" s="197"/>
      <c r="QUE5" s="197"/>
      <c r="QUF5" s="197"/>
      <c r="QUG5" s="197"/>
      <c r="QUH5" s="197"/>
      <c r="QUI5" s="197"/>
      <c r="QUJ5" s="197"/>
      <c r="QUK5" s="197"/>
      <c r="QUL5" s="197"/>
      <c r="QUM5" s="197"/>
      <c r="QUN5" s="197"/>
      <c r="QUO5" s="196"/>
      <c r="QUP5" s="197"/>
      <c r="QUQ5" s="197"/>
      <c r="QUR5" s="197"/>
      <c r="QUS5" s="197"/>
      <c r="QUT5" s="197"/>
      <c r="QUU5" s="197"/>
      <c r="QUV5" s="197"/>
      <c r="QUW5" s="197"/>
      <c r="QUX5" s="197"/>
      <c r="QUY5" s="197"/>
      <c r="QUZ5" s="197"/>
      <c r="QVA5" s="197"/>
      <c r="QVB5" s="197"/>
      <c r="QVC5" s="197"/>
      <c r="QVD5" s="196"/>
      <c r="QVE5" s="197"/>
      <c r="QVF5" s="197"/>
      <c r="QVG5" s="197"/>
      <c r="QVH5" s="197"/>
      <c r="QVI5" s="197"/>
      <c r="QVJ5" s="197"/>
      <c r="QVK5" s="197"/>
      <c r="QVL5" s="197"/>
      <c r="QVM5" s="197"/>
      <c r="QVN5" s="197"/>
      <c r="QVO5" s="197"/>
      <c r="QVP5" s="197"/>
      <c r="QVQ5" s="197"/>
      <c r="QVR5" s="197"/>
      <c r="QVS5" s="196"/>
      <c r="QVT5" s="197"/>
      <c r="QVU5" s="197"/>
      <c r="QVV5" s="197"/>
      <c r="QVW5" s="197"/>
      <c r="QVX5" s="197"/>
      <c r="QVY5" s="197"/>
      <c r="QVZ5" s="197"/>
      <c r="QWA5" s="197"/>
      <c r="QWB5" s="197"/>
      <c r="QWC5" s="197"/>
      <c r="QWD5" s="197"/>
      <c r="QWE5" s="197"/>
      <c r="QWF5" s="197"/>
      <c r="QWG5" s="197"/>
      <c r="QWH5" s="196"/>
      <c r="QWI5" s="197"/>
      <c r="QWJ5" s="197"/>
      <c r="QWK5" s="197"/>
      <c r="QWL5" s="197"/>
      <c r="QWM5" s="197"/>
      <c r="QWN5" s="197"/>
      <c r="QWO5" s="197"/>
      <c r="QWP5" s="197"/>
      <c r="QWQ5" s="197"/>
      <c r="QWR5" s="197"/>
      <c r="QWS5" s="197"/>
      <c r="QWT5" s="197"/>
      <c r="QWU5" s="197"/>
      <c r="QWV5" s="197"/>
      <c r="QWW5" s="196"/>
      <c r="QWX5" s="197"/>
      <c r="QWY5" s="197"/>
      <c r="QWZ5" s="197"/>
      <c r="QXA5" s="197"/>
      <c r="QXB5" s="197"/>
      <c r="QXC5" s="197"/>
      <c r="QXD5" s="197"/>
      <c r="QXE5" s="197"/>
      <c r="QXF5" s="197"/>
      <c r="QXG5" s="197"/>
      <c r="QXH5" s="197"/>
      <c r="QXI5" s="197"/>
      <c r="QXJ5" s="197"/>
      <c r="QXK5" s="197"/>
      <c r="QXL5" s="196"/>
      <c r="QXM5" s="197"/>
      <c r="QXN5" s="197"/>
      <c r="QXO5" s="197"/>
      <c r="QXP5" s="197"/>
      <c r="QXQ5" s="197"/>
      <c r="QXR5" s="197"/>
      <c r="QXS5" s="197"/>
      <c r="QXT5" s="197"/>
      <c r="QXU5" s="197"/>
      <c r="QXV5" s="197"/>
      <c r="QXW5" s="197"/>
      <c r="QXX5" s="197"/>
      <c r="QXY5" s="197"/>
      <c r="QXZ5" s="197"/>
      <c r="QYA5" s="196"/>
      <c r="QYB5" s="197"/>
      <c r="QYC5" s="197"/>
      <c r="QYD5" s="197"/>
      <c r="QYE5" s="197"/>
      <c r="QYF5" s="197"/>
      <c r="QYG5" s="197"/>
      <c r="QYH5" s="197"/>
      <c r="QYI5" s="197"/>
      <c r="QYJ5" s="197"/>
      <c r="QYK5" s="197"/>
      <c r="QYL5" s="197"/>
      <c r="QYM5" s="197"/>
      <c r="QYN5" s="197"/>
      <c r="QYO5" s="197"/>
      <c r="QYP5" s="196"/>
      <c r="QYQ5" s="197"/>
      <c r="QYR5" s="197"/>
      <c r="QYS5" s="197"/>
      <c r="QYT5" s="197"/>
      <c r="QYU5" s="197"/>
      <c r="QYV5" s="197"/>
      <c r="QYW5" s="197"/>
      <c r="QYX5" s="197"/>
      <c r="QYY5" s="197"/>
      <c r="QYZ5" s="197"/>
      <c r="QZA5" s="197"/>
      <c r="QZB5" s="197"/>
      <c r="QZC5" s="197"/>
      <c r="QZD5" s="197"/>
      <c r="QZE5" s="196"/>
      <c r="QZF5" s="197"/>
      <c r="QZG5" s="197"/>
      <c r="QZH5" s="197"/>
      <c r="QZI5" s="197"/>
      <c r="QZJ5" s="197"/>
      <c r="QZK5" s="197"/>
      <c r="QZL5" s="197"/>
      <c r="QZM5" s="197"/>
      <c r="QZN5" s="197"/>
      <c r="QZO5" s="197"/>
      <c r="QZP5" s="197"/>
      <c r="QZQ5" s="197"/>
      <c r="QZR5" s="197"/>
      <c r="QZS5" s="197"/>
      <c r="QZT5" s="196"/>
      <c r="QZU5" s="197"/>
      <c r="QZV5" s="197"/>
      <c r="QZW5" s="197"/>
      <c r="QZX5" s="197"/>
      <c r="QZY5" s="197"/>
      <c r="QZZ5" s="197"/>
      <c r="RAA5" s="197"/>
      <c r="RAB5" s="197"/>
      <c r="RAC5" s="197"/>
      <c r="RAD5" s="197"/>
      <c r="RAE5" s="197"/>
      <c r="RAF5" s="197"/>
      <c r="RAG5" s="197"/>
      <c r="RAH5" s="197"/>
      <c r="RAI5" s="196"/>
      <c r="RAJ5" s="197"/>
      <c r="RAK5" s="197"/>
      <c r="RAL5" s="197"/>
      <c r="RAM5" s="197"/>
      <c r="RAN5" s="197"/>
      <c r="RAO5" s="197"/>
      <c r="RAP5" s="197"/>
      <c r="RAQ5" s="197"/>
      <c r="RAR5" s="197"/>
      <c r="RAS5" s="197"/>
      <c r="RAT5" s="197"/>
      <c r="RAU5" s="197"/>
      <c r="RAV5" s="197"/>
      <c r="RAW5" s="197"/>
      <c r="RAX5" s="196"/>
      <c r="RAY5" s="197"/>
      <c r="RAZ5" s="197"/>
      <c r="RBA5" s="197"/>
      <c r="RBB5" s="197"/>
      <c r="RBC5" s="197"/>
      <c r="RBD5" s="197"/>
      <c r="RBE5" s="197"/>
      <c r="RBF5" s="197"/>
      <c r="RBG5" s="197"/>
      <c r="RBH5" s="197"/>
      <c r="RBI5" s="197"/>
      <c r="RBJ5" s="197"/>
      <c r="RBK5" s="197"/>
      <c r="RBL5" s="197"/>
      <c r="RBM5" s="196"/>
      <c r="RBN5" s="197"/>
      <c r="RBO5" s="197"/>
      <c r="RBP5" s="197"/>
      <c r="RBQ5" s="197"/>
      <c r="RBR5" s="197"/>
      <c r="RBS5" s="197"/>
      <c r="RBT5" s="197"/>
      <c r="RBU5" s="197"/>
      <c r="RBV5" s="197"/>
      <c r="RBW5" s="197"/>
      <c r="RBX5" s="197"/>
      <c r="RBY5" s="197"/>
      <c r="RBZ5" s="197"/>
      <c r="RCA5" s="197"/>
      <c r="RCB5" s="196"/>
      <c r="RCC5" s="197"/>
      <c r="RCD5" s="197"/>
      <c r="RCE5" s="197"/>
      <c r="RCF5" s="197"/>
      <c r="RCG5" s="197"/>
      <c r="RCH5" s="197"/>
      <c r="RCI5" s="197"/>
      <c r="RCJ5" s="197"/>
      <c r="RCK5" s="197"/>
      <c r="RCL5" s="197"/>
      <c r="RCM5" s="197"/>
      <c r="RCN5" s="197"/>
      <c r="RCO5" s="197"/>
      <c r="RCP5" s="197"/>
      <c r="RCQ5" s="196"/>
      <c r="RCR5" s="197"/>
      <c r="RCS5" s="197"/>
      <c r="RCT5" s="197"/>
      <c r="RCU5" s="197"/>
      <c r="RCV5" s="197"/>
      <c r="RCW5" s="197"/>
      <c r="RCX5" s="197"/>
      <c r="RCY5" s="197"/>
      <c r="RCZ5" s="197"/>
      <c r="RDA5" s="197"/>
      <c r="RDB5" s="197"/>
      <c r="RDC5" s="197"/>
      <c r="RDD5" s="197"/>
      <c r="RDE5" s="197"/>
      <c r="RDF5" s="196"/>
      <c r="RDG5" s="197"/>
      <c r="RDH5" s="197"/>
      <c r="RDI5" s="197"/>
      <c r="RDJ5" s="197"/>
      <c r="RDK5" s="197"/>
      <c r="RDL5" s="197"/>
      <c r="RDM5" s="197"/>
      <c r="RDN5" s="197"/>
      <c r="RDO5" s="197"/>
      <c r="RDP5" s="197"/>
      <c r="RDQ5" s="197"/>
      <c r="RDR5" s="197"/>
      <c r="RDS5" s="197"/>
      <c r="RDT5" s="197"/>
      <c r="RDU5" s="196"/>
      <c r="RDV5" s="197"/>
      <c r="RDW5" s="197"/>
      <c r="RDX5" s="197"/>
      <c r="RDY5" s="197"/>
      <c r="RDZ5" s="197"/>
      <c r="REA5" s="197"/>
      <c r="REB5" s="197"/>
      <c r="REC5" s="197"/>
      <c r="RED5" s="197"/>
      <c r="REE5" s="197"/>
      <c r="REF5" s="197"/>
      <c r="REG5" s="197"/>
      <c r="REH5" s="197"/>
      <c r="REI5" s="197"/>
      <c r="REJ5" s="196"/>
      <c r="REK5" s="197"/>
      <c r="REL5" s="197"/>
      <c r="REM5" s="197"/>
      <c r="REN5" s="197"/>
      <c r="REO5" s="197"/>
      <c r="REP5" s="197"/>
      <c r="REQ5" s="197"/>
      <c r="RER5" s="197"/>
      <c r="RES5" s="197"/>
      <c r="RET5" s="197"/>
      <c r="REU5" s="197"/>
      <c r="REV5" s="197"/>
      <c r="REW5" s="197"/>
      <c r="REX5" s="197"/>
      <c r="REY5" s="196"/>
      <c r="REZ5" s="197"/>
      <c r="RFA5" s="197"/>
      <c r="RFB5" s="197"/>
      <c r="RFC5" s="197"/>
      <c r="RFD5" s="197"/>
      <c r="RFE5" s="197"/>
      <c r="RFF5" s="197"/>
      <c r="RFG5" s="197"/>
      <c r="RFH5" s="197"/>
      <c r="RFI5" s="197"/>
      <c r="RFJ5" s="197"/>
      <c r="RFK5" s="197"/>
      <c r="RFL5" s="197"/>
      <c r="RFM5" s="197"/>
      <c r="RFN5" s="196"/>
      <c r="RFO5" s="197"/>
      <c r="RFP5" s="197"/>
      <c r="RFQ5" s="197"/>
      <c r="RFR5" s="197"/>
      <c r="RFS5" s="197"/>
      <c r="RFT5" s="197"/>
      <c r="RFU5" s="197"/>
      <c r="RFV5" s="197"/>
      <c r="RFW5" s="197"/>
      <c r="RFX5" s="197"/>
      <c r="RFY5" s="197"/>
      <c r="RFZ5" s="197"/>
      <c r="RGA5" s="197"/>
      <c r="RGB5" s="197"/>
      <c r="RGC5" s="196"/>
      <c r="RGD5" s="197"/>
      <c r="RGE5" s="197"/>
      <c r="RGF5" s="197"/>
      <c r="RGG5" s="197"/>
      <c r="RGH5" s="197"/>
      <c r="RGI5" s="197"/>
      <c r="RGJ5" s="197"/>
      <c r="RGK5" s="197"/>
      <c r="RGL5" s="197"/>
      <c r="RGM5" s="197"/>
      <c r="RGN5" s="197"/>
      <c r="RGO5" s="197"/>
      <c r="RGP5" s="197"/>
      <c r="RGQ5" s="197"/>
      <c r="RGR5" s="196"/>
      <c r="RGS5" s="197"/>
      <c r="RGT5" s="197"/>
      <c r="RGU5" s="197"/>
      <c r="RGV5" s="197"/>
      <c r="RGW5" s="197"/>
      <c r="RGX5" s="197"/>
      <c r="RGY5" s="197"/>
      <c r="RGZ5" s="197"/>
      <c r="RHA5" s="197"/>
      <c r="RHB5" s="197"/>
      <c r="RHC5" s="197"/>
      <c r="RHD5" s="197"/>
      <c r="RHE5" s="197"/>
      <c r="RHF5" s="197"/>
      <c r="RHG5" s="196"/>
      <c r="RHH5" s="197"/>
      <c r="RHI5" s="197"/>
      <c r="RHJ5" s="197"/>
      <c r="RHK5" s="197"/>
      <c r="RHL5" s="197"/>
      <c r="RHM5" s="197"/>
      <c r="RHN5" s="197"/>
      <c r="RHO5" s="197"/>
      <c r="RHP5" s="197"/>
      <c r="RHQ5" s="197"/>
      <c r="RHR5" s="197"/>
      <c r="RHS5" s="197"/>
      <c r="RHT5" s="197"/>
      <c r="RHU5" s="197"/>
      <c r="RHV5" s="196"/>
      <c r="RHW5" s="197"/>
      <c r="RHX5" s="197"/>
      <c r="RHY5" s="197"/>
      <c r="RHZ5" s="197"/>
      <c r="RIA5" s="197"/>
      <c r="RIB5" s="197"/>
      <c r="RIC5" s="197"/>
      <c r="RID5" s="197"/>
      <c r="RIE5" s="197"/>
      <c r="RIF5" s="197"/>
      <c r="RIG5" s="197"/>
      <c r="RIH5" s="197"/>
      <c r="RII5" s="197"/>
      <c r="RIJ5" s="197"/>
      <c r="RIK5" s="196"/>
      <c r="RIL5" s="197"/>
      <c r="RIM5" s="197"/>
      <c r="RIN5" s="197"/>
      <c r="RIO5" s="197"/>
      <c r="RIP5" s="197"/>
      <c r="RIQ5" s="197"/>
      <c r="RIR5" s="197"/>
      <c r="RIS5" s="197"/>
      <c r="RIT5" s="197"/>
      <c r="RIU5" s="197"/>
      <c r="RIV5" s="197"/>
      <c r="RIW5" s="197"/>
      <c r="RIX5" s="197"/>
      <c r="RIY5" s="197"/>
      <c r="RIZ5" s="196"/>
      <c r="RJA5" s="197"/>
      <c r="RJB5" s="197"/>
      <c r="RJC5" s="197"/>
      <c r="RJD5" s="197"/>
      <c r="RJE5" s="197"/>
      <c r="RJF5" s="197"/>
      <c r="RJG5" s="197"/>
      <c r="RJH5" s="197"/>
      <c r="RJI5" s="197"/>
      <c r="RJJ5" s="197"/>
      <c r="RJK5" s="197"/>
      <c r="RJL5" s="197"/>
      <c r="RJM5" s="197"/>
      <c r="RJN5" s="197"/>
      <c r="RJO5" s="196"/>
      <c r="RJP5" s="197"/>
      <c r="RJQ5" s="197"/>
      <c r="RJR5" s="197"/>
      <c r="RJS5" s="197"/>
      <c r="RJT5" s="197"/>
      <c r="RJU5" s="197"/>
      <c r="RJV5" s="197"/>
      <c r="RJW5" s="197"/>
      <c r="RJX5" s="197"/>
      <c r="RJY5" s="197"/>
      <c r="RJZ5" s="197"/>
      <c r="RKA5" s="197"/>
      <c r="RKB5" s="197"/>
      <c r="RKC5" s="197"/>
      <c r="RKD5" s="196"/>
      <c r="RKE5" s="197"/>
      <c r="RKF5" s="197"/>
      <c r="RKG5" s="197"/>
      <c r="RKH5" s="197"/>
      <c r="RKI5" s="197"/>
      <c r="RKJ5" s="197"/>
      <c r="RKK5" s="197"/>
      <c r="RKL5" s="197"/>
      <c r="RKM5" s="197"/>
      <c r="RKN5" s="197"/>
      <c r="RKO5" s="197"/>
      <c r="RKP5" s="197"/>
      <c r="RKQ5" s="197"/>
      <c r="RKR5" s="197"/>
      <c r="RKS5" s="196"/>
      <c r="RKT5" s="197"/>
      <c r="RKU5" s="197"/>
      <c r="RKV5" s="197"/>
      <c r="RKW5" s="197"/>
      <c r="RKX5" s="197"/>
      <c r="RKY5" s="197"/>
      <c r="RKZ5" s="197"/>
      <c r="RLA5" s="197"/>
      <c r="RLB5" s="197"/>
      <c r="RLC5" s="197"/>
      <c r="RLD5" s="197"/>
      <c r="RLE5" s="197"/>
      <c r="RLF5" s="197"/>
      <c r="RLG5" s="197"/>
      <c r="RLH5" s="196"/>
      <c r="RLI5" s="197"/>
      <c r="RLJ5" s="197"/>
      <c r="RLK5" s="197"/>
      <c r="RLL5" s="197"/>
      <c r="RLM5" s="197"/>
      <c r="RLN5" s="197"/>
      <c r="RLO5" s="197"/>
      <c r="RLP5" s="197"/>
      <c r="RLQ5" s="197"/>
      <c r="RLR5" s="197"/>
      <c r="RLS5" s="197"/>
      <c r="RLT5" s="197"/>
      <c r="RLU5" s="197"/>
      <c r="RLV5" s="197"/>
      <c r="RLW5" s="196"/>
      <c r="RLX5" s="197"/>
      <c r="RLY5" s="197"/>
      <c r="RLZ5" s="197"/>
      <c r="RMA5" s="197"/>
      <c r="RMB5" s="197"/>
      <c r="RMC5" s="197"/>
      <c r="RMD5" s="197"/>
      <c r="RME5" s="197"/>
      <c r="RMF5" s="197"/>
      <c r="RMG5" s="197"/>
      <c r="RMH5" s="197"/>
      <c r="RMI5" s="197"/>
      <c r="RMJ5" s="197"/>
      <c r="RMK5" s="197"/>
      <c r="RML5" s="196"/>
      <c r="RMM5" s="197"/>
      <c r="RMN5" s="197"/>
      <c r="RMO5" s="197"/>
      <c r="RMP5" s="197"/>
      <c r="RMQ5" s="197"/>
      <c r="RMR5" s="197"/>
      <c r="RMS5" s="197"/>
      <c r="RMT5" s="197"/>
      <c r="RMU5" s="197"/>
      <c r="RMV5" s="197"/>
      <c r="RMW5" s="197"/>
      <c r="RMX5" s="197"/>
      <c r="RMY5" s="197"/>
      <c r="RMZ5" s="197"/>
      <c r="RNA5" s="196"/>
      <c r="RNB5" s="197"/>
      <c r="RNC5" s="197"/>
      <c r="RND5" s="197"/>
      <c r="RNE5" s="197"/>
      <c r="RNF5" s="197"/>
      <c r="RNG5" s="197"/>
      <c r="RNH5" s="197"/>
      <c r="RNI5" s="197"/>
      <c r="RNJ5" s="197"/>
      <c r="RNK5" s="197"/>
      <c r="RNL5" s="197"/>
      <c r="RNM5" s="197"/>
      <c r="RNN5" s="197"/>
      <c r="RNO5" s="197"/>
      <c r="RNP5" s="196"/>
      <c r="RNQ5" s="197"/>
      <c r="RNR5" s="197"/>
      <c r="RNS5" s="197"/>
      <c r="RNT5" s="197"/>
      <c r="RNU5" s="197"/>
      <c r="RNV5" s="197"/>
      <c r="RNW5" s="197"/>
      <c r="RNX5" s="197"/>
      <c r="RNY5" s="197"/>
      <c r="RNZ5" s="197"/>
      <c r="ROA5" s="197"/>
      <c r="ROB5" s="197"/>
      <c r="ROC5" s="197"/>
      <c r="ROD5" s="197"/>
      <c r="ROE5" s="196"/>
      <c r="ROF5" s="197"/>
      <c r="ROG5" s="197"/>
      <c r="ROH5" s="197"/>
      <c r="ROI5" s="197"/>
      <c r="ROJ5" s="197"/>
      <c r="ROK5" s="197"/>
      <c r="ROL5" s="197"/>
      <c r="ROM5" s="197"/>
      <c r="RON5" s="197"/>
      <c r="ROO5" s="197"/>
      <c r="ROP5" s="197"/>
      <c r="ROQ5" s="197"/>
      <c r="ROR5" s="197"/>
      <c r="ROS5" s="197"/>
      <c r="ROT5" s="196"/>
      <c r="ROU5" s="197"/>
      <c r="ROV5" s="197"/>
      <c r="ROW5" s="197"/>
      <c r="ROX5" s="197"/>
      <c r="ROY5" s="197"/>
      <c r="ROZ5" s="197"/>
      <c r="RPA5" s="197"/>
      <c r="RPB5" s="197"/>
      <c r="RPC5" s="197"/>
      <c r="RPD5" s="197"/>
      <c r="RPE5" s="197"/>
      <c r="RPF5" s="197"/>
      <c r="RPG5" s="197"/>
      <c r="RPH5" s="197"/>
      <c r="RPI5" s="196"/>
      <c r="RPJ5" s="197"/>
      <c r="RPK5" s="197"/>
      <c r="RPL5" s="197"/>
      <c r="RPM5" s="197"/>
      <c r="RPN5" s="197"/>
      <c r="RPO5" s="197"/>
      <c r="RPP5" s="197"/>
      <c r="RPQ5" s="197"/>
      <c r="RPR5" s="197"/>
      <c r="RPS5" s="197"/>
      <c r="RPT5" s="197"/>
      <c r="RPU5" s="197"/>
      <c r="RPV5" s="197"/>
      <c r="RPW5" s="197"/>
      <c r="RPX5" s="196"/>
      <c r="RPY5" s="197"/>
      <c r="RPZ5" s="197"/>
      <c r="RQA5" s="197"/>
      <c r="RQB5" s="197"/>
      <c r="RQC5" s="197"/>
      <c r="RQD5" s="197"/>
      <c r="RQE5" s="197"/>
      <c r="RQF5" s="197"/>
      <c r="RQG5" s="197"/>
      <c r="RQH5" s="197"/>
      <c r="RQI5" s="197"/>
      <c r="RQJ5" s="197"/>
      <c r="RQK5" s="197"/>
      <c r="RQL5" s="197"/>
      <c r="RQM5" s="196"/>
      <c r="RQN5" s="197"/>
      <c r="RQO5" s="197"/>
      <c r="RQP5" s="197"/>
      <c r="RQQ5" s="197"/>
      <c r="RQR5" s="197"/>
      <c r="RQS5" s="197"/>
      <c r="RQT5" s="197"/>
      <c r="RQU5" s="197"/>
      <c r="RQV5" s="197"/>
      <c r="RQW5" s="197"/>
      <c r="RQX5" s="197"/>
      <c r="RQY5" s="197"/>
      <c r="RQZ5" s="197"/>
      <c r="RRA5" s="197"/>
      <c r="RRB5" s="196"/>
      <c r="RRC5" s="197"/>
      <c r="RRD5" s="197"/>
      <c r="RRE5" s="197"/>
      <c r="RRF5" s="197"/>
      <c r="RRG5" s="197"/>
      <c r="RRH5" s="197"/>
      <c r="RRI5" s="197"/>
      <c r="RRJ5" s="197"/>
      <c r="RRK5" s="197"/>
      <c r="RRL5" s="197"/>
      <c r="RRM5" s="197"/>
      <c r="RRN5" s="197"/>
      <c r="RRO5" s="197"/>
      <c r="RRP5" s="197"/>
      <c r="RRQ5" s="196"/>
      <c r="RRR5" s="197"/>
      <c r="RRS5" s="197"/>
      <c r="RRT5" s="197"/>
      <c r="RRU5" s="197"/>
      <c r="RRV5" s="197"/>
      <c r="RRW5" s="197"/>
      <c r="RRX5" s="197"/>
      <c r="RRY5" s="197"/>
      <c r="RRZ5" s="197"/>
      <c r="RSA5" s="197"/>
      <c r="RSB5" s="197"/>
      <c r="RSC5" s="197"/>
      <c r="RSD5" s="197"/>
      <c r="RSE5" s="197"/>
      <c r="RSF5" s="196"/>
      <c r="RSG5" s="197"/>
      <c r="RSH5" s="197"/>
      <c r="RSI5" s="197"/>
      <c r="RSJ5" s="197"/>
      <c r="RSK5" s="197"/>
      <c r="RSL5" s="197"/>
      <c r="RSM5" s="197"/>
      <c r="RSN5" s="197"/>
      <c r="RSO5" s="197"/>
      <c r="RSP5" s="197"/>
      <c r="RSQ5" s="197"/>
      <c r="RSR5" s="197"/>
      <c r="RSS5" s="197"/>
      <c r="RST5" s="197"/>
      <c r="RSU5" s="196"/>
      <c r="RSV5" s="197"/>
      <c r="RSW5" s="197"/>
      <c r="RSX5" s="197"/>
      <c r="RSY5" s="197"/>
      <c r="RSZ5" s="197"/>
      <c r="RTA5" s="197"/>
      <c r="RTB5" s="197"/>
      <c r="RTC5" s="197"/>
      <c r="RTD5" s="197"/>
      <c r="RTE5" s="197"/>
      <c r="RTF5" s="197"/>
      <c r="RTG5" s="197"/>
      <c r="RTH5" s="197"/>
      <c r="RTI5" s="197"/>
      <c r="RTJ5" s="196"/>
      <c r="RTK5" s="197"/>
      <c r="RTL5" s="197"/>
      <c r="RTM5" s="197"/>
      <c r="RTN5" s="197"/>
      <c r="RTO5" s="197"/>
      <c r="RTP5" s="197"/>
      <c r="RTQ5" s="197"/>
      <c r="RTR5" s="197"/>
      <c r="RTS5" s="197"/>
      <c r="RTT5" s="197"/>
      <c r="RTU5" s="197"/>
      <c r="RTV5" s="197"/>
      <c r="RTW5" s="197"/>
      <c r="RTX5" s="197"/>
      <c r="RTY5" s="196"/>
      <c r="RTZ5" s="197"/>
      <c r="RUA5" s="197"/>
      <c r="RUB5" s="197"/>
      <c r="RUC5" s="197"/>
      <c r="RUD5" s="197"/>
      <c r="RUE5" s="197"/>
      <c r="RUF5" s="197"/>
      <c r="RUG5" s="197"/>
      <c r="RUH5" s="197"/>
      <c r="RUI5" s="197"/>
      <c r="RUJ5" s="197"/>
      <c r="RUK5" s="197"/>
      <c r="RUL5" s="197"/>
      <c r="RUM5" s="197"/>
      <c r="RUN5" s="196"/>
      <c r="RUO5" s="197"/>
      <c r="RUP5" s="197"/>
      <c r="RUQ5" s="197"/>
      <c r="RUR5" s="197"/>
      <c r="RUS5" s="197"/>
      <c r="RUT5" s="197"/>
      <c r="RUU5" s="197"/>
      <c r="RUV5" s="197"/>
      <c r="RUW5" s="197"/>
      <c r="RUX5" s="197"/>
      <c r="RUY5" s="197"/>
      <c r="RUZ5" s="197"/>
      <c r="RVA5" s="197"/>
      <c r="RVB5" s="197"/>
      <c r="RVC5" s="196"/>
      <c r="RVD5" s="197"/>
      <c r="RVE5" s="197"/>
      <c r="RVF5" s="197"/>
      <c r="RVG5" s="197"/>
      <c r="RVH5" s="197"/>
      <c r="RVI5" s="197"/>
      <c r="RVJ5" s="197"/>
      <c r="RVK5" s="197"/>
      <c r="RVL5" s="197"/>
      <c r="RVM5" s="197"/>
      <c r="RVN5" s="197"/>
      <c r="RVO5" s="197"/>
      <c r="RVP5" s="197"/>
      <c r="RVQ5" s="197"/>
      <c r="RVR5" s="196"/>
      <c r="RVS5" s="197"/>
      <c r="RVT5" s="197"/>
      <c r="RVU5" s="197"/>
      <c r="RVV5" s="197"/>
      <c r="RVW5" s="197"/>
      <c r="RVX5" s="197"/>
      <c r="RVY5" s="197"/>
      <c r="RVZ5" s="197"/>
      <c r="RWA5" s="197"/>
      <c r="RWB5" s="197"/>
      <c r="RWC5" s="197"/>
      <c r="RWD5" s="197"/>
      <c r="RWE5" s="197"/>
      <c r="RWF5" s="197"/>
      <c r="RWG5" s="196"/>
      <c r="RWH5" s="197"/>
      <c r="RWI5" s="197"/>
      <c r="RWJ5" s="197"/>
      <c r="RWK5" s="197"/>
      <c r="RWL5" s="197"/>
      <c r="RWM5" s="197"/>
      <c r="RWN5" s="197"/>
      <c r="RWO5" s="197"/>
      <c r="RWP5" s="197"/>
      <c r="RWQ5" s="197"/>
      <c r="RWR5" s="197"/>
      <c r="RWS5" s="197"/>
      <c r="RWT5" s="197"/>
      <c r="RWU5" s="197"/>
      <c r="RWV5" s="196"/>
      <c r="RWW5" s="197"/>
      <c r="RWX5" s="197"/>
      <c r="RWY5" s="197"/>
      <c r="RWZ5" s="197"/>
      <c r="RXA5" s="197"/>
      <c r="RXB5" s="197"/>
      <c r="RXC5" s="197"/>
      <c r="RXD5" s="197"/>
      <c r="RXE5" s="197"/>
      <c r="RXF5" s="197"/>
      <c r="RXG5" s="197"/>
      <c r="RXH5" s="197"/>
      <c r="RXI5" s="197"/>
      <c r="RXJ5" s="197"/>
      <c r="RXK5" s="196"/>
      <c r="RXL5" s="197"/>
      <c r="RXM5" s="197"/>
      <c r="RXN5" s="197"/>
      <c r="RXO5" s="197"/>
      <c r="RXP5" s="197"/>
      <c r="RXQ5" s="197"/>
      <c r="RXR5" s="197"/>
      <c r="RXS5" s="197"/>
      <c r="RXT5" s="197"/>
      <c r="RXU5" s="197"/>
      <c r="RXV5" s="197"/>
      <c r="RXW5" s="197"/>
      <c r="RXX5" s="197"/>
      <c r="RXY5" s="197"/>
      <c r="RXZ5" s="196"/>
      <c r="RYA5" s="197"/>
      <c r="RYB5" s="197"/>
      <c r="RYC5" s="197"/>
      <c r="RYD5" s="197"/>
      <c r="RYE5" s="197"/>
      <c r="RYF5" s="197"/>
      <c r="RYG5" s="197"/>
      <c r="RYH5" s="197"/>
      <c r="RYI5" s="197"/>
      <c r="RYJ5" s="197"/>
      <c r="RYK5" s="197"/>
      <c r="RYL5" s="197"/>
      <c r="RYM5" s="197"/>
      <c r="RYN5" s="197"/>
      <c r="RYO5" s="196"/>
      <c r="RYP5" s="197"/>
      <c r="RYQ5" s="197"/>
      <c r="RYR5" s="197"/>
      <c r="RYS5" s="197"/>
      <c r="RYT5" s="197"/>
      <c r="RYU5" s="197"/>
      <c r="RYV5" s="197"/>
      <c r="RYW5" s="197"/>
      <c r="RYX5" s="197"/>
      <c r="RYY5" s="197"/>
      <c r="RYZ5" s="197"/>
      <c r="RZA5" s="197"/>
      <c r="RZB5" s="197"/>
      <c r="RZC5" s="197"/>
      <c r="RZD5" s="196"/>
      <c r="RZE5" s="197"/>
      <c r="RZF5" s="197"/>
      <c r="RZG5" s="197"/>
      <c r="RZH5" s="197"/>
      <c r="RZI5" s="197"/>
      <c r="RZJ5" s="197"/>
      <c r="RZK5" s="197"/>
      <c r="RZL5" s="197"/>
      <c r="RZM5" s="197"/>
      <c r="RZN5" s="197"/>
      <c r="RZO5" s="197"/>
      <c r="RZP5" s="197"/>
      <c r="RZQ5" s="197"/>
      <c r="RZR5" s="197"/>
      <c r="RZS5" s="196"/>
      <c r="RZT5" s="197"/>
      <c r="RZU5" s="197"/>
      <c r="RZV5" s="197"/>
      <c r="RZW5" s="197"/>
      <c r="RZX5" s="197"/>
      <c r="RZY5" s="197"/>
      <c r="RZZ5" s="197"/>
      <c r="SAA5" s="197"/>
      <c r="SAB5" s="197"/>
      <c r="SAC5" s="197"/>
      <c r="SAD5" s="197"/>
      <c r="SAE5" s="197"/>
      <c r="SAF5" s="197"/>
      <c r="SAG5" s="197"/>
      <c r="SAH5" s="196"/>
      <c r="SAI5" s="197"/>
      <c r="SAJ5" s="197"/>
      <c r="SAK5" s="197"/>
      <c r="SAL5" s="197"/>
      <c r="SAM5" s="197"/>
      <c r="SAN5" s="197"/>
      <c r="SAO5" s="197"/>
      <c r="SAP5" s="197"/>
      <c r="SAQ5" s="197"/>
      <c r="SAR5" s="197"/>
      <c r="SAS5" s="197"/>
      <c r="SAT5" s="197"/>
      <c r="SAU5" s="197"/>
      <c r="SAV5" s="197"/>
      <c r="SAW5" s="196"/>
      <c r="SAX5" s="197"/>
      <c r="SAY5" s="197"/>
      <c r="SAZ5" s="197"/>
      <c r="SBA5" s="197"/>
      <c r="SBB5" s="197"/>
      <c r="SBC5" s="197"/>
      <c r="SBD5" s="197"/>
      <c r="SBE5" s="197"/>
      <c r="SBF5" s="197"/>
      <c r="SBG5" s="197"/>
      <c r="SBH5" s="197"/>
      <c r="SBI5" s="197"/>
      <c r="SBJ5" s="197"/>
      <c r="SBK5" s="197"/>
      <c r="SBL5" s="196"/>
      <c r="SBM5" s="197"/>
      <c r="SBN5" s="197"/>
      <c r="SBO5" s="197"/>
      <c r="SBP5" s="197"/>
      <c r="SBQ5" s="197"/>
      <c r="SBR5" s="197"/>
      <c r="SBS5" s="197"/>
      <c r="SBT5" s="197"/>
      <c r="SBU5" s="197"/>
      <c r="SBV5" s="197"/>
      <c r="SBW5" s="197"/>
      <c r="SBX5" s="197"/>
      <c r="SBY5" s="197"/>
      <c r="SBZ5" s="197"/>
      <c r="SCA5" s="196"/>
      <c r="SCB5" s="197"/>
      <c r="SCC5" s="197"/>
      <c r="SCD5" s="197"/>
      <c r="SCE5" s="197"/>
      <c r="SCF5" s="197"/>
      <c r="SCG5" s="197"/>
      <c r="SCH5" s="197"/>
      <c r="SCI5" s="197"/>
      <c r="SCJ5" s="197"/>
      <c r="SCK5" s="197"/>
      <c r="SCL5" s="197"/>
      <c r="SCM5" s="197"/>
      <c r="SCN5" s="197"/>
      <c r="SCO5" s="197"/>
      <c r="SCP5" s="196"/>
      <c r="SCQ5" s="197"/>
      <c r="SCR5" s="197"/>
      <c r="SCS5" s="197"/>
      <c r="SCT5" s="197"/>
      <c r="SCU5" s="197"/>
      <c r="SCV5" s="197"/>
      <c r="SCW5" s="197"/>
      <c r="SCX5" s="197"/>
      <c r="SCY5" s="197"/>
      <c r="SCZ5" s="197"/>
      <c r="SDA5" s="197"/>
      <c r="SDB5" s="197"/>
      <c r="SDC5" s="197"/>
      <c r="SDD5" s="197"/>
      <c r="SDE5" s="196"/>
      <c r="SDF5" s="197"/>
      <c r="SDG5" s="197"/>
      <c r="SDH5" s="197"/>
      <c r="SDI5" s="197"/>
      <c r="SDJ5" s="197"/>
      <c r="SDK5" s="197"/>
      <c r="SDL5" s="197"/>
      <c r="SDM5" s="197"/>
      <c r="SDN5" s="197"/>
      <c r="SDO5" s="197"/>
      <c r="SDP5" s="197"/>
      <c r="SDQ5" s="197"/>
      <c r="SDR5" s="197"/>
      <c r="SDS5" s="197"/>
      <c r="SDT5" s="196"/>
      <c r="SDU5" s="197"/>
      <c r="SDV5" s="197"/>
      <c r="SDW5" s="197"/>
      <c r="SDX5" s="197"/>
      <c r="SDY5" s="197"/>
      <c r="SDZ5" s="197"/>
      <c r="SEA5" s="197"/>
      <c r="SEB5" s="197"/>
      <c r="SEC5" s="197"/>
      <c r="SED5" s="197"/>
      <c r="SEE5" s="197"/>
      <c r="SEF5" s="197"/>
      <c r="SEG5" s="197"/>
      <c r="SEH5" s="197"/>
      <c r="SEI5" s="196"/>
      <c r="SEJ5" s="197"/>
      <c r="SEK5" s="197"/>
      <c r="SEL5" s="197"/>
      <c r="SEM5" s="197"/>
      <c r="SEN5" s="197"/>
      <c r="SEO5" s="197"/>
      <c r="SEP5" s="197"/>
      <c r="SEQ5" s="197"/>
      <c r="SER5" s="197"/>
      <c r="SES5" s="197"/>
      <c r="SET5" s="197"/>
      <c r="SEU5" s="197"/>
      <c r="SEV5" s="197"/>
      <c r="SEW5" s="197"/>
      <c r="SEX5" s="196"/>
      <c r="SEY5" s="197"/>
      <c r="SEZ5" s="197"/>
      <c r="SFA5" s="197"/>
      <c r="SFB5" s="197"/>
      <c r="SFC5" s="197"/>
      <c r="SFD5" s="197"/>
      <c r="SFE5" s="197"/>
      <c r="SFF5" s="197"/>
      <c r="SFG5" s="197"/>
      <c r="SFH5" s="197"/>
      <c r="SFI5" s="197"/>
      <c r="SFJ5" s="197"/>
      <c r="SFK5" s="197"/>
      <c r="SFL5" s="197"/>
      <c r="SFM5" s="196"/>
      <c r="SFN5" s="197"/>
      <c r="SFO5" s="197"/>
      <c r="SFP5" s="197"/>
      <c r="SFQ5" s="197"/>
      <c r="SFR5" s="197"/>
      <c r="SFS5" s="197"/>
      <c r="SFT5" s="197"/>
      <c r="SFU5" s="197"/>
      <c r="SFV5" s="197"/>
      <c r="SFW5" s="197"/>
      <c r="SFX5" s="197"/>
      <c r="SFY5" s="197"/>
      <c r="SFZ5" s="197"/>
      <c r="SGA5" s="197"/>
      <c r="SGB5" s="196"/>
      <c r="SGC5" s="197"/>
      <c r="SGD5" s="197"/>
      <c r="SGE5" s="197"/>
      <c r="SGF5" s="197"/>
      <c r="SGG5" s="197"/>
      <c r="SGH5" s="197"/>
      <c r="SGI5" s="197"/>
      <c r="SGJ5" s="197"/>
      <c r="SGK5" s="197"/>
      <c r="SGL5" s="197"/>
      <c r="SGM5" s="197"/>
      <c r="SGN5" s="197"/>
      <c r="SGO5" s="197"/>
      <c r="SGP5" s="197"/>
      <c r="SGQ5" s="196"/>
      <c r="SGR5" s="197"/>
      <c r="SGS5" s="197"/>
      <c r="SGT5" s="197"/>
      <c r="SGU5" s="197"/>
      <c r="SGV5" s="197"/>
      <c r="SGW5" s="197"/>
      <c r="SGX5" s="197"/>
      <c r="SGY5" s="197"/>
      <c r="SGZ5" s="197"/>
      <c r="SHA5" s="197"/>
      <c r="SHB5" s="197"/>
      <c r="SHC5" s="197"/>
      <c r="SHD5" s="197"/>
      <c r="SHE5" s="197"/>
      <c r="SHF5" s="196"/>
      <c r="SHG5" s="197"/>
      <c r="SHH5" s="197"/>
      <c r="SHI5" s="197"/>
      <c r="SHJ5" s="197"/>
      <c r="SHK5" s="197"/>
      <c r="SHL5" s="197"/>
      <c r="SHM5" s="197"/>
      <c r="SHN5" s="197"/>
      <c r="SHO5" s="197"/>
      <c r="SHP5" s="197"/>
      <c r="SHQ5" s="197"/>
      <c r="SHR5" s="197"/>
      <c r="SHS5" s="197"/>
      <c r="SHT5" s="197"/>
      <c r="SHU5" s="196"/>
      <c r="SHV5" s="197"/>
      <c r="SHW5" s="197"/>
      <c r="SHX5" s="197"/>
      <c r="SHY5" s="197"/>
      <c r="SHZ5" s="197"/>
      <c r="SIA5" s="197"/>
      <c r="SIB5" s="197"/>
      <c r="SIC5" s="197"/>
      <c r="SID5" s="197"/>
      <c r="SIE5" s="197"/>
      <c r="SIF5" s="197"/>
      <c r="SIG5" s="197"/>
      <c r="SIH5" s="197"/>
      <c r="SII5" s="197"/>
      <c r="SIJ5" s="196"/>
      <c r="SIK5" s="197"/>
      <c r="SIL5" s="197"/>
      <c r="SIM5" s="197"/>
      <c r="SIN5" s="197"/>
      <c r="SIO5" s="197"/>
      <c r="SIP5" s="197"/>
      <c r="SIQ5" s="197"/>
      <c r="SIR5" s="197"/>
      <c r="SIS5" s="197"/>
      <c r="SIT5" s="197"/>
      <c r="SIU5" s="197"/>
      <c r="SIV5" s="197"/>
      <c r="SIW5" s="197"/>
      <c r="SIX5" s="197"/>
      <c r="SIY5" s="196"/>
      <c r="SIZ5" s="197"/>
      <c r="SJA5" s="197"/>
      <c r="SJB5" s="197"/>
      <c r="SJC5" s="197"/>
      <c r="SJD5" s="197"/>
      <c r="SJE5" s="197"/>
      <c r="SJF5" s="197"/>
      <c r="SJG5" s="197"/>
      <c r="SJH5" s="197"/>
      <c r="SJI5" s="197"/>
      <c r="SJJ5" s="197"/>
      <c r="SJK5" s="197"/>
      <c r="SJL5" s="197"/>
      <c r="SJM5" s="197"/>
      <c r="SJN5" s="196"/>
      <c r="SJO5" s="197"/>
      <c r="SJP5" s="197"/>
      <c r="SJQ5" s="197"/>
      <c r="SJR5" s="197"/>
      <c r="SJS5" s="197"/>
      <c r="SJT5" s="197"/>
      <c r="SJU5" s="197"/>
      <c r="SJV5" s="197"/>
      <c r="SJW5" s="197"/>
      <c r="SJX5" s="197"/>
      <c r="SJY5" s="197"/>
      <c r="SJZ5" s="197"/>
      <c r="SKA5" s="197"/>
      <c r="SKB5" s="197"/>
      <c r="SKC5" s="196"/>
      <c r="SKD5" s="197"/>
      <c r="SKE5" s="197"/>
      <c r="SKF5" s="197"/>
      <c r="SKG5" s="197"/>
      <c r="SKH5" s="197"/>
      <c r="SKI5" s="197"/>
      <c r="SKJ5" s="197"/>
      <c r="SKK5" s="197"/>
      <c r="SKL5" s="197"/>
      <c r="SKM5" s="197"/>
      <c r="SKN5" s="197"/>
      <c r="SKO5" s="197"/>
      <c r="SKP5" s="197"/>
      <c r="SKQ5" s="197"/>
      <c r="SKR5" s="196"/>
      <c r="SKS5" s="197"/>
      <c r="SKT5" s="197"/>
      <c r="SKU5" s="197"/>
      <c r="SKV5" s="197"/>
      <c r="SKW5" s="197"/>
      <c r="SKX5" s="197"/>
      <c r="SKY5" s="197"/>
      <c r="SKZ5" s="197"/>
      <c r="SLA5" s="197"/>
      <c r="SLB5" s="197"/>
      <c r="SLC5" s="197"/>
      <c r="SLD5" s="197"/>
      <c r="SLE5" s="197"/>
      <c r="SLF5" s="197"/>
      <c r="SLG5" s="196"/>
      <c r="SLH5" s="197"/>
      <c r="SLI5" s="197"/>
      <c r="SLJ5" s="197"/>
      <c r="SLK5" s="197"/>
      <c r="SLL5" s="197"/>
      <c r="SLM5" s="197"/>
      <c r="SLN5" s="197"/>
      <c r="SLO5" s="197"/>
      <c r="SLP5" s="197"/>
      <c r="SLQ5" s="197"/>
      <c r="SLR5" s="197"/>
      <c r="SLS5" s="197"/>
      <c r="SLT5" s="197"/>
      <c r="SLU5" s="197"/>
      <c r="SLV5" s="196"/>
      <c r="SLW5" s="197"/>
      <c r="SLX5" s="197"/>
      <c r="SLY5" s="197"/>
      <c r="SLZ5" s="197"/>
      <c r="SMA5" s="197"/>
      <c r="SMB5" s="197"/>
      <c r="SMC5" s="197"/>
      <c r="SMD5" s="197"/>
      <c r="SME5" s="197"/>
      <c r="SMF5" s="197"/>
      <c r="SMG5" s="197"/>
      <c r="SMH5" s="197"/>
      <c r="SMI5" s="197"/>
      <c r="SMJ5" s="197"/>
      <c r="SMK5" s="196"/>
      <c r="SML5" s="197"/>
      <c r="SMM5" s="197"/>
      <c r="SMN5" s="197"/>
      <c r="SMO5" s="197"/>
      <c r="SMP5" s="197"/>
      <c r="SMQ5" s="197"/>
      <c r="SMR5" s="197"/>
      <c r="SMS5" s="197"/>
      <c r="SMT5" s="197"/>
      <c r="SMU5" s="197"/>
      <c r="SMV5" s="197"/>
      <c r="SMW5" s="197"/>
      <c r="SMX5" s="197"/>
      <c r="SMY5" s="197"/>
      <c r="SMZ5" s="196"/>
      <c r="SNA5" s="197"/>
      <c r="SNB5" s="197"/>
      <c r="SNC5" s="197"/>
      <c r="SND5" s="197"/>
      <c r="SNE5" s="197"/>
      <c r="SNF5" s="197"/>
      <c r="SNG5" s="197"/>
      <c r="SNH5" s="197"/>
      <c r="SNI5" s="197"/>
      <c r="SNJ5" s="197"/>
      <c r="SNK5" s="197"/>
      <c r="SNL5" s="197"/>
      <c r="SNM5" s="197"/>
      <c r="SNN5" s="197"/>
      <c r="SNO5" s="196"/>
      <c r="SNP5" s="197"/>
      <c r="SNQ5" s="197"/>
      <c r="SNR5" s="197"/>
      <c r="SNS5" s="197"/>
      <c r="SNT5" s="197"/>
      <c r="SNU5" s="197"/>
      <c r="SNV5" s="197"/>
      <c r="SNW5" s="197"/>
      <c r="SNX5" s="197"/>
      <c r="SNY5" s="197"/>
      <c r="SNZ5" s="197"/>
      <c r="SOA5" s="197"/>
      <c r="SOB5" s="197"/>
      <c r="SOC5" s="197"/>
      <c r="SOD5" s="196"/>
      <c r="SOE5" s="197"/>
      <c r="SOF5" s="197"/>
      <c r="SOG5" s="197"/>
      <c r="SOH5" s="197"/>
      <c r="SOI5" s="197"/>
      <c r="SOJ5" s="197"/>
      <c r="SOK5" s="197"/>
      <c r="SOL5" s="197"/>
      <c r="SOM5" s="197"/>
      <c r="SON5" s="197"/>
      <c r="SOO5" s="197"/>
      <c r="SOP5" s="197"/>
      <c r="SOQ5" s="197"/>
      <c r="SOR5" s="197"/>
      <c r="SOS5" s="196"/>
      <c r="SOT5" s="197"/>
      <c r="SOU5" s="197"/>
      <c r="SOV5" s="197"/>
      <c r="SOW5" s="197"/>
      <c r="SOX5" s="197"/>
      <c r="SOY5" s="197"/>
      <c r="SOZ5" s="197"/>
      <c r="SPA5" s="197"/>
      <c r="SPB5" s="197"/>
      <c r="SPC5" s="197"/>
      <c r="SPD5" s="197"/>
      <c r="SPE5" s="197"/>
      <c r="SPF5" s="197"/>
      <c r="SPG5" s="197"/>
      <c r="SPH5" s="196"/>
      <c r="SPI5" s="197"/>
      <c r="SPJ5" s="197"/>
      <c r="SPK5" s="197"/>
      <c r="SPL5" s="197"/>
      <c r="SPM5" s="197"/>
      <c r="SPN5" s="197"/>
      <c r="SPO5" s="197"/>
      <c r="SPP5" s="197"/>
      <c r="SPQ5" s="197"/>
      <c r="SPR5" s="197"/>
      <c r="SPS5" s="197"/>
      <c r="SPT5" s="197"/>
      <c r="SPU5" s="197"/>
      <c r="SPV5" s="197"/>
      <c r="SPW5" s="196"/>
      <c r="SPX5" s="197"/>
      <c r="SPY5" s="197"/>
      <c r="SPZ5" s="197"/>
      <c r="SQA5" s="197"/>
      <c r="SQB5" s="197"/>
      <c r="SQC5" s="197"/>
      <c r="SQD5" s="197"/>
      <c r="SQE5" s="197"/>
      <c r="SQF5" s="197"/>
      <c r="SQG5" s="197"/>
      <c r="SQH5" s="197"/>
      <c r="SQI5" s="197"/>
      <c r="SQJ5" s="197"/>
      <c r="SQK5" s="197"/>
      <c r="SQL5" s="196"/>
      <c r="SQM5" s="197"/>
      <c r="SQN5" s="197"/>
      <c r="SQO5" s="197"/>
      <c r="SQP5" s="197"/>
      <c r="SQQ5" s="197"/>
      <c r="SQR5" s="197"/>
      <c r="SQS5" s="197"/>
      <c r="SQT5" s="197"/>
      <c r="SQU5" s="197"/>
      <c r="SQV5" s="197"/>
      <c r="SQW5" s="197"/>
      <c r="SQX5" s="197"/>
      <c r="SQY5" s="197"/>
      <c r="SQZ5" s="197"/>
      <c r="SRA5" s="196"/>
      <c r="SRB5" s="197"/>
      <c r="SRC5" s="197"/>
      <c r="SRD5" s="197"/>
      <c r="SRE5" s="197"/>
      <c r="SRF5" s="197"/>
      <c r="SRG5" s="197"/>
      <c r="SRH5" s="197"/>
      <c r="SRI5" s="197"/>
      <c r="SRJ5" s="197"/>
      <c r="SRK5" s="197"/>
      <c r="SRL5" s="197"/>
      <c r="SRM5" s="197"/>
      <c r="SRN5" s="197"/>
      <c r="SRO5" s="197"/>
      <c r="SRP5" s="196"/>
      <c r="SRQ5" s="197"/>
      <c r="SRR5" s="197"/>
      <c r="SRS5" s="197"/>
      <c r="SRT5" s="197"/>
      <c r="SRU5" s="197"/>
      <c r="SRV5" s="197"/>
      <c r="SRW5" s="197"/>
      <c r="SRX5" s="197"/>
      <c r="SRY5" s="197"/>
      <c r="SRZ5" s="197"/>
      <c r="SSA5" s="197"/>
      <c r="SSB5" s="197"/>
      <c r="SSC5" s="197"/>
      <c r="SSD5" s="197"/>
      <c r="SSE5" s="196"/>
      <c r="SSF5" s="197"/>
      <c r="SSG5" s="197"/>
      <c r="SSH5" s="197"/>
      <c r="SSI5" s="197"/>
      <c r="SSJ5" s="197"/>
      <c r="SSK5" s="197"/>
      <c r="SSL5" s="197"/>
      <c r="SSM5" s="197"/>
      <c r="SSN5" s="197"/>
      <c r="SSO5" s="197"/>
      <c r="SSP5" s="197"/>
      <c r="SSQ5" s="197"/>
      <c r="SSR5" s="197"/>
      <c r="SSS5" s="197"/>
      <c r="SST5" s="196"/>
      <c r="SSU5" s="197"/>
      <c r="SSV5" s="197"/>
      <c r="SSW5" s="197"/>
      <c r="SSX5" s="197"/>
      <c r="SSY5" s="197"/>
      <c r="SSZ5" s="197"/>
      <c r="STA5" s="197"/>
      <c r="STB5" s="197"/>
      <c r="STC5" s="197"/>
      <c r="STD5" s="197"/>
      <c r="STE5" s="197"/>
      <c r="STF5" s="197"/>
      <c r="STG5" s="197"/>
      <c r="STH5" s="197"/>
      <c r="STI5" s="196"/>
      <c r="STJ5" s="197"/>
      <c r="STK5" s="197"/>
      <c r="STL5" s="197"/>
      <c r="STM5" s="197"/>
      <c r="STN5" s="197"/>
      <c r="STO5" s="197"/>
      <c r="STP5" s="197"/>
      <c r="STQ5" s="197"/>
      <c r="STR5" s="197"/>
      <c r="STS5" s="197"/>
      <c r="STT5" s="197"/>
      <c r="STU5" s="197"/>
      <c r="STV5" s="197"/>
      <c r="STW5" s="197"/>
      <c r="STX5" s="196"/>
      <c r="STY5" s="197"/>
      <c r="STZ5" s="197"/>
      <c r="SUA5" s="197"/>
      <c r="SUB5" s="197"/>
      <c r="SUC5" s="197"/>
      <c r="SUD5" s="197"/>
      <c r="SUE5" s="197"/>
      <c r="SUF5" s="197"/>
      <c r="SUG5" s="197"/>
      <c r="SUH5" s="197"/>
      <c r="SUI5" s="197"/>
      <c r="SUJ5" s="197"/>
      <c r="SUK5" s="197"/>
      <c r="SUL5" s="197"/>
      <c r="SUM5" s="196"/>
      <c r="SUN5" s="197"/>
      <c r="SUO5" s="197"/>
      <c r="SUP5" s="197"/>
      <c r="SUQ5" s="197"/>
      <c r="SUR5" s="197"/>
      <c r="SUS5" s="197"/>
      <c r="SUT5" s="197"/>
      <c r="SUU5" s="197"/>
      <c r="SUV5" s="197"/>
      <c r="SUW5" s="197"/>
      <c r="SUX5" s="197"/>
      <c r="SUY5" s="197"/>
      <c r="SUZ5" s="197"/>
      <c r="SVA5" s="197"/>
      <c r="SVB5" s="196"/>
      <c r="SVC5" s="197"/>
      <c r="SVD5" s="197"/>
      <c r="SVE5" s="197"/>
      <c r="SVF5" s="197"/>
      <c r="SVG5" s="197"/>
      <c r="SVH5" s="197"/>
      <c r="SVI5" s="197"/>
      <c r="SVJ5" s="197"/>
      <c r="SVK5" s="197"/>
      <c r="SVL5" s="197"/>
      <c r="SVM5" s="197"/>
      <c r="SVN5" s="197"/>
      <c r="SVO5" s="197"/>
      <c r="SVP5" s="197"/>
      <c r="SVQ5" s="196"/>
      <c r="SVR5" s="197"/>
      <c r="SVS5" s="197"/>
      <c r="SVT5" s="197"/>
      <c r="SVU5" s="197"/>
      <c r="SVV5" s="197"/>
      <c r="SVW5" s="197"/>
      <c r="SVX5" s="197"/>
      <c r="SVY5" s="197"/>
      <c r="SVZ5" s="197"/>
      <c r="SWA5" s="197"/>
      <c r="SWB5" s="197"/>
      <c r="SWC5" s="197"/>
      <c r="SWD5" s="197"/>
      <c r="SWE5" s="197"/>
      <c r="SWF5" s="196"/>
      <c r="SWG5" s="197"/>
      <c r="SWH5" s="197"/>
      <c r="SWI5" s="197"/>
      <c r="SWJ5" s="197"/>
      <c r="SWK5" s="197"/>
      <c r="SWL5" s="197"/>
      <c r="SWM5" s="197"/>
      <c r="SWN5" s="197"/>
      <c r="SWO5" s="197"/>
      <c r="SWP5" s="197"/>
      <c r="SWQ5" s="197"/>
      <c r="SWR5" s="197"/>
      <c r="SWS5" s="197"/>
      <c r="SWT5" s="197"/>
      <c r="SWU5" s="196"/>
      <c r="SWV5" s="197"/>
      <c r="SWW5" s="197"/>
      <c r="SWX5" s="197"/>
      <c r="SWY5" s="197"/>
      <c r="SWZ5" s="197"/>
      <c r="SXA5" s="197"/>
      <c r="SXB5" s="197"/>
      <c r="SXC5" s="197"/>
      <c r="SXD5" s="197"/>
      <c r="SXE5" s="197"/>
      <c r="SXF5" s="197"/>
      <c r="SXG5" s="197"/>
      <c r="SXH5" s="197"/>
      <c r="SXI5" s="197"/>
      <c r="SXJ5" s="196"/>
      <c r="SXK5" s="197"/>
      <c r="SXL5" s="197"/>
      <c r="SXM5" s="197"/>
      <c r="SXN5" s="197"/>
      <c r="SXO5" s="197"/>
      <c r="SXP5" s="197"/>
      <c r="SXQ5" s="197"/>
      <c r="SXR5" s="197"/>
      <c r="SXS5" s="197"/>
      <c r="SXT5" s="197"/>
      <c r="SXU5" s="197"/>
      <c r="SXV5" s="197"/>
      <c r="SXW5" s="197"/>
      <c r="SXX5" s="197"/>
      <c r="SXY5" s="196"/>
      <c r="SXZ5" s="197"/>
      <c r="SYA5" s="197"/>
      <c r="SYB5" s="197"/>
      <c r="SYC5" s="197"/>
      <c r="SYD5" s="197"/>
      <c r="SYE5" s="197"/>
      <c r="SYF5" s="197"/>
      <c r="SYG5" s="197"/>
      <c r="SYH5" s="197"/>
      <c r="SYI5" s="197"/>
      <c r="SYJ5" s="197"/>
      <c r="SYK5" s="197"/>
      <c r="SYL5" s="197"/>
      <c r="SYM5" s="197"/>
      <c r="SYN5" s="196"/>
      <c r="SYO5" s="197"/>
      <c r="SYP5" s="197"/>
      <c r="SYQ5" s="197"/>
      <c r="SYR5" s="197"/>
      <c r="SYS5" s="197"/>
      <c r="SYT5" s="197"/>
      <c r="SYU5" s="197"/>
      <c r="SYV5" s="197"/>
      <c r="SYW5" s="197"/>
      <c r="SYX5" s="197"/>
      <c r="SYY5" s="197"/>
      <c r="SYZ5" s="197"/>
      <c r="SZA5" s="197"/>
      <c r="SZB5" s="197"/>
      <c r="SZC5" s="196"/>
      <c r="SZD5" s="197"/>
      <c r="SZE5" s="197"/>
      <c r="SZF5" s="197"/>
      <c r="SZG5" s="197"/>
      <c r="SZH5" s="197"/>
      <c r="SZI5" s="197"/>
      <c r="SZJ5" s="197"/>
      <c r="SZK5" s="197"/>
      <c r="SZL5" s="197"/>
      <c r="SZM5" s="197"/>
      <c r="SZN5" s="197"/>
      <c r="SZO5" s="197"/>
      <c r="SZP5" s="197"/>
      <c r="SZQ5" s="197"/>
      <c r="SZR5" s="196"/>
      <c r="SZS5" s="197"/>
      <c r="SZT5" s="197"/>
      <c r="SZU5" s="197"/>
      <c r="SZV5" s="197"/>
      <c r="SZW5" s="197"/>
      <c r="SZX5" s="197"/>
      <c r="SZY5" s="197"/>
      <c r="SZZ5" s="197"/>
      <c r="TAA5" s="197"/>
      <c r="TAB5" s="197"/>
      <c r="TAC5" s="197"/>
      <c r="TAD5" s="197"/>
      <c r="TAE5" s="197"/>
      <c r="TAF5" s="197"/>
      <c r="TAG5" s="196"/>
      <c r="TAH5" s="197"/>
      <c r="TAI5" s="197"/>
      <c r="TAJ5" s="197"/>
      <c r="TAK5" s="197"/>
      <c r="TAL5" s="197"/>
      <c r="TAM5" s="197"/>
      <c r="TAN5" s="197"/>
      <c r="TAO5" s="197"/>
      <c r="TAP5" s="197"/>
      <c r="TAQ5" s="197"/>
      <c r="TAR5" s="197"/>
      <c r="TAS5" s="197"/>
      <c r="TAT5" s="197"/>
      <c r="TAU5" s="197"/>
      <c r="TAV5" s="196"/>
      <c r="TAW5" s="197"/>
      <c r="TAX5" s="197"/>
      <c r="TAY5" s="197"/>
      <c r="TAZ5" s="197"/>
      <c r="TBA5" s="197"/>
      <c r="TBB5" s="197"/>
      <c r="TBC5" s="197"/>
      <c r="TBD5" s="197"/>
      <c r="TBE5" s="197"/>
      <c r="TBF5" s="197"/>
      <c r="TBG5" s="197"/>
      <c r="TBH5" s="197"/>
      <c r="TBI5" s="197"/>
      <c r="TBJ5" s="197"/>
      <c r="TBK5" s="196"/>
      <c r="TBL5" s="197"/>
      <c r="TBM5" s="197"/>
      <c r="TBN5" s="197"/>
      <c r="TBO5" s="197"/>
      <c r="TBP5" s="197"/>
      <c r="TBQ5" s="197"/>
      <c r="TBR5" s="197"/>
      <c r="TBS5" s="197"/>
      <c r="TBT5" s="197"/>
      <c r="TBU5" s="197"/>
      <c r="TBV5" s="197"/>
      <c r="TBW5" s="197"/>
      <c r="TBX5" s="197"/>
      <c r="TBY5" s="197"/>
      <c r="TBZ5" s="196"/>
      <c r="TCA5" s="197"/>
      <c r="TCB5" s="197"/>
      <c r="TCC5" s="197"/>
      <c r="TCD5" s="197"/>
      <c r="TCE5" s="197"/>
      <c r="TCF5" s="197"/>
      <c r="TCG5" s="197"/>
      <c r="TCH5" s="197"/>
      <c r="TCI5" s="197"/>
      <c r="TCJ5" s="197"/>
      <c r="TCK5" s="197"/>
      <c r="TCL5" s="197"/>
      <c r="TCM5" s="197"/>
      <c r="TCN5" s="197"/>
      <c r="TCO5" s="196"/>
      <c r="TCP5" s="197"/>
      <c r="TCQ5" s="197"/>
      <c r="TCR5" s="197"/>
      <c r="TCS5" s="197"/>
      <c r="TCT5" s="197"/>
      <c r="TCU5" s="197"/>
      <c r="TCV5" s="197"/>
      <c r="TCW5" s="197"/>
      <c r="TCX5" s="197"/>
      <c r="TCY5" s="197"/>
      <c r="TCZ5" s="197"/>
      <c r="TDA5" s="197"/>
      <c r="TDB5" s="197"/>
      <c r="TDC5" s="197"/>
      <c r="TDD5" s="196"/>
      <c r="TDE5" s="197"/>
      <c r="TDF5" s="197"/>
      <c r="TDG5" s="197"/>
      <c r="TDH5" s="197"/>
      <c r="TDI5" s="197"/>
      <c r="TDJ5" s="197"/>
      <c r="TDK5" s="197"/>
      <c r="TDL5" s="197"/>
      <c r="TDM5" s="197"/>
      <c r="TDN5" s="197"/>
      <c r="TDO5" s="197"/>
      <c r="TDP5" s="197"/>
      <c r="TDQ5" s="197"/>
      <c r="TDR5" s="197"/>
      <c r="TDS5" s="196"/>
      <c r="TDT5" s="197"/>
      <c r="TDU5" s="197"/>
      <c r="TDV5" s="197"/>
      <c r="TDW5" s="197"/>
      <c r="TDX5" s="197"/>
      <c r="TDY5" s="197"/>
      <c r="TDZ5" s="197"/>
      <c r="TEA5" s="197"/>
      <c r="TEB5" s="197"/>
      <c r="TEC5" s="197"/>
      <c r="TED5" s="197"/>
      <c r="TEE5" s="197"/>
      <c r="TEF5" s="197"/>
      <c r="TEG5" s="197"/>
      <c r="TEH5" s="196"/>
      <c r="TEI5" s="197"/>
      <c r="TEJ5" s="197"/>
      <c r="TEK5" s="197"/>
      <c r="TEL5" s="197"/>
      <c r="TEM5" s="197"/>
      <c r="TEN5" s="197"/>
      <c r="TEO5" s="197"/>
      <c r="TEP5" s="197"/>
      <c r="TEQ5" s="197"/>
      <c r="TER5" s="197"/>
      <c r="TES5" s="197"/>
      <c r="TET5" s="197"/>
      <c r="TEU5" s="197"/>
      <c r="TEV5" s="197"/>
      <c r="TEW5" s="196"/>
      <c r="TEX5" s="197"/>
      <c r="TEY5" s="197"/>
      <c r="TEZ5" s="197"/>
      <c r="TFA5" s="197"/>
      <c r="TFB5" s="197"/>
      <c r="TFC5" s="197"/>
      <c r="TFD5" s="197"/>
      <c r="TFE5" s="197"/>
      <c r="TFF5" s="197"/>
      <c r="TFG5" s="197"/>
      <c r="TFH5" s="197"/>
      <c r="TFI5" s="197"/>
      <c r="TFJ5" s="197"/>
      <c r="TFK5" s="197"/>
      <c r="TFL5" s="196"/>
      <c r="TFM5" s="197"/>
      <c r="TFN5" s="197"/>
      <c r="TFO5" s="197"/>
      <c r="TFP5" s="197"/>
      <c r="TFQ5" s="197"/>
      <c r="TFR5" s="197"/>
      <c r="TFS5" s="197"/>
      <c r="TFT5" s="197"/>
      <c r="TFU5" s="197"/>
      <c r="TFV5" s="197"/>
      <c r="TFW5" s="197"/>
      <c r="TFX5" s="197"/>
      <c r="TFY5" s="197"/>
      <c r="TFZ5" s="197"/>
      <c r="TGA5" s="196"/>
      <c r="TGB5" s="197"/>
      <c r="TGC5" s="197"/>
      <c r="TGD5" s="197"/>
      <c r="TGE5" s="197"/>
      <c r="TGF5" s="197"/>
      <c r="TGG5" s="197"/>
      <c r="TGH5" s="197"/>
      <c r="TGI5" s="197"/>
      <c r="TGJ5" s="197"/>
      <c r="TGK5" s="197"/>
      <c r="TGL5" s="197"/>
      <c r="TGM5" s="197"/>
      <c r="TGN5" s="197"/>
      <c r="TGO5" s="197"/>
      <c r="TGP5" s="196"/>
      <c r="TGQ5" s="197"/>
      <c r="TGR5" s="197"/>
      <c r="TGS5" s="197"/>
      <c r="TGT5" s="197"/>
      <c r="TGU5" s="197"/>
      <c r="TGV5" s="197"/>
      <c r="TGW5" s="197"/>
      <c r="TGX5" s="197"/>
      <c r="TGY5" s="197"/>
      <c r="TGZ5" s="197"/>
      <c r="THA5" s="197"/>
      <c r="THB5" s="197"/>
      <c r="THC5" s="197"/>
      <c r="THD5" s="197"/>
      <c r="THE5" s="196"/>
      <c r="THF5" s="197"/>
      <c r="THG5" s="197"/>
      <c r="THH5" s="197"/>
      <c r="THI5" s="197"/>
      <c r="THJ5" s="197"/>
      <c r="THK5" s="197"/>
      <c r="THL5" s="197"/>
      <c r="THM5" s="197"/>
      <c r="THN5" s="197"/>
      <c r="THO5" s="197"/>
      <c r="THP5" s="197"/>
      <c r="THQ5" s="197"/>
      <c r="THR5" s="197"/>
      <c r="THS5" s="197"/>
      <c r="THT5" s="196"/>
      <c r="THU5" s="197"/>
      <c r="THV5" s="197"/>
      <c r="THW5" s="197"/>
      <c r="THX5" s="197"/>
      <c r="THY5" s="197"/>
      <c r="THZ5" s="197"/>
      <c r="TIA5" s="197"/>
      <c r="TIB5" s="197"/>
      <c r="TIC5" s="197"/>
      <c r="TID5" s="197"/>
      <c r="TIE5" s="197"/>
      <c r="TIF5" s="197"/>
      <c r="TIG5" s="197"/>
      <c r="TIH5" s="197"/>
      <c r="TII5" s="196"/>
      <c r="TIJ5" s="197"/>
      <c r="TIK5" s="197"/>
      <c r="TIL5" s="197"/>
      <c r="TIM5" s="197"/>
      <c r="TIN5" s="197"/>
      <c r="TIO5" s="197"/>
      <c r="TIP5" s="197"/>
      <c r="TIQ5" s="197"/>
      <c r="TIR5" s="197"/>
      <c r="TIS5" s="197"/>
      <c r="TIT5" s="197"/>
      <c r="TIU5" s="197"/>
      <c r="TIV5" s="197"/>
      <c r="TIW5" s="197"/>
      <c r="TIX5" s="196"/>
      <c r="TIY5" s="197"/>
      <c r="TIZ5" s="197"/>
      <c r="TJA5" s="197"/>
      <c r="TJB5" s="197"/>
      <c r="TJC5" s="197"/>
      <c r="TJD5" s="197"/>
      <c r="TJE5" s="197"/>
      <c r="TJF5" s="197"/>
      <c r="TJG5" s="197"/>
      <c r="TJH5" s="197"/>
      <c r="TJI5" s="197"/>
      <c r="TJJ5" s="197"/>
      <c r="TJK5" s="197"/>
      <c r="TJL5" s="197"/>
      <c r="TJM5" s="196"/>
      <c r="TJN5" s="197"/>
      <c r="TJO5" s="197"/>
      <c r="TJP5" s="197"/>
      <c r="TJQ5" s="197"/>
      <c r="TJR5" s="197"/>
      <c r="TJS5" s="197"/>
      <c r="TJT5" s="197"/>
      <c r="TJU5" s="197"/>
      <c r="TJV5" s="197"/>
      <c r="TJW5" s="197"/>
      <c r="TJX5" s="197"/>
      <c r="TJY5" s="197"/>
      <c r="TJZ5" s="197"/>
      <c r="TKA5" s="197"/>
      <c r="TKB5" s="196"/>
      <c r="TKC5" s="197"/>
      <c r="TKD5" s="197"/>
      <c r="TKE5" s="197"/>
      <c r="TKF5" s="197"/>
      <c r="TKG5" s="197"/>
      <c r="TKH5" s="197"/>
      <c r="TKI5" s="197"/>
      <c r="TKJ5" s="197"/>
      <c r="TKK5" s="197"/>
      <c r="TKL5" s="197"/>
      <c r="TKM5" s="197"/>
      <c r="TKN5" s="197"/>
      <c r="TKO5" s="197"/>
      <c r="TKP5" s="197"/>
      <c r="TKQ5" s="196"/>
      <c r="TKR5" s="197"/>
      <c r="TKS5" s="197"/>
      <c r="TKT5" s="197"/>
      <c r="TKU5" s="197"/>
      <c r="TKV5" s="197"/>
      <c r="TKW5" s="197"/>
      <c r="TKX5" s="197"/>
      <c r="TKY5" s="197"/>
      <c r="TKZ5" s="197"/>
      <c r="TLA5" s="197"/>
      <c r="TLB5" s="197"/>
      <c r="TLC5" s="197"/>
      <c r="TLD5" s="197"/>
      <c r="TLE5" s="197"/>
      <c r="TLF5" s="196"/>
      <c r="TLG5" s="197"/>
      <c r="TLH5" s="197"/>
      <c r="TLI5" s="197"/>
      <c r="TLJ5" s="197"/>
      <c r="TLK5" s="197"/>
      <c r="TLL5" s="197"/>
      <c r="TLM5" s="197"/>
      <c r="TLN5" s="197"/>
      <c r="TLO5" s="197"/>
      <c r="TLP5" s="197"/>
      <c r="TLQ5" s="197"/>
      <c r="TLR5" s="197"/>
      <c r="TLS5" s="197"/>
      <c r="TLT5" s="197"/>
      <c r="TLU5" s="196"/>
      <c r="TLV5" s="197"/>
      <c r="TLW5" s="197"/>
      <c r="TLX5" s="197"/>
      <c r="TLY5" s="197"/>
      <c r="TLZ5" s="197"/>
      <c r="TMA5" s="197"/>
      <c r="TMB5" s="197"/>
      <c r="TMC5" s="197"/>
      <c r="TMD5" s="197"/>
      <c r="TME5" s="197"/>
      <c r="TMF5" s="197"/>
      <c r="TMG5" s="197"/>
      <c r="TMH5" s="197"/>
      <c r="TMI5" s="197"/>
      <c r="TMJ5" s="196"/>
      <c r="TMK5" s="197"/>
      <c r="TML5" s="197"/>
      <c r="TMM5" s="197"/>
      <c r="TMN5" s="197"/>
      <c r="TMO5" s="197"/>
      <c r="TMP5" s="197"/>
      <c r="TMQ5" s="197"/>
      <c r="TMR5" s="197"/>
      <c r="TMS5" s="197"/>
      <c r="TMT5" s="197"/>
      <c r="TMU5" s="197"/>
      <c r="TMV5" s="197"/>
      <c r="TMW5" s="197"/>
      <c r="TMX5" s="197"/>
      <c r="TMY5" s="196"/>
      <c r="TMZ5" s="197"/>
      <c r="TNA5" s="197"/>
      <c r="TNB5" s="197"/>
      <c r="TNC5" s="197"/>
      <c r="TND5" s="197"/>
      <c r="TNE5" s="197"/>
      <c r="TNF5" s="197"/>
      <c r="TNG5" s="197"/>
      <c r="TNH5" s="197"/>
      <c r="TNI5" s="197"/>
      <c r="TNJ5" s="197"/>
      <c r="TNK5" s="197"/>
      <c r="TNL5" s="197"/>
      <c r="TNM5" s="197"/>
      <c r="TNN5" s="196"/>
      <c r="TNO5" s="197"/>
      <c r="TNP5" s="197"/>
      <c r="TNQ5" s="197"/>
      <c r="TNR5" s="197"/>
      <c r="TNS5" s="197"/>
      <c r="TNT5" s="197"/>
      <c r="TNU5" s="197"/>
      <c r="TNV5" s="197"/>
      <c r="TNW5" s="197"/>
      <c r="TNX5" s="197"/>
      <c r="TNY5" s="197"/>
      <c r="TNZ5" s="197"/>
      <c r="TOA5" s="197"/>
      <c r="TOB5" s="197"/>
      <c r="TOC5" s="196"/>
      <c r="TOD5" s="197"/>
      <c r="TOE5" s="197"/>
      <c r="TOF5" s="197"/>
      <c r="TOG5" s="197"/>
      <c r="TOH5" s="197"/>
      <c r="TOI5" s="197"/>
      <c r="TOJ5" s="197"/>
      <c r="TOK5" s="197"/>
      <c r="TOL5" s="197"/>
      <c r="TOM5" s="197"/>
      <c r="TON5" s="197"/>
      <c r="TOO5" s="197"/>
      <c r="TOP5" s="197"/>
      <c r="TOQ5" s="197"/>
      <c r="TOR5" s="196"/>
      <c r="TOS5" s="197"/>
      <c r="TOT5" s="197"/>
      <c r="TOU5" s="197"/>
      <c r="TOV5" s="197"/>
      <c r="TOW5" s="197"/>
      <c r="TOX5" s="197"/>
      <c r="TOY5" s="197"/>
      <c r="TOZ5" s="197"/>
      <c r="TPA5" s="197"/>
      <c r="TPB5" s="197"/>
      <c r="TPC5" s="197"/>
      <c r="TPD5" s="197"/>
      <c r="TPE5" s="197"/>
      <c r="TPF5" s="197"/>
      <c r="TPG5" s="196"/>
      <c r="TPH5" s="197"/>
      <c r="TPI5" s="197"/>
      <c r="TPJ5" s="197"/>
      <c r="TPK5" s="197"/>
      <c r="TPL5" s="197"/>
      <c r="TPM5" s="197"/>
      <c r="TPN5" s="197"/>
      <c r="TPO5" s="197"/>
      <c r="TPP5" s="197"/>
      <c r="TPQ5" s="197"/>
      <c r="TPR5" s="197"/>
      <c r="TPS5" s="197"/>
      <c r="TPT5" s="197"/>
      <c r="TPU5" s="197"/>
      <c r="TPV5" s="196"/>
      <c r="TPW5" s="197"/>
      <c r="TPX5" s="197"/>
      <c r="TPY5" s="197"/>
      <c r="TPZ5" s="197"/>
      <c r="TQA5" s="197"/>
      <c r="TQB5" s="197"/>
      <c r="TQC5" s="197"/>
      <c r="TQD5" s="197"/>
      <c r="TQE5" s="197"/>
      <c r="TQF5" s="197"/>
      <c r="TQG5" s="197"/>
      <c r="TQH5" s="197"/>
      <c r="TQI5" s="197"/>
      <c r="TQJ5" s="197"/>
      <c r="TQK5" s="196"/>
      <c r="TQL5" s="197"/>
      <c r="TQM5" s="197"/>
      <c r="TQN5" s="197"/>
      <c r="TQO5" s="197"/>
      <c r="TQP5" s="197"/>
      <c r="TQQ5" s="197"/>
      <c r="TQR5" s="197"/>
      <c r="TQS5" s="197"/>
      <c r="TQT5" s="197"/>
      <c r="TQU5" s="197"/>
      <c r="TQV5" s="197"/>
      <c r="TQW5" s="197"/>
      <c r="TQX5" s="197"/>
      <c r="TQY5" s="197"/>
      <c r="TQZ5" s="196"/>
      <c r="TRA5" s="197"/>
      <c r="TRB5" s="197"/>
      <c r="TRC5" s="197"/>
      <c r="TRD5" s="197"/>
      <c r="TRE5" s="197"/>
      <c r="TRF5" s="197"/>
      <c r="TRG5" s="197"/>
      <c r="TRH5" s="197"/>
      <c r="TRI5" s="197"/>
      <c r="TRJ5" s="197"/>
      <c r="TRK5" s="197"/>
      <c r="TRL5" s="197"/>
      <c r="TRM5" s="197"/>
      <c r="TRN5" s="197"/>
      <c r="TRO5" s="196"/>
      <c r="TRP5" s="197"/>
      <c r="TRQ5" s="197"/>
      <c r="TRR5" s="197"/>
      <c r="TRS5" s="197"/>
      <c r="TRT5" s="197"/>
      <c r="TRU5" s="197"/>
      <c r="TRV5" s="197"/>
      <c r="TRW5" s="197"/>
      <c r="TRX5" s="197"/>
      <c r="TRY5" s="197"/>
      <c r="TRZ5" s="197"/>
      <c r="TSA5" s="197"/>
      <c r="TSB5" s="197"/>
      <c r="TSC5" s="197"/>
      <c r="TSD5" s="196"/>
      <c r="TSE5" s="197"/>
      <c r="TSF5" s="197"/>
      <c r="TSG5" s="197"/>
      <c r="TSH5" s="197"/>
      <c r="TSI5" s="197"/>
      <c r="TSJ5" s="197"/>
      <c r="TSK5" s="197"/>
      <c r="TSL5" s="197"/>
      <c r="TSM5" s="197"/>
      <c r="TSN5" s="197"/>
      <c r="TSO5" s="197"/>
      <c r="TSP5" s="197"/>
      <c r="TSQ5" s="197"/>
      <c r="TSR5" s="197"/>
      <c r="TSS5" s="196"/>
      <c r="TST5" s="197"/>
      <c r="TSU5" s="197"/>
      <c r="TSV5" s="197"/>
      <c r="TSW5" s="197"/>
      <c r="TSX5" s="197"/>
      <c r="TSY5" s="197"/>
      <c r="TSZ5" s="197"/>
      <c r="TTA5" s="197"/>
      <c r="TTB5" s="197"/>
      <c r="TTC5" s="197"/>
      <c r="TTD5" s="197"/>
      <c r="TTE5" s="197"/>
      <c r="TTF5" s="197"/>
      <c r="TTG5" s="197"/>
      <c r="TTH5" s="196"/>
      <c r="TTI5" s="197"/>
      <c r="TTJ5" s="197"/>
      <c r="TTK5" s="197"/>
      <c r="TTL5" s="197"/>
      <c r="TTM5" s="197"/>
      <c r="TTN5" s="197"/>
      <c r="TTO5" s="197"/>
      <c r="TTP5" s="197"/>
      <c r="TTQ5" s="197"/>
      <c r="TTR5" s="197"/>
      <c r="TTS5" s="197"/>
      <c r="TTT5" s="197"/>
      <c r="TTU5" s="197"/>
      <c r="TTV5" s="197"/>
      <c r="TTW5" s="196"/>
      <c r="TTX5" s="197"/>
      <c r="TTY5" s="197"/>
      <c r="TTZ5" s="197"/>
      <c r="TUA5" s="197"/>
      <c r="TUB5" s="197"/>
      <c r="TUC5" s="197"/>
      <c r="TUD5" s="197"/>
      <c r="TUE5" s="197"/>
      <c r="TUF5" s="197"/>
      <c r="TUG5" s="197"/>
      <c r="TUH5" s="197"/>
      <c r="TUI5" s="197"/>
      <c r="TUJ5" s="197"/>
      <c r="TUK5" s="197"/>
      <c r="TUL5" s="196"/>
      <c r="TUM5" s="197"/>
      <c r="TUN5" s="197"/>
      <c r="TUO5" s="197"/>
      <c r="TUP5" s="197"/>
      <c r="TUQ5" s="197"/>
      <c r="TUR5" s="197"/>
      <c r="TUS5" s="197"/>
      <c r="TUT5" s="197"/>
      <c r="TUU5" s="197"/>
      <c r="TUV5" s="197"/>
      <c r="TUW5" s="197"/>
      <c r="TUX5" s="197"/>
      <c r="TUY5" s="197"/>
      <c r="TUZ5" s="197"/>
      <c r="TVA5" s="196"/>
      <c r="TVB5" s="197"/>
      <c r="TVC5" s="197"/>
      <c r="TVD5" s="197"/>
      <c r="TVE5" s="197"/>
      <c r="TVF5" s="197"/>
      <c r="TVG5" s="197"/>
      <c r="TVH5" s="197"/>
      <c r="TVI5" s="197"/>
      <c r="TVJ5" s="197"/>
      <c r="TVK5" s="197"/>
      <c r="TVL5" s="197"/>
      <c r="TVM5" s="197"/>
      <c r="TVN5" s="197"/>
      <c r="TVO5" s="197"/>
      <c r="TVP5" s="196"/>
      <c r="TVQ5" s="197"/>
      <c r="TVR5" s="197"/>
      <c r="TVS5" s="197"/>
      <c r="TVT5" s="197"/>
      <c r="TVU5" s="197"/>
      <c r="TVV5" s="197"/>
      <c r="TVW5" s="197"/>
      <c r="TVX5" s="197"/>
      <c r="TVY5" s="197"/>
      <c r="TVZ5" s="197"/>
      <c r="TWA5" s="197"/>
      <c r="TWB5" s="197"/>
      <c r="TWC5" s="197"/>
      <c r="TWD5" s="197"/>
      <c r="TWE5" s="196"/>
      <c r="TWF5" s="197"/>
      <c r="TWG5" s="197"/>
      <c r="TWH5" s="197"/>
      <c r="TWI5" s="197"/>
      <c r="TWJ5" s="197"/>
      <c r="TWK5" s="197"/>
      <c r="TWL5" s="197"/>
      <c r="TWM5" s="197"/>
      <c r="TWN5" s="197"/>
      <c r="TWO5" s="197"/>
      <c r="TWP5" s="197"/>
      <c r="TWQ5" s="197"/>
      <c r="TWR5" s="197"/>
      <c r="TWS5" s="197"/>
      <c r="TWT5" s="196"/>
      <c r="TWU5" s="197"/>
      <c r="TWV5" s="197"/>
      <c r="TWW5" s="197"/>
      <c r="TWX5" s="197"/>
      <c r="TWY5" s="197"/>
      <c r="TWZ5" s="197"/>
      <c r="TXA5" s="197"/>
      <c r="TXB5" s="197"/>
      <c r="TXC5" s="197"/>
      <c r="TXD5" s="197"/>
      <c r="TXE5" s="197"/>
      <c r="TXF5" s="197"/>
      <c r="TXG5" s="197"/>
      <c r="TXH5" s="197"/>
      <c r="TXI5" s="196"/>
      <c r="TXJ5" s="197"/>
      <c r="TXK5" s="197"/>
      <c r="TXL5" s="197"/>
      <c r="TXM5" s="197"/>
      <c r="TXN5" s="197"/>
      <c r="TXO5" s="197"/>
      <c r="TXP5" s="197"/>
      <c r="TXQ5" s="197"/>
      <c r="TXR5" s="197"/>
      <c r="TXS5" s="197"/>
      <c r="TXT5" s="197"/>
      <c r="TXU5" s="197"/>
      <c r="TXV5" s="197"/>
      <c r="TXW5" s="197"/>
      <c r="TXX5" s="196"/>
      <c r="TXY5" s="197"/>
      <c r="TXZ5" s="197"/>
      <c r="TYA5" s="197"/>
      <c r="TYB5" s="197"/>
      <c r="TYC5" s="197"/>
      <c r="TYD5" s="197"/>
      <c r="TYE5" s="197"/>
      <c r="TYF5" s="197"/>
      <c r="TYG5" s="197"/>
      <c r="TYH5" s="197"/>
      <c r="TYI5" s="197"/>
      <c r="TYJ5" s="197"/>
      <c r="TYK5" s="197"/>
      <c r="TYL5" s="197"/>
      <c r="TYM5" s="196"/>
      <c r="TYN5" s="197"/>
      <c r="TYO5" s="197"/>
      <c r="TYP5" s="197"/>
      <c r="TYQ5" s="197"/>
      <c r="TYR5" s="197"/>
      <c r="TYS5" s="197"/>
      <c r="TYT5" s="197"/>
      <c r="TYU5" s="197"/>
      <c r="TYV5" s="197"/>
      <c r="TYW5" s="197"/>
      <c r="TYX5" s="197"/>
      <c r="TYY5" s="197"/>
      <c r="TYZ5" s="197"/>
      <c r="TZA5" s="197"/>
      <c r="TZB5" s="196"/>
      <c r="TZC5" s="197"/>
      <c r="TZD5" s="197"/>
      <c r="TZE5" s="197"/>
      <c r="TZF5" s="197"/>
      <c r="TZG5" s="197"/>
      <c r="TZH5" s="197"/>
      <c r="TZI5" s="197"/>
      <c r="TZJ5" s="197"/>
      <c r="TZK5" s="197"/>
      <c r="TZL5" s="197"/>
      <c r="TZM5" s="197"/>
      <c r="TZN5" s="197"/>
      <c r="TZO5" s="197"/>
      <c r="TZP5" s="197"/>
      <c r="TZQ5" s="196"/>
      <c r="TZR5" s="197"/>
      <c r="TZS5" s="197"/>
      <c r="TZT5" s="197"/>
      <c r="TZU5" s="197"/>
      <c r="TZV5" s="197"/>
      <c r="TZW5" s="197"/>
      <c r="TZX5" s="197"/>
      <c r="TZY5" s="197"/>
      <c r="TZZ5" s="197"/>
      <c r="UAA5" s="197"/>
      <c r="UAB5" s="197"/>
      <c r="UAC5" s="197"/>
      <c r="UAD5" s="197"/>
      <c r="UAE5" s="197"/>
      <c r="UAF5" s="196"/>
      <c r="UAG5" s="197"/>
      <c r="UAH5" s="197"/>
      <c r="UAI5" s="197"/>
      <c r="UAJ5" s="197"/>
      <c r="UAK5" s="197"/>
      <c r="UAL5" s="197"/>
      <c r="UAM5" s="197"/>
      <c r="UAN5" s="197"/>
      <c r="UAO5" s="197"/>
      <c r="UAP5" s="197"/>
      <c r="UAQ5" s="197"/>
      <c r="UAR5" s="197"/>
      <c r="UAS5" s="197"/>
      <c r="UAT5" s="197"/>
      <c r="UAU5" s="196"/>
      <c r="UAV5" s="197"/>
      <c r="UAW5" s="197"/>
      <c r="UAX5" s="197"/>
      <c r="UAY5" s="197"/>
      <c r="UAZ5" s="197"/>
      <c r="UBA5" s="197"/>
      <c r="UBB5" s="197"/>
      <c r="UBC5" s="197"/>
      <c r="UBD5" s="197"/>
      <c r="UBE5" s="197"/>
      <c r="UBF5" s="197"/>
      <c r="UBG5" s="197"/>
      <c r="UBH5" s="197"/>
      <c r="UBI5" s="197"/>
      <c r="UBJ5" s="196"/>
      <c r="UBK5" s="197"/>
      <c r="UBL5" s="197"/>
      <c r="UBM5" s="197"/>
      <c r="UBN5" s="197"/>
      <c r="UBO5" s="197"/>
      <c r="UBP5" s="197"/>
      <c r="UBQ5" s="197"/>
      <c r="UBR5" s="197"/>
      <c r="UBS5" s="197"/>
      <c r="UBT5" s="197"/>
      <c r="UBU5" s="197"/>
      <c r="UBV5" s="197"/>
      <c r="UBW5" s="197"/>
      <c r="UBX5" s="197"/>
      <c r="UBY5" s="196"/>
      <c r="UBZ5" s="197"/>
      <c r="UCA5" s="197"/>
      <c r="UCB5" s="197"/>
      <c r="UCC5" s="197"/>
      <c r="UCD5" s="197"/>
      <c r="UCE5" s="197"/>
      <c r="UCF5" s="197"/>
      <c r="UCG5" s="197"/>
      <c r="UCH5" s="197"/>
      <c r="UCI5" s="197"/>
      <c r="UCJ5" s="197"/>
      <c r="UCK5" s="197"/>
      <c r="UCL5" s="197"/>
      <c r="UCM5" s="197"/>
      <c r="UCN5" s="196"/>
      <c r="UCO5" s="197"/>
      <c r="UCP5" s="197"/>
      <c r="UCQ5" s="197"/>
      <c r="UCR5" s="197"/>
      <c r="UCS5" s="197"/>
      <c r="UCT5" s="197"/>
      <c r="UCU5" s="197"/>
      <c r="UCV5" s="197"/>
      <c r="UCW5" s="197"/>
      <c r="UCX5" s="197"/>
      <c r="UCY5" s="197"/>
      <c r="UCZ5" s="197"/>
      <c r="UDA5" s="197"/>
      <c r="UDB5" s="197"/>
      <c r="UDC5" s="196"/>
      <c r="UDD5" s="197"/>
      <c r="UDE5" s="197"/>
      <c r="UDF5" s="197"/>
      <c r="UDG5" s="197"/>
      <c r="UDH5" s="197"/>
      <c r="UDI5" s="197"/>
      <c r="UDJ5" s="197"/>
      <c r="UDK5" s="197"/>
      <c r="UDL5" s="197"/>
      <c r="UDM5" s="197"/>
      <c r="UDN5" s="197"/>
      <c r="UDO5" s="197"/>
      <c r="UDP5" s="197"/>
      <c r="UDQ5" s="197"/>
      <c r="UDR5" s="196"/>
      <c r="UDS5" s="197"/>
      <c r="UDT5" s="197"/>
      <c r="UDU5" s="197"/>
      <c r="UDV5" s="197"/>
      <c r="UDW5" s="197"/>
      <c r="UDX5" s="197"/>
      <c r="UDY5" s="197"/>
      <c r="UDZ5" s="197"/>
      <c r="UEA5" s="197"/>
      <c r="UEB5" s="197"/>
      <c r="UEC5" s="197"/>
      <c r="UED5" s="197"/>
      <c r="UEE5" s="197"/>
      <c r="UEF5" s="197"/>
      <c r="UEG5" s="196"/>
      <c r="UEH5" s="197"/>
      <c r="UEI5" s="197"/>
      <c r="UEJ5" s="197"/>
      <c r="UEK5" s="197"/>
      <c r="UEL5" s="197"/>
      <c r="UEM5" s="197"/>
      <c r="UEN5" s="197"/>
      <c r="UEO5" s="197"/>
      <c r="UEP5" s="197"/>
      <c r="UEQ5" s="197"/>
      <c r="UER5" s="197"/>
      <c r="UES5" s="197"/>
      <c r="UET5" s="197"/>
      <c r="UEU5" s="197"/>
      <c r="UEV5" s="196"/>
      <c r="UEW5" s="197"/>
      <c r="UEX5" s="197"/>
      <c r="UEY5" s="197"/>
      <c r="UEZ5" s="197"/>
      <c r="UFA5" s="197"/>
      <c r="UFB5" s="197"/>
      <c r="UFC5" s="197"/>
      <c r="UFD5" s="197"/>
      <c r="UFE5" s="197"/>
      <c r="UFF5" s="197"/>
      <c r="UFG5" s="197"/>
      <c r="UFH5" s="197"/>
      <c r="UFI5" s="197"/>
      <c r="UFJ5" s="197"/>
      <c r="UFK5" s="196"/>
      <c r="UFL5" s="197"/>
      <c r="UFM5" s="197"/>
      <c r="UFN5" s="197"/>
      <c r="UFO5" s="197"/>
      <c r="UFP5" s="197"/>
      <c r="UFQ5" s="197"/>
      <c r="UFR5" s="197"/>
      <c r="UFS5" s="197"/>
      <c r="UFT5" s="197"/>
      <c r="UFU5" s="197"/>
      <c r="UFV5" s="197"/>
      <c r="UFW5" s="197"/>
      <c r="UFX5" s="197"/>
      <c r="UFY5" s="197"/>
      <c r="UFZ5" s="196"/>
      <c r="UGA5" s="197"/>
      <c r="UGB5" s="197"/>
      <c r="UGC5" s="197"/>
      <c r="UGD5" s="197"/>
      <c r="UGE5" s="197"/>
      <c r="UGF5" s="197"/>
      <c r="UGG5" s="197"/>
      <c r="UGH5" s="197"/>
      <c r="UGI5" s="197"/>
      <c r="UGJ5" s="197"/>
      <c r="UGK5" s="197"/>
      <c r="UGL5" s="197"/>
      <c r="UGM5" s="197"/>
      <c r="UGN5" s="197"/>
      <c r="UGO5" s="196"/>
      <c r="UGP5" s="197"/>
      <c r="UGQ5" s="197"/>
      <c r="UGR5" s="197"/>
      <c r="UGS5" s="197"/>
      <c r="UGT5" s="197"/>
      <c r="UGU5" s="197"/>
      <c r="UGV5" s="197"/>
      <c r="UGW5" s="197"/>
      <c r="UGX5" s="197"/>
      <c r="UGY5" s="197"/>
      <c r="UGZ5" s="197"/>
      <c r="UHA5" s="197"/>
      <c r="UHB5" s="197"/>
      <c r="UHC5" s="197"/>
      <c r="UHD5" s="196"/>
      <c r="UHE5" s="197"/>
      <c r="UHF5" s="197"/>
      <c r="UHG5" s="197"/>
      <c r="UHH5" s="197"/>
      <c r="UHI5" s="197"/>
      <c r="UHJ5" s="197"/>
      <c r="UHK5" s="197"/>
      <c r="UHL5" s="197"/>
      <c r="UHM5" s="197"/>
      <c r="UHN5" s="197"/>
      <c r="UHO5" s="197"/>
      <c r="UHP5" s="197"/>
      <c r="UHQ5" s="197"/>
      <c r="UHR5" s="197"/>
      <c r="UHS5" s="196"/>
      <c r="UHT5" s="197"/>
      <c r="UHU5" s="197"/>
      <c r="UHV5" s="197"/>
      <c r="UHW5" s="197"/>
      <c r="UHX5" s="197"/>
      <c r="UHY5" s="197"/>
      <c r="UHZ5" s="197"/>
      <c r="UIA5" s="197"/>
      <c r="UIB5" s="197"/>
      <c r="UIC5" s="197"/>
      <c r="UID5" s="197"/>
      <c r="UIE5" s="197"/>
      <c r="UIF5" s="197"/>
      <c r="UIG5" s="197"/>
      <c r="UIH5" s="196"/>
      <c r="UII5" s="197"/>
      <c r="UIJ5" s="197"/>
      <c r="UIK5" s="197"/>
      <c r="UIL5" s="197"/>
      <c r="UIM5" s="197"/>
      <c r="UIN5" s="197"/>
      <c r="UIO5" s="197"/>
      <c r="UIP5" s="197"/>
      <c r="UIQ5" s="197"/>
      <c r="UIR5" s="197"/>
      <c r="UIS5" s="197"/>
      <c r="UIT5" s="197"/>
      <c r="UIU5" s="197"/>
      <c r="UIV5" s="197"/>
      <c r="UIW5" s="196"/>
      <c r="UIX5" s="197"/>
      <c r="UIY5" s="197"/>
      <c r="UIZ5" s="197"/>
      <c r="UJA5" s="197"/>
      <c r="UJB5" s="197"/>
      <c r="UJC5" s="197"/>
      <c r="UJD5" s="197"/>
      <c r="UJE5" s="197"/>
      <c r="UJF5" s="197"/>
      <c r="UJG5" s="197"/>
      <c r="UJH5" s="197"/>
      <c r="UJI5" s="197"/>
      <c r="UJJ5" s="197"/>
      <c r="UJK5" s="197"/>
      <c r="UJL5" s="196"/>
      <c r="UJM5" s="197"/>
      <c r="UJN5" s="197"/>
      <c r="UJO5" s="197"/>
      <c r="UJP5" s="197"/>
      <c r="UJQ5" s="197"/>
      <c r="UJR5" s="197"/>
      <c r="UJS5" s="197"/>
      <c r="UJT5" s="197"/>
      <c r="UJU5" s="197"/>
      <c r="UJV5" s="197"/>
      <c r="UJW5" s="197"/>
      <c r="UJX5" s="197"/>
      <c r="UJY5" s="197"/>
      <c r="UJZ5" s="197"/>
      <c r="UKA5" s="196"/>
      <c r="UKB5" s="197"/>
      <c r="UKC5" s="197"/>
      <c r="UKD5" s="197"/>
      <c r="UKE5" s="197"/>
      <c r="UKF5" s="197"/>
      <c r="UKG5" s="197"/>
      <c r="UKH5" s="197"/>
      <c r="UKI5" s="197"/>
      <c r="UKJ5" s="197"/>
      <c r="UKK5" s="197"/>
      <c r="UKL5" s="197"/>
      <c r="UKM5" s="197"/>
      <c r="UKN5" s="197"/>
      <c r="UKO5" s="197"/>
      <c r="UKP5" s="196"/>
      <c r="UKQ5" s="197"/>
      <c r="UKR5" s="197"/>
      <c r="UKS5" s="197"/>
      <c r="UKT5" s="197"/>
      <c r="UKU5" s="197"/>
      <c r="UKV5" s="197"/>
      <c r="UKW5" s="197"/>
      <c r="UKX5" s="197"/>
      <c r="UKY5" s="197"/>
      <c r="UKZ5" s="197"/>
      <c r="ULA5" s="197"/>
      <c r="ULB5" s="197"/>
      <c r="ULC5" s="197"/>
      <c r="ULD5" s="197"/>
      <c r="ULE5" s="196"/>
      <c r="ULF5" s="197"/>
      <c r="ULG5" s="197"/>
      <c r="ULH5" s="197"/>
      <c r="ULI5" s="197"/>
      <c r="ULJ5" s="197"/>
      <c r="ULK5" s="197"/>
      <c r="ULL5" s="197"/>
      <c r="ULM5" s="197"/>
      <c r="ULN5" s="197"/>
      <c r="ULO5" s="197"/>
      <c r="ULP5" s="197"/>
      <c r="ULQ5" s="197"/>
      <c r="ULR5" s="197"/>
      <c r="ULS5" s="197"/>
      <c r="ULT5" s="196"/>
      <c r="ULU5" s="197"/>
      <c r="ULV5" s="197"/>
      <c r="ULW5" s="197"/>
      <c r="ULX5" s="197"/>
      <c r="ULY5" s="197"/>
      <c r="ULZ5" s="197"/>
      <c r="UMA5" s="197"/>
      <c r="UMB5" s="197"/>
      <c r="UMC5" s="197"/>
      <c r="UMD5" s="197"/>
      <c r="UME5" s="197"/>
      <c r="UMF5" s="197"/>
      <c r="UMG5" s="197"/>
      <c r="UMH5" s="197"/>
      <c r="UMI5" s="196"/>
      <c r="UMJ5" s="197"/>
      <c r="UMK5" s="197"/>
      <c r="UML5" s="197"/>
      <c r="UMM5" s="197"/>
      <c r="UMN5" s="197"/>
      <c r="UMO5" s="197"/>
      <c r="UMP5" s="197"/>
      <c r="UMQ5" s="197"/>
      <c r="UMR5" s="197"/>
      <c r="UMS5" s="197"/>
      <c r="UMT5" s="197"/>
      <c r="UMU5" s="197"/>
      <c r="UMV5" s="197"/>
      <c r="UMW5" s="197"/>
      <c r="UMX5" s="196"/>
      <c r="UMY5" s="197"/>
      <c r="UMZ5" s="197"/>
      <c r="UNA5" s="197"/>
      <c r="UNB5" s="197"/>
      <c r="UNC5" s="197"/>
      <c r="UND5" s="197"/>
      <c r="UNE5" s="197"/>
      <c r="UNF5" s="197"/>
      <c r="UNG5" s="197"/>
      <c r="UNH5" s="197"/>
      <c r="UNI5" s="197"/>
      <c r="UNJ5" s="197"/>
      <c r="UNK5" s="197"/>
      <c r="UNL5" s="197"/>
      <c r="UNM5" s="196"/>
      <c r="UNN5" s="197"/>
      <c r="UNO5" s="197"/>
      <c r="UNP5" s="197"/>
      <c r="UNQ5" s="197"/>
      <c r="UNR5" s="197"/>
      <c r="UNS5" s="197"/>
      <c r="UNT5" s="197"/>
      <c r="UNU5" s="197"/>
      <c r="UNV5" s="197"/>
      <c r="UNW5" s="197"/>
      <c r="UNX5" s="197"/>
      <c r="UNY5" s="197"/>
      <c r="UNZ5" s="197"/>
      <c r="UOA5" s="197"/>
      <c r="UOB5" s="196"/>
      <c r="UOC5" s="197"/>
      <c r="UOD5" s="197"/>
      <c r="UOE5" s="197"/>
      <c r="UOF5" s="197"/>
      <c r="UOG5" s="197"/>
      <c r="UOH5" s="197"/>
      <c r="UOI5" s="197"/>
      <c r="UOJ5" s="197"/>
      <c r="UOK5" s="197"/>
      <c r="UOL5" s="197"/>
      <c r="UOM5" s="197"/>
      <c r="UON5" s="197"/>
      <c r="UOO5" s="197"/>
      <c r="UOP5" s="197"/>
      <c r="UOQ5" s="196"/>
      <c r="UOR5" s="197"/>
      <c r="UOS5" s="197"/>
      <c r="UOT5" s="197"/>
      <c r="UOU5" s="197"/>
      <c r="UOV5" s="197"/>
      <c r="UOW5" s="197"/>
      <c r="UOX5" s="197"/>
      <c r="UOY5" s="197"/>
      <c r="UOZ5" s="197"/>
      <c r="UPA5" s="197"/>
      <c r="UPB5" s="197"/>
      <c r="UPC5" s="197"/>
      <c r="UPD5" s="197"/>
      <c r="UPE5" s="197"/>
      <c r="UPF5" s="196"/>
      <c r="UPG5" s="197"/>
      <c r="UPH5" s="197"/>
      <c r="UPI5" s="197"/>
      <c r="UPJ5" s="197"/>
      <c r="UPK5" s="197"/>
      <c r="UPL5" s="197"/>
      <c r="UPM5" s="197"/>
      <c r="UPN5" s="197"/>
      <c r="UPO5" s="197"/>
      <c r="UPP5" s="197"/>
      <c r="UPQ5" s="197"/>
      <c r="UPR5" s="197"/>
      <c r="UPS5" s="197"/>
      <c r="UPT5" s="197"/>
      <c r="UPU5" s="196"/>
      <c r="UPV5" s="197"/>
      <c r="UPW5" s="197"/>
      <c r="UPX5" s="197"/>
      <c r="UPY5" s="197"/>
      <c r="UPZ5" s="197"/>
      <c r="UQA5" s="197"/>
      <c r="UQB5" s="197"/>
      <c r="UQC5" s="197"/>
      <c r="UQD5" s="197"/>
      <c r="UQE5" s="197"/>
      <c r="UQF5" s="197"/>
      <c r="UQG5" s="197"/>
      <c r="UQH5" s="197"/>
      <c r="UQI5" s="197"/>
      <c r="UQJ5" s="196"/>
      <c r="UQK5" s="197"/>
      <c r="UQL5" s="197"/>
      <c r="UQM5" s="197"/>
      <c r="UQN5" s="197"/>
      <c r="UQO5" s="197"/>
      <c r="UQP5" s="197"/>
      <c r="UQQ5" s="197"/>
      <c r="UQR5" s="197"/>
      <c r="UQS5" s="197"/>
      <c r="UQT5" s="197"/>
      <c r="UQU5" s="197"/>
      <c r="UQV5" s="197"/>
      <c r="UQW5" s="197"/>
      <c r="UQX5" s="197"/>
      <c r="UQY5" s="196"/>
      <c r="UQZ5" s="197"/>
      <c r="URA5" s="197"/>
      <c r="URB5" s="197"/>
      <c r="URC5" s="197"/>
      <c r="URD5" s="197"/>
      <c r="URE5" s="197"/>
      <c r="URF5" s="197"/>
      <c r="URG5" s="197"/>
      <c r="URH5" s="197"/>
      <c r="URI5" s="197"/>
      <c r="URJ5" s="197"/>
      <c r="URK5" s="197"/>
      <c r="URL5" s="197"/>
      <c r="URM5" s="197"/>
      <c r="URN5" s="196"/>
      <c r="URO5" s="197"/>
      <c r="URP5" s="197"/>
      <c r="URQ5" s="197"/>
      <c r="URR5" s="197"/>
      <c r="URS5" s="197"/>
      <c r="URT5" s="197"/>
      <c r="URU5" s="197"/>
      <c r="URV5" s="197"/>
      <c r="URW5" s="197"/>
      <c r="URX5" s="197"/>
      <c r="URY5" s="197"/>
      <c r="URZ5" s="197"/>
      <c r="USA5" s="197"/>
      <c r="USB5" s="197"/>
      <c r="USC5" s="196"/>
      <c r="USD5" s="197"/>
      <c r="USE5" s="197"/>
      <c r="USF5" s="197"/>
      <c r="USG5" s="197"/>
      <c r="USH5" s="197"/>
      <c r="USI5" s="197"/>
      <c r="USJ5" s="197"/>
      <c r="USK5" s="197"/>
      <c r="USL5" s="197"/>
      <c r="USM5" s="197"/>
      <c r="USN5" s="197"/>
      <c r="USO5" s="197"/>
      <c r="USP5" s="197"/>
      <c r="USQ5" s="197"/>
      <c r="USR5" s="196"/>
      <c r="USS5" s="197"/>
      <c r="UST5" s="197"/>
      <c r="USU5" s="197"/>
      <c r="USV5" s="197"/>
      <c r="USW5" s="197"/>
      <c r="USX5" s="197"/>
      <c r="USY5" s="197"/>
      <c r="USZ5" s="197"/>
      <c r="UTA5" s="197"/>
      <c r="UTB5" s="197"/>
      <c r="UTC5" s="197"/>
      <c r="UTD5" s="197"/>
      <c r="UTE5" s="197"/>
      <c r="UTF5" s="197"/>
      <c r="UTG5" s="196"/>
      <c r="UTH5" s="197"/>
      <c r="UTI5" s="197"/>
      <c r="UTJ5" s="197"/>
      <c r="UTK5" s="197"/>
      <c r="UTL5" s="197"/>
      <c r="UTM5" s="197"/>
      <c r="UTN5" s="197"/>
      <c r="UTO5" s="197"/>
      <c r="UTP5" s="197"/>
      <c r="UTQ5" s="197"/>
      <c r="UTR5" s="197"/>
      <c r="UTS5" s="197"/>
      <c r="UTT5" s="197"/>
      <c r="UTU5" s="197"/>
      <c r="UTV5" s="196"/>
      <c r="UTW5" s="197"/>
      <c r="UTX5" s="197"/>
      <c r="UTY5" s="197"/>
      <c r="UTZ5" s="197"/>
      <c r="UUA5" s="197"/>
      <c r="UUB5" s="197"/>
      <c r="UUC5" s="197"/>
      <c r="UUD5" s="197"/>
      <c r="UUE5" s="197"/>
      <c r="UUF5" s="197"/>
      <c r="UUG5" s="197"/>
      <c r="UUH5" s="197"/>
      <c r="UUI5" s="197"/>
      <c r="UUJ5" s="197"/>
      <c r="UUK5" s="196"/>
      <c r="UUL5" s="197"/>
      <c r="UUM5" s="197"/>
      <c r="UUN5" s="197"/>
      <c r="UUO5" s="197"/>
      <c r="UUP5" s="197"/>
      <c r="UUQ5" s="197"/>
      <c r="UUR5" s="197"/>
      <c r="UUS5" s="197"/>
      <c r="UUT5" s="197"/>
      <c r="UUU5" s="197"/>
      <c r="UUV5" s="197"/>
      <c r="UUW5" s="197"/>
      <c r="UUX5" s="197"/>
      <c r="UUY5" s="197"/>
      <c r="UUZ5" s="196"/>
      <c r="UVA5" s="197"/>
      <c r="UVB5" s="197"/>
      <c r="UVC5" s="197"/>
      <c r="UVD5" s="197"/>
      <c r="UVE5" s="197"/>
      <c r="UVF5" s="197"/>
      <c r="UVG5" s="197"/>
      <c r="UVH5" s="197"/>
      <c r="UVI5" s="197"/>
      <c r="UVJ5" s="197"/>
      <c r="UVK5" s="197"/>
      <c r="UVL5" s="197"/>
      <c r="UVM5" s="197"/>
      <c r="UVN5" s="197"/>
      <c r="UVO5" s="196"/>
      <c r="UVP5" s="197"/>
      <c r="UVQ5" s="197"/>
      <c r="UVR5" s="197"/>
      <c r="UVS5" s="197"/>
      <c r="UVT5" s="197"/>
      <c r="UVU5" s="197"/>
      <c r="UVV5" s="197"/>
      <c r="UVW5" s="197"/>
      <c r="UVX5" s="197"/>
      <c r="UVY5" s="197"/>
      <c r="UVZ5" s="197"/>
      <c r="UWA5" s="197"/>
      <c r="UWB5" s="197"/>
      <c r="UWC5" s="197"/>
      <c r="UWD5" s="196"/>
      <c r="UWE5" s="197"/>
      <c r="UWF5" s="197"/>
      <c r="UWG5" s="197"/>
      <c r="UWH5" s="197"/>
      <c r="UWI5" s="197"/>
      <c r="UWJ5" s="197"/>
      <c r="UWK5" s="197"/>
      <c r="UWL5" s="197"/>
      <c r="UWM5" s="197"/>
      <c r="UWN5" s="197"/>
      <c r="UWO5" s="197"/>
      <c r="UWP5" s="197"/>
      <c r="UWQ5" s="197"/>
      <c r="UWR5" s="197"/>
      <c r="UWS5" s="196"/>
      <c r="UWT5" s="197"/>
      <c r="UWU5" s="197"/>
      <c r="UWV5" s="197"/>
      <c r="UWW5" s="197"/>
      <c r="UWX5" s="197"/>
      <c r="UWY5" s="197"/>
      <c r="UWZ5" s="197"/>
      <c r="UXA5" s="197"/>
      <c r="UXB5" s="197"/>
      <c r="UXC5" s="197"/>
      <c r="UXD5" s="197"/>
      <c r="UXE5" s="197"/>
      <c r="UXF5" s="197"/>
      <c r="UXG5" s="197"/>
      <c r="UXH5" s="196"/>
      <c r="UXI5" s="197"/>
      <c r="UXJ5" s="197"/>
      <c r="UXK5" s="197"/>
      <c r="UXL5" s="197"/>
      <c r="UXM5" s="197"/>
      <c r="UXN5" s="197"/>
      <c r="UXO5" s="197"/>
      <c r="UXP5" s="197"/>
      <c r="UXQ5" s="197"/>
      <c r="UXR5" s="197"/>
      <c r="UXS5" s="197"/>
      <c r="UXT5" s="197"/>
      <c r="UXU5" s="197"/>
      <c r="UXV5" s="197"/>
      <c r="UXW5" s="196"/>
      <c r="UXX5" s="197"/>
      <c r="UXY5" s="197"/>
      <c r="UXZ5" s="197"/>
      <c r="UYA5" s="197"/>
      <c r="UYB5" s="197"/>
      <c r="UYC5" s="197"/>
      <c r="UYD5" s="197"/>
      <c r="UYE5" s="197"/>
      <c r="UYF5" s="197"/>
      <c r="UYG5" s="197"/>
      <c r="UYH5" s="197"/>
      <c r="UYI5" s="197"/>
      <c r="UYJ5" s="197"/>
      <c r="UYK5" s="197"/>
      <c r="UYL5" s="196"/>
      <c r="UYM5" s="197"/>
      <c r="UYN5" s="197"/>
      <c r="UYO5" s="197"/>
      <c r="UYP5" s="197"/>
      <c r="UYQ5" s="197"/>
      <c r="UYR5" s="197"/>
      <c r="UYS5" s="197"/>
      <c r="UYT5" s="197"/>
      <c r="UYU5" s="197"/>
      <c r="UYV5" s="197"/>
      <c r="UYW5" s="197"/>
      <c r="UYX5" s="197"/>
      <c r="UYY5" s="197"/>
      <c r="UYZ5" s="197"/>
      <c r="UZA5" s="196"/>
      <c r="UZB5" s="197"/>
      <c r="UZC5" s="197"/>
      <c r="UZD5" s="197"/>
      <c r="UZE5" s="197"/>
      <c r="UZF5" s="197"/>
      <c r="UZG5" s="197"/>
      <c r="UZH5" s="197"/>
      <c r="UZI5" s="197"/>
      <c r="UZJ5" s="197"/>
      <c r="UZK5" s="197"/>
      <c r="UZL5" s="197"/>
      <c r="UZM5" s="197"/>
      <c r="UZN5" s="197"/>
      <c r="UZO5" s="197"/>
      <c r="UZP5" s="196"/>
      <c r="UZQ5" s="197"/>
      <c r="UZR5" s="197"/>
      <c r="UZS5" s="197"/>
      <c r="UZT5" s="197"/>
      <c r="UZU5" s="197"/>
      <c r="UZV5" s="197"/>
      <c r="UZW5" s="197"/>
      <c r="UZX5" s="197"/>
      <c r="UZY5" s="197"/>
      <c r="UZZ5" s="197"/>
      <c r="VAA5" s="197"/>
      <c r="VAB5" s="197"/>
      <c r="VAC5" s="197"/>
      <c r="VAD5" s="197"/>
      <c r="VAE5" s="196"/>
      <c r="VAF5" s="197"/>
      <c r="VAG5" s="197"/>
      <c r="VAH5" s="197"/>
      <c r="VAI5" s="197"/>
      <c r="VAJ5" s="197"/>
      <c r="VAK5" s="197"/>
      <c r="VAL5" s="197"/>
      <c r="VAM5" s="197"/>
      <c r="VAN5" s="197"/>
      <c r="VAO5" s="197"/>
      <c r="VAP5" s="197"/>
      <c r="VAQ5" s="197"/>
      <c r="VAR5" s="197"/>
      <c r="VAS5" s="197"/>
      <c r="VAT5" s="196"/>
      <c r="VAU5" s="197"/>
      <c r="VAV5" s="197"/>
      <c r="VAW5" s="197"/>
      <c r="VAX5" s="197"/>
      <c r="VAY5" s="197"/>
      <c r="VAZ5" s="197"/>
      <c r="VBA5" s="197"/>
      <c r="VBB5" s="197"/>
      <c r="VBC5" s="197"/>
      <c r="VBD5" s="197"/>
      <c r="VBE5" s="197"/>
      <c r="VBF5" s="197"/>
      <c r="VBG5" s="197"/>
      <c r="VBH5" s="197"/>
      <c r="VBI5" s="196"/>
      <c r="VBJ5" s="197"/>
      <c r="VBK5" s="197"/>
      <c r="VBL5" s="197"/>
      <c r="VBM5" s="197"/>
      <c r="VBN5" s="197"/>
      <c r="VBO5" s="197"/>
      <c r="VBP5" s="197"/>
      <c r="VBQ5" s="197"/>
      <c r="VBR5" s="197"/>
      <c r="VBS5" s="197"/>
      <c r="VBT5" s="197"/>
      <c r="VBU5" s="197"/>
      <c r="VBV5" s="197"/>
      <c r="VBW5" s="197"/>
      <c r="VBX5" s="196"/>
      <c r="VBY5" s="197"/>
      <c r="VBZ5" s="197"/>
      <c r="VCA5" s="197"/>
      <c r="VCB5" s="197"/>
      <c r="VCC5" s="197"/>
      <c r="VCD5" s="197"/>
      <c r="VCE5" s="197"/>
      <c r="VCF5" s="197"/>
      <c r="VCG5" s="197"/>
      <c r="VCH5" s="197"/>
      <c r="VCI5" s="197"/>
      <c r="VCJ5" s="197"/>
      <c r="VCK5" s="197"/>
      <c r="VCL5" s="197"/>
      <c r="VCM5" s="196"/>
      <c r="VCN5" s="197"/>
      <c r="VCO5" s="197"/>
      <c r="VCP5" s="197"/>
      <c r="VCQ5" s="197"/>
      <c r="VCR5" s="197"/>
      <c r="VCS5" s="197"/>
      <c r="VCT5" s="197"/>
      <c r="VCU5" s="197"/>
      <c r="VCV5" s="197"/>
      <c r="VCW5" s="197"/>
      <c r="VCX5" s="197"/>
      <c r="VCY5" s="197"/>
      <c r="VCZ5" s="197"/>
      <c r="VDA5" s="197"/>
      <c r="VDB5" s="196"/>
      <c r="VDC5" s="197"/>
      <c r="VDD5" s="197"/>
      <c r="VDE5" s="197"/>
      <c r="VDF5" s="197"/>
      <c r="VDG5" s="197"/>
      <c r="VDH5" s="197"/>
      <c r="VDI5" s="197"/>
      <c r="VDJ5" s="197"/>
      <c r="VDK5" s="197"/>
      <c r="VDL5" s="197"/>
      <c r="VDM5" s="197"/>
      <c r="VDN5" s="197"/>
      <c r="VDO5" s="197"/>
      <c r="VDP5" s="197"/>
      <c r="VDQ5" s="196"/>
      <c r="VDR5" s="197"/>
      <c r="VDS5" s="197"/>
      <c r="VDT5" s="197"/>
      <c r="VDU5" s="197"/>
      <c r="VDV5" s="197"/>
      <c r="VDW5" s="197"/>
      <c r="VDX5" s="197"/>
      <c r="VDY5" s="197"/>
      <c r="VDZ5" s="197"/>
      <c r="VEA5" s="197"/>
      <c r="VEB5" s="197"/>
      <c r="VEC5" s="197"/>
      <c r="VED5" s="197"/>
      <c r="VEE5" s="197"/>
      <c r="VEF5" s="196"/>
      <c r="VEG5" s="197"/>
      <c r="VEH5" s="197"/>
      <c r="VEI5" s="197"/>
      <c r="VEJ5" s="197"/>
      <c r="VEK5" s="197"/>
      <c r="VEL5" s="197"/>
      <c r="VEM5" s="197"/>
      <c r="VEN5" s="197"/>
      <c r="VEO5" s="197"/>
      <c r="VEP5" s="197"/>
      <c r="VEQ5" s="197"/>
      <c r="VER5" s="197"/>
      <c r="VES5" s="197"/>
      <c r="VET5" s="197"/>
      <c r="VEU5" s="196"/>
      <c r="VEV5" s="197"/>
      <c r="VEW5" s="197"/>
      <c r="VEX5" s="197"/>
      <c r="VEY5" s="197"/>
      <c r="VEZ5" s="197"/>
      <c r="VFA5" s="197"/>
      <c r="VFB5" s="197"/>
      <c r="VFC5" s="197"/>
      <c r="VFD5" s="197"/>
      <c r="VFE5" s="197"/>
      <c r="VFF5" s="197"/>
      <c r="VFG5" s="197"/>
      <c r="VFH5" s="197"/>
      <c r="VFI5" s="197"/>
      <c r="VFJ5" s="196"/>
      <c r="VFK5" s="197"/>
      <c r="VFL5" s="197"/>
      <c r="VFM5" s="197"/>
      <c r="VFN5" s="197"/>
      <c r="VFO5" s="197"/>
      <c r="VFP5" s="197"/>
      <c r="VFQ5" s="197"/>
      <c r="VFR5" s="197"/>
      <c r="VFS5" s="197"/>
      <c r="VFT5" s="197"/>
      <c r="VFU5" s="197"/>
      <c r="VFV5" s="197"/>
      <c r="VFW5" s="197"/>
      <c r="VFX5" s="197"/>
      <c r="VFY5" s="196"/>
      <c r="VFZ5" s="197"/>
      <c r="VGA5" s="197"/>
      <c r="VGB5" s="197"/>
      <c r="VGC5" s="197"/>
      <c r="VGD5" s="197"/>
      <c r="VGE5" s="197"/>
      <c r="VGF5" s="197"/>
      <c r="VGG5" s="197"/>
      <c r="VGH5" s="197"/>
      <c r="VGI5" s="197"/>
      <c r="VGJ5" s="197"/>
      <c r="VGK5" s="197"/>
      <c r="VGL5" s="197"/>
      <c r="VGM5" s="197"/>
      <c r="VGN5" s="196"/>
      <c r="VGO5" s="197"/>
      <c r="VGP5" s="197"/>
      <c r="VGQ5" s="197"/>
      <c r="VGR5" s="197"/>
      <c r="VGS5" s="197"/>
      <c r="VGT5" s="197"/>
      <c r="VGU5" s="197"/>
      <c r="VGV5" s="197"/>
      <c r="VGW5" s="197"/>
      <c r="VGX5" s="197"/>
      <c r="VGY5" s="197"/>
      <c r="VGZ5" s="197"/>
      <c r="VHA5" s="197"/>
      <c r="VHB5" s="197"/>
      <c r="VHC5" s="196"/>
      <c r="VHD5" s="197"/>
      <c r="VHE5" s="197"/>
      <c r="VHF5" s="197"/>
      <c r="VHG5" s="197"/>
      <c r="VHH5" s="197"/>
      <c r="VHI5" s="197"/>
      <c r="VHJ5" s="197"/>
      <c r="VHK5" s="197"/>
      <c r="VHL5" s="197"/>
      <c r="VHM5" s="197"/>
      <c r="VHN5" s="197"/>
      <c r="VHO5" s="197"/>
      <c r="VHP5" s="197"/>
      <c r="VHQ5" s="197"/>
      <c r="VHR5" s="196"/>
      <c r="VHS5" s="197"/>
      <c r="VHT5" s="197"/>
      <c r="VHU5" s="197"/>
      <c r="VHV5" s="197"/>
      <c r="VHW5" s="197"/>
      <c r="VHX5" s="197"/>
      <c r="VHY5" s="197"/>
      <c r="VHZ5" s="197"/>
      <c r="VIA5" s="197"/>
      <c r="VIB5" s="197"/>
      <c r="VIC5" s="197"/>
      <c r="VID5" s="197"/>
      <c r="VIE5" s="197"/>
      <c r="VIF5" s="197"/>
      <c r="VIG5" s="196"/>
      <c r="VIH5" s="197"/>
      <c r="VII5" s="197"/>
      <c r="VIJ5" s="197"/>
      <c r="VIK5" s="197"/>
      <c r="VIL5" s="197"/>
      <c r="VIM5" s="197"/>
      <c r="VIN5" s="197"/>
      <c r="VIO5" s="197"/>
      <c r="VIP5" s="197"/>
      <c r="VIQ5" s="197"/>
      <c r="VIR5" s="197"/>
      <c r="VIS5" s="197"/>
      <c r="VIT5" s="197"/>
      <c r="VIU5" s="197"/>
      <c r="VIV5" s="196"/>
      <c r="VIW5" s="197"/>
      <c r="VIX5" s="197"/>
      <c r="VIY5" s="197"/>
      <c r="VIZ5" s="197"/>
      <c r="VJA5" s="197"/>
      <c r="VJB5" s="197"/>
      <c r="VJC5" s="197"/>
      <c r="VJD5" s="197"/>
      <c r="VJE5" s="197"/>
      <c r="VJF5" s="197"/>
      <c r="VJG5" s="197"/>
      <c r="VJH5" s="197"/>
      <c r="VJI5" s="197"/>
      <c r="VJJ5" s="197"/>
      <c r="VJK5" s="196"/>
      <c r="VJL5" s="197"/>
      <c r="VJM5" s="197"/>
      <c r="VJN5" s="197"/>
      <c r="VJO5" s="197"/>
      <c r="VJP5" s="197"/>
      <c r="VJQ5" s="197"/>
      <c r="VJR5" s="197"/>
      <c r="VJS5" s="197"/>
      <c r="VJT5" s="197"/>
      <c r="VJU5" s="197"/>
      <c r="VJV5" s="197"/>
      <c r="VJW5" s="197"/>
      <c r="VJX5" s="197"/>
      <c r="VJY5" s="197"/>
      <c r="VJZ5" s="196"/>
      <c r="VKA5" s="197"/>
      <c r="VKB5" s="197"/>
      <c r="VKC5" s="197"/>
      <c r="VKD5" s="197"/>
      <c r="VKE5" s="197"/>
      <c r="VKF5" s="197"/>
      <c r="VKG5" s="197"/>
      <c r="VKH5" s="197"/>
      <c r="VKI5" s="197"/>
      <c r="VKJ5" s="197"/>
      <c r="VKK5" s="197"/>
      <c r="VKL5" s="197"/>
      <c r="VKM5" s="197"/>
      <c r="VKN5" s="197"/>
      <c r="VKO5" s="196"/>
      <c r="VKP5" s="197"/>
      <c r="VKQ5" s="197"/>
      <c r="VKR5" s="197"/>
      <c r="VKS5" s="197"/>
      <c r="VKT5" s="197"/>
      <c r="VKU5" s="197"/>
      <c r="VKV5" s="197"/>
      <c r="VKW5" s="197"/>
      <c r="VKX5" s="197"/>
      <c r="VKY5" s="197"/>
      <c r="VKZ5" s="197"/>
      <c r="VLA5" s="197"/>
      <c r="VLB5" s="197"/>
      <c r="VLC5" s="197"/>
      <c r="VLD5" s="196"/>
      <c r="VLE5" s="197"/>
      <c r="VLF5" s="197"/>
      <c r="VLG5" s="197"/>
      <c r="VLH5" s="197"/>
      <c r="VLI5" s="197"/>
      <c r="VLJ5" s="197"/>
      <c r="VLK5" s="197"/>
      <c r="VLL5" s="197"/>
      <c r="VLM5" s="197"/>
      <c r="VLN5" s="197"/>
      <c r="VLO5" s="197"/>
      <c r="VLP5" s="197"/>
      <c r="VLQ5" s="197"/>
      <c r="VLR5" s="197"/>
      <c r="VLS5" s="196"/>
      <c r="VLT5" s="197"/>
      <c r="VLU5" s="197"/>
      <c r="VLV5" s="197"/>
      <c r="VLW5" s="197"/>
      <c r="VLX5" s="197"/>
      <c r="VLY5" s="197"/>
      <c r="VLZ5" s="197"/>
      <c r="VMA5" s="197"/>
      <c r="VMB5" s="197"/>
      <c r="VMC5" s="197"/>
      <c r="VMD5" s="197"/>
      <c r="VME5" s="197"/>
      <c r="VMF5" s="197"/>
      <c r="VMG5" s="197"/>
      <c r="VMH5" s="196"/>
      <c r="VMI5" s="197"/>
      <c r="VMJ5" s="197"/>
      <c r="VMK5" s="197"/>
      <c r="VML5" s="197"/>
      <c r="VMM5" s="197"/>
      <c r="VMN5" s="197"/>
      <c r="VMO5" s="197"/>
      <c r="VMP5" s="197"/>
      <c r="VMQ5" s="197"/>
      <c r="VMR5" s="197"/>
      <c r="VMS5" s="197"/>
      <c r="VMT5" s="197"/>
      <c r="VMU5" s="197"/>
      <c r="VMV5" s="197"/>
      <c r="VMW5" s="196"/>
      <c r="VMX5" s="197"/>
      <c r="VMY5" s="197"/>
      <c r="VMZ5" s="197"/>
      <c r="VNA5" s="197"/>
      <c r="VNB5" s="197"/>
      <c r="VNC5" s="197"/>
      <c r="VND5" s="197"/>
      <c r="VNE5" s="197"/>
      <c r="VNF5" s="197"/>
      <c r="VNG5" s="197"/>
      <c r="VNH5" s="197"/>
      <c r="VNI5" s="197"/>
      <c r="VNJ5" s="197"/>
      <c r="VNK5" s="197"/>
      <c r="VNL5" s="196"/>
      <c r="VNM5" s="197"/>
      <c r="VNN5" s="197"/>
      <c r="VNO5" s="197"/>
      <c r="VNP5" s="197"/>
      <c r="VNQ5" s="197"/>
      <c r="VNR5" s="197"/>
      <c r="VNS5" s="197"/>
      <c r="VNT5" s="197"/>
      <c r="VNU5" s="197"/>
      <c r="VNV5" s="197"/>
      <c r="VNW5" s="197"/>
      <c r="VNX5" s="197"/>
      <c r="VNY5" s="197"/>
      <c r="VNZ5" s="197"/>
      <c r="VOA5" s="196"/>
      <c r="VOB5" s="197"/>
      <c r="VOC5" s="197"/>
      <c r="VOD5" s="197"/>
      <c r="VOE5" s="197"/>
      <c r="VOF5" s="197"/>
      <c r="VOG5" s="197"/>
      <c r="VOH5" s="197"/>
      <c r="VOI5" s="197"/>
      <c r="VOJ5" s="197"/>
      <c r="VOK5" s="197"/>
      <c r="VOL5" s="197"/>
      <c r="VOM5" s="197"/>
      <c r="VON5" s="197"/>
      <c r="VOO5" s="197"/>
      <c r="VOP5" s="196"/>
      <c r="VOQ5" s="197"/>
      <c r="VOR5" s="197"/>
      <c r="VOS5" s="197"/>
      <c r="VOT5" s="197"/>
      <c r="VOU5" s="197"/>
      <c r="VOV5" s="197"/>
      <c r="VOW5" s="197"/>
      <c r="VOX5" s="197"/>
      <c r="VOY5" s="197"/>
      <c r="VOZ5" s="197"/>
      <c r="VPA5" s="197"/>
      <c r="VPB5" s="197"/>
      <c r="VPC5" s="197"/>
      <c r="VPD5" s="197"/>
      <c r="VPE5" s="196"/>
      <c r="VPF5" s="197"/>
      <c r="VPG5" s="197"/>
      <c r="VPH5" s="197"/>
      <c r="VPI5" s="197"/>
      <c r="VPJ5" s="197"/>
      <c r="VPK5" s="197"/>
      <c r="VPL5" s="197"/>
      <c r="VPM5" s="197"/>
      <c r="VPN5" s="197"/>
      <c r="VPO5" s="197"/>
      <c r="VPP5" s="197"/>
      <c r="VPQ5" s="197"/>
      <c r="VPR5" s="197"/>
      <c r="VPS5" s="197"/>
      <c r="VPT5" s="196"/>
      <c r="VPU5" s="197"/>
      <c r="VPV5" s="197"/>
      <c r="VPW5" s="197"/>
      <c r="VPX5" s="197"/>
      <c r="VPY5" s="197"/>
      <c r="VPZ5" s="197"/>
      <c r="VQA5" s="197"/>
      <c r="VQB5" s="197"/>
      <c r="VQC5" s="197"/>
      <c r="VQD5" s="197"/>
      <c r="VQE5" s="197"/>
      <c r="VQF5" s="197"/>
      <c r="VQG5" s="197"/>
      <c r="VQH5" s="197"/>
      <c r="VQI5" s="196"/>
      <c r="VQJ5" s="197"/>
      <c r="VQK5" s="197"/>
      <c r="VQL5" s="197"/>
      <c r="VQM5" s="197"/>
      <c r="VQN5" s="197"/>
      <c r="VQO5" s="197"/>
      <c r="VQP5" s="197"/>
      <c r="VQQ5" s="197"/>
      <c r="VQR5" s="197"/>
      <c r="VQS5" s="197"/>
      <c r="VQT5" s="197"/>
      <c r="VQU5" s="197"/>
      <c r="VQV5" s="197"/>
      <c r="VQW5" s="197"/>
      <c r="VQX5" s="196"/>
      <c r="VQY5" s="197"/>
      <c r="VQZ5" s="197"/>
      <c r="VRA5" s="197"/>
      <c r="VRB5" s="197"/>
      <c r="VRC5" s="197"/>
      <c r="VRD5" s="197"/>
      <c r="VRE5" s="197"/>
      <c r="VRF5" s="197"/>
      <c r="VRG5" s="197"/>
      <c r="VRH5" s="197"/>
      <c r="VRI5" s="197"/>
      <c r="VRJ5" s="197"/>
      <c r="VRK5" s="197"/>
      <c r="VRL5" s="197"/>
      <c r="VRM5" s="196"/>
      <c r="VRN5" s="197"/>
      <c r="VRO5" s="197"/>
      <c r="VRP5" s="197"/>
      <c r="VRQ5" s="197"/>
      <c r="VRR5" s="197"/>
      <c r="VRS5" s="197"/>
      <c r="VRT5" s="197"/>
      <c r="VRU5" s="197"/>
      <c r="VRV5" s="197"/>
      <c r="VRW5" s="197"/>
      <c r="VRX5" s="197"/>
      <c r="VRY5" s="197"/>
      <c r="VRZ5" s="197"/>
      <c r="VSA5" s="197"/>
      <c r="VSB5" s="196"/>
      <c r="VSC5" s="197"/>
      <c r="VSD5" s="197"/>
      <c r="VSE5" s="197"/>
      <c r="VSF5" s="197"/>
      <c r="VSG5" s="197"/>
      <c r="VSH5" s="197"/>
      <c r="VSI5" s="197"/>
      <c r="VSJ5" s="197"/>
      <c r="VSK5" s="197"/>
      <c r="VSL5" s="197"/>
      <c r="VSM5" s="197"/>
      <c r="VSN5" s="197"/>
      <c r="VSO5" s="197"/>
      <c r="VSP5" s="197"/>
      <c r="VSQ5" s="196"/>
      <c r="VSR5" s="197"/>
      <c r="VSS5" s="197"/>
      <c r="VST5" s="197"/>
      <c r="VSU5" s="197"/>
      <c r="VSV5" s="197"/>
      <c r="VSW5" s="197"/>
      <c r="VSX5" s="197"/>
      <c r="VSY5" s="197"/>
      <c r="VSZ5" s="197"/>
      <c r="VTA5" s="197"/>
      <c r="VTB5" s="197"/>
      <c r="VTC5" s="197"/>
      <c r="VTD5" s="197"/>
      <c r="VTE5" s="197"/>
      <c r="VTF5" s="196"/>
      <c r="VTG5" s="197"/>
      <c r="VTH5" s="197"/>
      <c r="VTI5" s="197"/>
      <c r="VTJ5" s="197"/>
      <c r="VTK5" s="197"/>
      <c r="VTL5" s="197"/>
      <c r="VTM5" s="197"/>
      <c r="VTN5" s="197"/>
      <c r="VTO5" s="197"/>
      <c r="VTP5" s="197"/>
      <c r="VTQ5" s="197"/>
      <c r="VTR5" s="197"/>
      <c r="VTS5" s="197"/>
      <c r="VTT5" s="197"/>
      <c r="VTU5" s="196"/>
      <c r="VTV5" s="197"/>
      <c r="VTW5" s="197"/>
      <c r="VTX5" s="197"/>
      <c r="VTY5" s="197"/>
      <c r="VTZ5" s="197"/>
      <c r="VUA5" s="197"/>
      <c r="VUB5" s="197"/>
      <c r="VUC5" s="197"/>
      <c r="VUD5" s="197"/>
      <c r="VUE5" s="197"/>
      <c r="VUF5" s="197"/>
      <c r="VUG5" s="197"/>
      <c r="VUH5" s="197"/>
      <c r="VUI5" s="197"/>
      <c r="VUJ5" s="196"/>
      <c r="VUK5" s="197"/>
      <c r="VUL5" s="197"/>
      <c r="VUM5" s="197"/>
      <c r="VUN5" s="197"/>
      <c r="VUO5" s="197"/>
      <c r="VUP5" s="197"/>
      <c r="VUQ5" s="197"/>
      <c r="VUR5" s="197"/>
      <c r="VUS5" s="197"/>
      <c r="VUT5" s="197"/>
      <c r="VUU5" s="197"/>
      <c r="VUV5" s="197"/>
      <c r="VUW5" s="197"/>
      <c r="VUX5" s="197"/>
      <c r="VUY5" s="196"/>
      <c r="VUZ5" s="197"/>
      <c r="VVA5" s="197"/>
      <c r="VVB5" s="197"/>
      <c r="VVC5" s="197"/>
      <c r="VVD5" s="197"/>
      <c r="VVE5" s="197"/>
      <c r="VVF5" s="197"/>
      <c r="VVG5" s="197"/>
      <c r="VVH5" s="197"/>
      <c r="VVI5" s="197"/>
      <c r="VVJ5" s="197"/>
      <c r="VVK5" s="197"/>
      <c r="VVL5" s="197"/>
      <c r="VVM5" s="197"/>
      <c r="VVN5" s="196"/>
      <c r="VVO5" s="197"/>
      <c r="VVP5" s="197"/>
      <c r="VVQ5" s="197"/>
      <c r="VVR5" s="197"/>
      <c r="VVS5" s="197"/>
      <c r="VVT5" s="197"/>
      <c r="VVU5" s="197"/>
      <c r="VVV5" s="197"/>
      <c r="VVW5" s="197"/>
      <c r="VVX5" s="197"/>
      <c r="VVY5" s="197"/>
      <c r="VVZ5" s="197"/>
      <c r="VWA5" s="197"/>
      <c r="VWB5" s="197"/>
      <c r="VWC5" s="196"/>
      <c r="VWD5" s="197"/>
      <c r="VWE5" s="197"/>
      <c r="VWF5" s="197"/>
      <c r="VWG5" s="197"/>
      <c r="VWH5" s="197"/>
      <c r="VWI5" s="197"/>
      <c r="VWJ5" s="197"/>
      <c r="VWK5" s="197"/>
      <c r="VWL5" s="197"/>
      <c r="VWM5" s="197"/>
      <c r="VWN5" s="197"/>
      <c r="VWO5" s="197"/>
      <c r="VWP5" s="197"/>
      <c r="VWQ5" s="197"/>
      <c r="VWR5" s="196"/>
      <c r="VWS5" s="197"/>
      <c r="VWT5" s="197"/>
      <c r="VWU5" s="197"/>
      <c r="VWV5" s="197"/>
      <c r="VWW5" s="197"/>
      <c r="VWX5" s="197"/>
      <c r="VWY5" s="197"/>
      <c r="VWZ5" s="197"/>
      <c r="VXA5" s="197"/>
      <c r="VXB5" s="197"/>
      <c r="VXC5" s="197"/>
      <c r="VXD5" s="197"/>
      <c r="VXE5" s="197"/>
      <c r="VXF5" s="197"/>
      <c r="VXG5" s="196"/>
      <c r="VXH5" s="197"/>
      <c r="VXI5" s="197"/>
      <c r="VXJ5" s="197"/>
      <c r="VXK5" s="197"/>
      <c r="VXL5" s="197"/>
      <c r="VXM5" s="197"/>
      <c r="VXN5" s="197"/>
      <c r="VXO5" s="197"/>
      <c r="VXP5" s="197"/>
      <c r="VXQ5" s="197"/>
      <c r="VXR5" s="197"/>
      <c r="VXS5" s="197"/>
      <c r="VXT5" s="197"/>
      <c r="VXU5" s="197"/>
      <c r="VXV5" s="196"/>
      <c r="VXW5" s="197"/>
      <c r="VXX5" s="197"/>
      <c r="VXY5" s="197"/>
      <c r="VXZ5" s="197"/>
      <c r="VYA5" s="197"/>
      <c r="VYB5" s="197"/>
      <c r="VYC5" s="197"/>
      <c r="VYD5" s="197"/>
      <c r="VYE5" s="197"/>
      <c r="VYF5" s="197"/>
      <c r="VYG5" s="197"/>
      <c r="VYH5" s="197"/>
      <c r="VYI5" s="197"/>
      <c r="VYJ5" s="197"/>
      <c r="VYK5" s="196"/>
      <c r="VYL5" s="197"/>
      <c r="VYM5" s="197"/>
      <c r="VYN5" s="197"/>
      <c r="VYO5" s="197"/>
      <c r="VYP5" s="197"/>
      <c r="VYQ5" s="197"/>
      <c r="VYR5" s="197"/>
      <c r="VYS5" s="197"/>
      <c r="VYT5" s="197"/>
      <c r="VYU5" s="197"/>
      <c r="VYV5" s="197"/>
      <c r="VYW5" s="197"/>
      <c r="VYX5" s="197"/>
      <c r="VYY5" s="197"/>
      <c r="VYZ5" s="196"/>
      <c r="VZA5" s="197"/>
      <c r="VZB5" s="197"/>
      <c r="VZC5" s="197"/>
      <c r="VZD5" s="197"/>
      <c r="VZE5" s="197"/>
      <c r="VZF5" s="197"/>
      <c r="VZG5" s="197"/>
      <c r="VZH5" s="197"/>
      <c r="VZI5" s="197"/>
      <c r="VZJ5" s="197"/>
      <c r="VZK5" s="197"/>
      <c r="VZL5" s="197"/>
      <c r="VZM5" s="197"/>
      <c r="VZN5" s="197"/>
      <c r="VZO5" s="196"/>
      <c r="VZP5" s="197"/>
      <c r="VZQ5" s="197"/>
      <c r="VZR5" s="197"/>
      <c r="VZS5" s="197"/>
      <c r="VZT5" s="197"/>
      <c r="VZU5" s="197"/>
      <c r="VZV5" s="197"/>
      <c r="VZW5" s="197"/>
      <c r="VZX5" s="197"/>
      <c r="VZY5" s="197"/>
      <c r="VZZ5" s="197"/>
      <c r="WAA5" s="197"/>
      <c r="WAB5" s="197"/>
      <c r="WAC5" s="197"/>
      <c r="WAD5" s="196"/>
      <c r="WAE5" s="197"/>
      <c r="WAF5" s="197"/>
      <c r="WAG5" s="197"/>
      <c r="WAH5" s="197"/>
      <c r="WAI5" s="197"/>
      <c r="WAJ5" s="197"/>
      <c r="WAK5" s="197"/>
      <c r="WAL5" s="197"/>
      <c r="WAM5" s="197"/>
      <c r="WAN5" s="197"/>
      <c r="WAO5" s="197"/>
      <c r="WAP5" s="197"/>
      <c r="WAQ5" s="197"/>
      <c r="WAR5" s="197"/>
      <c r="WAS5" s="196"/>
      <c r="WAT5" s="197"/>
      <c r="WAU5" s="197"/>
      <c r="WAV5" s="197"/>
      <c r="WAW5" s="197"/>
      <c r="WAX5" s="197"/>
      <c r="WAY5" s="197"/>
      <c r="WAZ5" s="197"/>
      <c r="WBA5" s="197"/>
      <c r="WBB5" s="197"/>
      <c r="WBC5" s="197"/>
      <c r="WBD5" s="197"/>
      <c r="WBE5" s="197"/>
      <c r="WBF5" s="197"/>
      <c r="WBG5" s="197"/>
      <c r="WBH5" s="196"/>
      <c r="WBI5" s="197"/>
      <c r="WBJ5" s="197"/>
      <c r="WBK5" s="197"/>
      <c r="WBL5" s="197"/>
      <c r="WBM5" s="197"/>
      <c r="WBN5" s="197"/>
      <c r="WBO5" s="197"/>
      <c r="WBP5" s="197"/>
      <c r="WBQ5" s="197"/>
      <c r="WBR5" s="197"/>
      <c r="WBS5" s="197"/>
      <c r="WBT5" s="197"/>
      <c r="WBU5" s="197"/>
      <c r="WBV5" s="197"/>
      <c r="WBW5" s="196"/>
      <c r="WBX5" s="197"/>
      <c r="WBY5" s="197"/>
      <c r="WBZ5" s="197"/>
      <c r="WCA5" s="197"/>
      <c r="WCB5" s="197"/>
      <c r="WCC5" s="197"/>
      <c r="WCD5" s="197"/>
      <c r="WCE5" s="197"/>
      <c r="WCF5" s="197"/>
      <c r="WCG5" s="197"/>
      <c r="WCH5" s="197"/>
      <c r="WCI5" s="197"/>
      <c r="WCJ5" s="197"/>
      <c r="WCK5" s="197"/>
      <c r="WCL5" s="196"/>
      <c r="WCM5" s="197"/>
      <c r="WCN5" s="197"/>
      <c r="WCO5" s="197"/>
      <c r="WCP5" s="197"/>
      <c r="WCQ5" s="197"/>
      <c r="WCR5" s="197"/>
      <c r="WCS5" s="197"/>
      <c r="WCT5" s="197"/>
      <c r="WCU5" s="197"/>
      <c r="WCV5" s="197"/>
      <c r="WCW5" s="197"/>
      <c r="WCX5" s="197"/>
      <c r="WCY5" s="197"/>
      <c r="WCZ5" s="197"/>
      <c r="WDA5" s="196"/>
      <c r="WDB5" s="197"/>
      <c r="WDC5" s="197"/>
      <c r="WDD5" s="197"/>
      <c r="WDE5" s="197"/>
      <c r="WDF5" s="197"/>
      <c r="WDG5" s="197"/>
      <c r="WDH5" s="197"/>
      <c r="WDI5" s="197"/>
      <c r="WDJ5" s="197"/>
      <c r="WDK5" s="197"/>
      <c r="WDL5" s="197"/>
      <c r="WDM5" s="197"/>
      <c r="WDN5" s="197"/>
      <c r="WDO5" s="197"/>
      <c r="WDP5" s="196"/>
      <c r="WDQ5" s="197"/>
      <c r="WDR5" s="197"/>
      <c r="WDS5" s="197"/>
      <c r="WDT5" s="197"/>
      <c r="WDU5" s="197"/>
      <c r="WDV5" s="197"/>
      <c r="WDW5" s="197"/>
      <c r="WDX5" s="197"/>
      <c r="WDY5" s="197"/>
      <c r="WDZ5" s="197"/>
      <c r="WEA5" s="197"/>
      <c r="WEB5" s="197"/>
      <c r="WEC5" s="197"/>
      <c r="WED5" s="197"/>
      <c r="WEE5" s="196"/>
      <c r="WEF5" s="197"/>
      <c r="WEG5" s="197"/>
      <c r="WEH5" s="197"/>
      <c r="WEI5" s="197"/>
      <c r="WEJ5" s="197"/>
      <c r="WEK5" s="197"/>
      <c r="WEL5" s="197"/>
      <c r="WEM5" s="197"/>
      <c r="WEN5" s="197"/>
      <c r="WEO5" s="197"/>
      <c r="WEP5" s="197"/>
      <c r="WEQ5" s="197"/>
      <c r="WER5" s="197"/>
      <c r="WES5" s="197"/>
      <c r="WET5" s="196"/>
      <c r="WEU5" s="197"/>
      <c r="WEV5" s="197"/>
      <c r="WEW5" s="197"/>
      <c r="WEX5" s="197"/>
      <c r="WEY5" s="197"/>
      <c r="WEZ5" s="197"/>
      <c r="WFA5" s="197"/>
      <c r="WFB5" s="197"/>
      <c r="WFC5" s="197"/>
      <c r="WFD5" s="197"/>
      <c r="WFE5" s="197"/>
      <c r="WFF5" s="197"/>
      <c r="WFG5" s="197"/>
      <c r="WFH5" s="197"/>
      <c r="WFI5" s="196"/>
      <c r="WFJ5" s="197"/>
      <c r="WFK5" s="197"/>
      <c r="WFL5" s="197"/>
      <c r="WFM5" s="197"/>
      <c r="WFN5" s="197"/>
      <c r="WFO5" s="197"/>
      <c r="WFP5" s="197"/>
      <c r="WFQ5" s="197"/>
      <c r="WFR5" s="197"/>
      <c r="WFS5" s="197"/>
      <c r="WFT5" s="197"/>
      <c r="WFU5" s="197"/>
      <c r="WFV5" s="197"/>
      <c r="WFW5" s="197"/>
      <c r="WFX5" s="196"/>
      <c r="WFY5" s="197"/>
      <c r="WFZ5" s="197"/>
      <c r="WGA5" s="197"/>
      <c r="WGB5" s="197"/>
      <c r="WGC5" s="197"/>
      <c r="WGD5" s="197"/>
      <c r="WGE5" s="197"/>
      <c r="WGF5" s="197"/>
      <c r="WGG5" s="197"/>
      <c r="WGH5" s="197"/>
      <c r="WGI5" s="197"/>
      <c r="WGJ5" s="197"/>
      <c r="WGK5" s="197"/>
      <c r="WGL5" s="197"/>
      <c r="WGM5" s="196"/>
      <c r="WGN5" s="197"/>
      <c r="WGO5" s="197"/>
      <c r="WGP5" s="197"/>
      <c r="WGQ5" s="197"/>
      <c r="WGR5" s="197"/>
      <c r="WGS5" s="197"/>
      <c r="WGT5" s="197"/>
      <c r="WGU5" s="197"/>
      <c r="WGV5" s="197"/>
      <c r="WGW5" s="197"/>
      <c r="WGX5" s="197"/>
      <c r="WGY5" s="197"/>
      <c r="WGZ5" s="197"/>
      <c r="WHA5" s="197"/>
      <c r="WHB5" s="196"/>
      <c r="WHC5" s="197"/>
      <c r="WHD5" s="197"/>
      <c r="WHE5" s="197"/>
      <c r="WHF5" s="197"/>
      <c r="WHG5" s="197"/>
      <c r="WHH5" s="197"/>
      <c r="WHI5" s="197"/>
      <c r="WHJ5" s="197"/>
      <c r="WHK5" s="197"/>
      <c r="WHL5" s="197"/>
      <c r="WHM5" s="197"/>
      <c r="WHN5" s="197"/>
      <c r="WHO5" s="197"/>
      <c r="WHP5" s="197"/>
      <c r="WHQ5" s="196"/>
      <c r="WHR5" s="197"/>
      <c r="WHS5" s="197"/>
      <c r="WHT5" s="197"/>
      <c r="WHU5" s="197"/>
      <c r="WHV5" s="197"/>
      <c r="WHW5" s="197"/>
      <c r="WHX5" s="197"/>
      <c r="WHY5" s="197"/>
      <c r="WHZ5" s="197"/>
      <c r="WIA5" s="197"/>
      <c r="WIB5" s="197"/>
      <c r="WIC5" s="197"/>
      <c r="WID5" s="197"/>
      <c r="WIE5" s="197"/>
      <c r="WIF5" s="196"/>
      <c r="WIG5" s="197"/>
      <c r="WIH5" s="197"/>
      <c r="WII5" s="197"/>
      <c r="WIJ5" s="197"/>
      <c r="WIK5" s="197"/>
      <c r="WIL5" s="197"/>
      <c r="WIM5" s="197"/>
      <c r="WIN5" s="197"/>
      <c r="WIO5" s="197"/>
      <c r="WIP5" s="197"/>
      <c r="WIQ5" s="197"/>
      <c r="WIR5" s="197"/>
      <c r="WIS5" s="197"/>
      <c r="WIT5" s="197"/>
      <c r="WIU5" s="196"/>
      <c r="WIV5" s="197"/>
      <c r="WIW5" s="197"/>
      <c r="WIX5" s="197"/>
      <c r="WIY5" s="197"/>
      <c r="WIZ5" s="197"/>
      <c r="WJA5" s="197"/>
      <c r="WJB5" s="197"/>
      <c r="WJC5" s="197"/>
      <c r="WJD5" s="197"/>
      <c r="WJE5" s="197"/>
      <c r="WJF5" s="197"/>
      <c r="WJG5" s="197"/>
      <c r="WJH5" s="197"/>
      <c r="WJI5" s="197"/>
      <c r="WJJ5" s="196"/>
      <c r="WJK5" s="197"/>
      <c r="WJL5" s="197"/>
      <c r="WJM5" s="197"/>
      <c r="WJN5" s="197"/>
      <c r="WJO5" s="197"/>
      <c r="WJP5" s="197"/>
      <c r="WJQ5" s="197"/>
      <c r="WJR5" s="197"/>
      <c r="WJS5" s="197"/>
      <c r="WJT5" s="197"/>
      <c r="WJU5" s="197"/>
      <c r="WJV5" s="197"/>
      <c r="WJW5" s="197"/>
      <c r="WJX5" s="197"/>
      <c r="WJY5" s="196"/>
      <c r="WJZ5" s="197"/>
      <c r="WKA5" s="197"/>
      <c r="WKB5" s="197"/>
      <c r="WKC5" s="197"/>
      <c r="WKD5" s="197"/>
      <c r="WKE5" s="197"/>
      <c r="WKF5" s="197"/>
      <c r="WKG5" s="197"/>
      <c r="WKH5" s="197"/>
      <c r="WKI5" s="197"/>
      <c r="WKJ5" s="197"/>
      <c r="WKK5" s="197"/>
      <c r="WKL5" s="197"/>
      <c r="WKM5" s="197"/>
      <c r="WKN5" s="196"/>
      <c r="WKO5" s="197"/>
      <c r="WKP5" s="197"/>
      <c r="WKQ5" s="197"/>
      <c r="WKR5" s="197"/>
      <c r="WKS5" s="197"/>
      <c r="WKT5" s="197"/>
      <c r="WKU5" s="197"/>
      <c r="WKV5" s="197"/>
      <c r="WKW5" s="197"/>
      <c r="WKX5" s="197"/>
      <c r="WKY5" s="197"/>
      <c r="WKZ5" s="197"/>
      <c r="WLA5" s="197"/>
      <c r="WLB5" s="197"/>
      <c r="WLC5" s="196"/>
      <c r="WLD5" s="197"/>
      <c r="WLE5" s="197"/>
      <c r="WLF5" s="197"/>
      <c r="WLG5" s="197"/>
      <c r="WLH5" s="197"/>
      <c r="WLI5" s="197"/>
      <c r="WLJ5" s="197"/>
      <c r="WLK5" s="197"/>
      <c r="WLL5" s="197"/>
      <c r="WLM5" s="197"/>
      <c r="WLN5" s="197"/>
      <c r="WLO5" s="197"/>
      <c r="WLP5" s="197"/>
      <c r="WLQ5" s="197"/>
      <c r="WLR5" s="196"/>
      <c r="WLS5" s="197"/>
      <c r="WLT5" s="197"/>
      <c r="WLU5" s="197"/>
      <c r="WLV5" s="197"/>
      <c r="WLW5" s="197"/>
      <c r="WLX5" s="197"/>
      <c r="WLY5" s="197"/>
      <c r="WLZ5" s="197"/>
      <c r="WMA5" s="197"/>
      <c r="WMB5" s="197"/>
      <c r="WMC5" s="197"/>
      <c r="WMD5" s="197"/>
      <c r="WME5" s="197"/>
      <c r="WMF5" s="197"/>
      <c r="WMG5" s="196"/>
      <c r="WMH5" s="197"/>
      <c r="WMI5" s="197"/>
      <c r="WMJ5" s="197"/>
      <c r="WMK5" s="197"/>
      <c r="WML5" s="197"/>
      <c r="WMM5" s="197"/>
      <c r="WMN5" s="197"/>
      <c r="WMO5" s="197"/>
      <c r="WMP5" s="197"/>
      <c r="WMQ5" s="197"/>
      <c r="WMR5" s="197"/>
      <c r="WMS5" s="197"/>
      <c r="WMT5" s="197"/>
      <c r="WMU5" s="197"/>
      <c r="WMV5" s="196"/>
      <c r="WMW5" s="197"/>
      <c r="WMX5" s="197"/>
      <c r="WMY5" s="197"/>
      <c r="WMZ5" s="197"/>
      <c r="WNA5" s="197"/>
      <c r="WNB5" s="197"/>
      <c r="WNC5" s="197"/>
      <c r="WND5" s="197"/>
      <c r="WNE5" s="197"/>
      <c r="WNF5" s="197"/>
      <c r="WNG5" s="197"/>
      <c r="WNH5" s="197"/>
      <c r="WNI5" s="197"/>
      <c r="WNJ5" s="197"/>
      <c r="WNK5" s="196"/>
      <c r="WNL5" s="197"/>
      <c r="WNM5" s="197"/>
      <c r="WNN5" s="197"/>
      <c r="WNO5" s="197"/>
      <c r="WNP5" s="197"/>
      <c r="WNQ5" s="197"/>
      <c r="WNR5" s="197"/>
      <c r="WNS5" s="197"/>
      <c r="WNT5" s="197"/>
      <c r="WNU5" s="197"/>
      <c r="WNV5" s="197"/>
      <c r="WNW5" s="197"/>
      <c r="WNX5" s="197"/>
      <c r="WNY5" s="197"/>
      <c r="WNZ5" s="196"/>
      <c r="WOA5" s="197"/>
      <c r="WOB5" s="197"/>
      <c r="WOC5" s="197"/>
      <c r="WOD5" s="197"/>
      <c r="WOE5" s="197"/>
      <c r="WOF5" s="197"/>
      <c r="WOG5" s="197"/>
      <c r="WOH5" s="197"/>
      <c r="WOI5" s="197"/>
      <c r="WOJ5" s="197"/>
      <c r="WOK5" s="197"/>
      <c r="WOL5" s="197"/>
      <c r="WOM5" s="197"/>
      <c r="WON5" s="197"/>
      <c r="WOO5" s="196"/>
      <c r="WOP5" s="197"/>
      <c r="WOQ5" s="197"/>
      <c r="WOR5" s="197"/>
      <c r="WOS5" s="197"/>
      <c r="WOT5" s="197"/>
      <c r="WOU5" s="197"/>
      <c r="WOV5" s="197"/>
      <c r="WOW5" s="197"/>
      <c r="WOX5" s="197"/>
      <c r="WOY5" s="197"/>
      <c r="WOZ5" s="197"/>
      <c r="WPA5" s="197"/>
      <c r="WPB5" s="197"/>
      <c r="WPC5" s="197"/>
      <c r="WPD5" s="196"/>
      <c r="WPE5" s="197"/>
      <c r="WPF5" s="197"/>
      <c r="WPG5" s="197"/>
      <c r="WPH5" s="197"/>
      <c r="WPI5" s="197"/>
      <c r="WPJ5" s="197"/>
      <c r="WPK5" s="197"/>
      <c r="WPL5" s="197"/>
      <c r="WPM5" s="197"/>
      <c r="WPN5" s="197"/>
      <c r="WPO5" s="197"/>
      <c r="WPP5" s="197"/>
      <c r="WPQ5" s="197"/>
      <c r="WPR5" s="197"/>
      <c r="WPS5" s="196"/>
      <c r="WPT5" s="197"/>
      <c r="WPU5" s="197"/>
      <c r="WPV5" s="197"/>
      <c r="WPW5" s="197"/>
      <c r="WPX5" s="197"/>
      <c r="WPY5" s="197"/>
      <c r="WPZ5" s="197"/>
      <c r="WQA5" s="197"/>
      <c r="WQB5" s="197"/>
      <c r="WQC5" s="197"/>
      <c r="WQD5" s="197"/>
      <c r="WQE5" s="197"/>
      <c r="WQF5" s="197"/>
      <c r="WQG5" s="197"/>
      <c r="WQH5" s="196"/>
      <c r="WQI5" s="197"/>
      <c r="WQJ5" s="197"/>
      <c r="WQK5" s="197"/>
      <c r="WQL5" s="197"/>
      <c r="WQM5" s="197"/>
      <c r="WQN5" s="197"/>
      <c r="WQO5" s="197"/>
      <c r="WQP5" s="197"/>
      <c r="WQQ5" s="197"/>
      <c r="WQR5" s="197"/>
      <c r="WQS5" s="197"/>
      <c r="WQT5" s="197"/>
      <c r="WQU5" s="197"/>
      <c r="WQV5" s="197"/>
      <c r="WQW5" s="196"/>
      <c r="WQX5" s="197"/>
      <c r="WQY5" s="197"/>
      <c r="WQZ5" s="197"/>
      <c r="WRA5" s="197"/>
      <c r="WRB5" s="197"/>
      <c r="WRC5" s="197"/>
      <c r="WRD5" s="197"/>
      <c r="WRE5" s="197"/>
      <c r="WRF5" s="197"/>
      <c r="WRG5" s="197"/>
      <c r="WRH5" s="197"/>
      <c r="WRI5" s="197"/>
      <c r="WRJ5" s="197"/>
      <c r="WRK5" s="197"/>
      <c r="WRL5" s="196"/>
      <c r="WRM5" s="197"/>
      <c r="WRN5" s="197"/>
      <c r="WRO5" s="197"/>
      <c r="WRP5" s="197"/>
      <c r="WRQ5" s="197"/>
      <c r="WRR5" s="197"/>
      <c r="WRS5" s="197"/>
      <c r="WRT5" s="197"/>
      <c r="WRU5" s="197"/>
      <c r="WRV5" s="197"/>
      <c r="WRW5" s="197"/>
      <c r="WRX5" s="197"/>
      <c r="WRY5" s="197"/>
      <c r="WRZ5" s="197"/>
      <c r="WSA5" s="196"/>
      <c r="WSB5" s="197"/>
      <c r="WSC5" s="197"/>
      <c r="WSD5" s="197"/>
      <c r="WSE5" s="197"/>
      <c r="WSF5" s="197"/>
      <c r="WSG5" s="197"/>
      <c r="WSH5" s="197"/>
      <c r="WSI5" s="197"/>
      <c r="WSJ5" s="197"/>
      <c r="WSK5" s="197"/>
      <c r="WSL5" s="197"/>
      <c r="WSM5" s="197"/>
      <c r="WSN5" s="197"/>
      <c r="WSO5" s="197"/>
      <c r="WSP5" s="196"/>
      <c r="WSQ5" s="197"/>
      <c r="WSR5" s="197"/>
      <c r="WSS5" s="197"/>
      <c r="WST5" s="197"/>
      <c r="WSU5" s="197"/>
      <c r="WSV5" s="197"/>
      <c r="WSW5" s="197"/>
      <c r="WSX5" s="197"/>
      <c r="WSY5" s="197"/>
      <c r="WSZ5" s="197"/>
      <c r="WTA5" s="197"/>
      <c r="WTB5" s="197"/>
      <c r="WTC5" s="197"/>
      <c r="WTD5" s="197"/>
      <c r="WTE5" s="196"/>
      <c r="WTF5" s="197"/>
      <c r="WTG5" s="197"/>
      <c r="WTH5" s="197"/>
      <c r="WTI5" s="197"/>
      <c r="WTJ5" s="197"/>
      <c r="WTK5" s="197"/>
      <c r="WTL5" s="197"/>
      <c r="WTM5" s="197"/>
      <c r="WTN5" s="197"/>
      <c r="WTO5" s="197"/>
      <c r="WTP5" s="197"/>
      <c r="WTQ5" s="197"/>
      <c r="WTR5" s="197"/>
      <c r="WTS5" s="197"/>
      <c r="WTT5" s="196"/>
      <c r="WTU5" s="197"/>
      <c r="WTV5" s="197"/>
      <c r="WTW5" s="197"/>
      <c r="WTX5" s="197"/>
      <c r="WTY5" s="197"/>
      <c r="WTZ5" s="197"/>
      <c r="WUA5" s="197"/>
      <c r="WUB5" s="197"/>
      <c r="WUC5" s="197"/>
      <c r="WUD5" s="197"/>
      <c r="WUE5" s="197"/>
      <c r="WUF5" s="197"/>
      <c r="WUG5" s="197"/>
      <c r="WUH5" s="197"/>
      <c r="WUI5" s="196"/>
      <c r="WUJ5" s="197"/>
      <c r="WUK5" s="197"/>
      <c r="WUL5" s="197"/>
      <c r="WUM5" s="197"/>
      <c r="WUN5" s="197"/>
      <c r="WUO5" s="197"/>
      <c r="WUP5" s="197"/>
      <c r="WUQ5" s="197"/>
      <c r="WUR5" s="197"/>
      <c r="WUS5" s="197"/>
      <c r="WUT5" s="197"/>
      <c r="WUU5" s="197"/>
      <c r="WUV5" s="197"/>
      <c r="WUW5" s="197"/>
      <c r="WUX5" s="196"/>
      <c r="WUY5" s="197"/>
      <c r="WUZ5" s="197"/>
      <c r="WVA5" s="197"/>
      <c r="WVB5" s="197"/>
      <c r="WVC5" s="197"/>
      <c r="WVD5" s="197"/>
      <c r="WVE5" s="197"/>
      <c r="WVF5" s="197"/>
      <c r="WVG5" s="197"/>
      <c r="WVH5" s="197"/>
      <c r="WVI5" s="197"/>
      <c r="WVJ5" s="197"/>
      <c r="WVK5" s="197"/>
      <c r="WVL5" s="197"/>
      <c r="WVM5" s="196"/>
      <c r="WVN5" s="197"/>
      <c r="WVO5" s="197"/>
      <c r="WVP5" s="197"/>
      <c r="WVQ5" s="197"/>
      <c r="WVR5" s="197"/>
      <c r="WVS5" s="197"/>
      <c r="WVT5" s="197"/>
      <c r="WVU5" s="197"/>
      <c r="WVV5" s="197"/>
      <c r="WVW5" s="197"/>
      <c r="WVX5" s="197"/>
      <c r="WVY5" s="197"/>
      <c r="WVZ5" s="197"/>
      <c r="WWA5" s="197"/>
      <c r="WWB5" s="196"/>
      <c r="WWC5" s="197"/>
      <c r="WWD5" s="197"/>
      <c r="WWE5" s="197"/>
      <c r="WWF5" s="197"/>
      <c r="WWG5" s="197"/>
      <c r="WWH5" s="197"/>
      <c r="WWI5" s="197"/>
      <c r="WWJ5" s="197"/>
      <c r="WWK5" s="197"/>
      <c r="WWL5" s="197"/>
      <c r="WWM5" s="197"/>
      <c r="WWN5" s="197"/>
      <c r="WWO5" s="197"/>
      <c r="WWP5" s="197"/>
      <c r="WWQ5" s="196"/>
      <c r="WWR5" s="197"/>
      <c r="WWS5" s="197"/>
      <c r="WWT5" s="197"/>
      <c r="WWU5" s="197"/>
      <c r="WWV5" s="197"/>
      <c r="WWW5" s="197"/>
      <c r="WWX5" s="197"/>
      <c r="WWY5" s="197"/>
      <c r="WWZ5" s="197"/>
      <c r="WXA5" s="197"/>
      <c r="WXB5" s="197"/>
      <c r="WXC5" s="197"/>
      <c r="WXD5" s="197"/>
      <c r="WXE5" s="197"/>
      <c r="WXF5" s="196"/>
      <c r="WXG5" s="197"/>
      <c r="WXH5" s="197"/>
      <c r="WXI5" s="197"/>
      <c r="WXJ5" s="197"/>
      <c r="WXK5" s="197"/>
      <c r="WXL5" s="197"/>
      <c r="WXM5" s="197"/>
      <c r="WXN5" s="197"/>
      <c r="WXO5" s="197"/>
      <c r="WXP5" s="197"/>
      <c r="WXQ5" s="197"/>
      <c r="WXR5" s="197"/>
      <c r="WXS5" s="197"/>
      <c r="WXT5" s="197"/>
      <c r="WXU5" s="196"/>
      <c r="WXV5" s="197"/>
      <c r="WXW5" s="197"/>
      <c r="WXX5" s="197"/>
      <c r="WXY5" s="197"/>
      <c r="WXZ5" s="197"/>
      <c r="WYA5" s="197"/>
      <c r="WYB5" s="197"/>
      <c r="WYC5" s="197"/>
      <c r="WYD5" s="197"/>
      <c r="WYE5" s="197"/>
      <c r="WYF5" s="197"/>
      <c r="WYG5" s="197"/>
      <c r="WYH5" s="197"/>
      <c r="WYI5" s="197"/>
      <c r="WYJ5" s="196"/>
      <c r="WYK5" s="197"/>
      <c r="WYL5" s="197"/>
      <c r="WYM5" s="197"/>
      <c r="WYN5" s="197"/>
      <c r="WYO5" s="197"/>
      <c r="WYP5" s="197"/>
      <c r="WYQ5" s="197"/>
      <c r="WYR5" s="197"/>
      <c r="WYS5" s="197"/>
      <c r="WYT5" s="197"/>
      <c r="WYU5" s="197"/>
      <c r="WYV5" s="197"/>
      <c r="WYW5" s="197"/>
      <c r="WYX5" s="197"/>
      <c r="WYY5" s="196"/>
      <c r="WYZ5" s="197"/>
      <c r="WZA5" s="197"/>
      <c r="WZB5" s="197"/>
      <c r="WZC5" s="197"/>
      <c r="WZD5" s="197"/>
      <c r="WZE5" s="197"/>
      <c r="WZF5" s="197"/>
      <c r="WZG5" s="197"/>
      <c r="WZH5" s="197"/>
      <c r="WZI5" s="197"/>
      <c r="WZJ5" s="197"/>
      <c r="WZK5" s="197"/>
      <c r="WZL5" s="197"/>
      <c r="WZM5" s="197"/>
      <c r="WZN5" s="196"/>
      <c r="WZO5" s="197"/>
      <c r="WZP5" s="197"/>
      <c r="WZQ5" s="197"/>
      <c r="WZR5" s="197"/>
      <c r="WZS5" s="197"/>
      <c r="WZT5" s="197"/>
      <c r="WZU5" s="197"/>
      <c r="WZV5" s="197"/>
      <c r="WZW5" s="197"/>
      <c r="WZX5" s="197"/>
      <c r="WZY5" s="197"/>
      <c r="WZZ5" s="197"/>
      <c r="XAA5" s="197"/>
      <c r="XAB5" s="197"/>
      <c r="XAC5" s="196"/>
      <c r="XAD5" s="197"/>
      <c r="XAE5" s="197"/>
      <c r="XAF5" s="197"/>
      <c r="XAG5" s="197"/>
      <c r="XAH5" s="197"/>
      <c r="XAI5" s="197"/>
      <c r="XAJ5" s="197"/>
      <c r="XAK5" s="197"/>
      <c r="XAL5" s="197"/>
      <c r="XAM5" s="197"/>
      <c r="XAN5" s="197"/>
      <c r="XAO5" s="197"/>
      <c r="XAP5" s="197"/>
      <c r="XAQ5" s="197"/>
      <c r="XAR5" s="196"/>
      <c r="XAS5" s="197"/>
      <c r="XAT5" s="197"/>
      <c r="XAU5" s="197"/>
      <c r="XAV5" s="197"/>
      <c r="XAW5" s="197"/>
      <c r="XAX5" s="197"/>
      <c r="XAY5" s="197"/>
      <c r="XAZ5" s="197"/>
      <c r="XBA5" s="197"/>
      <c r="XBB5" s="197"/>
      <c r="XBC5" s="197"/>
      <c r="XBD5" s="197"/>
      <c r="XBE5" s="197"/>
      <c r="XBF5" s="197"/>
      <c r="XBG5" s="196"/>
      <c r="XBH5" s="197"/>
      <c r="XBI5" s="197"/>
      <c r="XBJ5" s="197"/>
      <c r="XBK5" s="197"/>
      <c r="XBL5" s="197"/>
      <c r="XBM5" s="197"/>
      <c r="XBN5" s="197"/>
      <c r="XBO5" s="197"/>
      <c r="XBP5" s="197"/>
      <c r="XBQ5" s="197"/>
      <c r="XBR5" s="197"/>
      <c r="XBS5" s="197"/>
      <c r="XBT5" s="197"/>
      <c r="XBU5" s="197"/>
      <c r="XBV5" s="196"/>
      <c r="XBW5" s="197"/>
      <c r="XBX5" s="197"/>
      <c r="XBY5" s="197"/>
      <c r="XBZ5" s="197"/>
      <c r="XCA5" s="197"/>
      <c r="XCB5" s="197"/>
      <c r="XCC5" s="197"/>
      <c r="XCD5" s="197"/>
      <c r="XCE5" s="197"/>
      <c r="XCF5" s="197"/>
      <c r="XCG5" s="197"/>
      <c r="XCH5" s="197"/>
      <c r="XCI5" s="197"/>
      <c r="XCJ5" s="197"/>
      <c r="XCK5" s="196"/>
      <c r="XCL5" s="197"/>
      <c r="XCM5" s="197"/>
      <c r="XCN5" s="197"/>
      <c r="XCO5" s="197"/>
      <c r="XCP5" s="197"/>
      <c r="XCQ5" s="197"/>
      <c r="XCR5" s="197"/>
      <c r="XCS5" s="197"/>
      <c r="XCT5" s="197"/>
      <c r="XCU5" s="197"/>
      <c r="XCV5" s="197"/>
      <c r="XCW5" s="197"/>
      <c r="XCX5" s="197"/>
      <c r="XCY5" s="197"/>
      <c r="XCZ5" s="196"/>
      <c r="XDA5" s="197"/>
      <c r="XDB5" s="197"/>
      <c r="XDC5" s="197"/>
      <c r="XDD5" s="197"/>
      <c r="XDE5" s="197"/>
      <c r="XDF5" s="197"/>
      <c r="XDG5" s="197"/>
      <c r="XDH5" s="197"/>
      <c r="XDI5" s="197"/>
      <c r="XDJ5" s="197"/>
      <c r="XDK5" s="197"/>
      <c r="XDL5" s="197"/>
      <c r="XDM5" s="197"/>
      <c r="XDN5" s="197"/>
      <c r="XDO5" s="196"/>
      <c r="XDP5" s="197"/>
      <c r="XDQ5" s="197"/>
      <c r="XDR5" s="197"/>
      <c r="XDS5" s="197"/>
      <c r="XDT5" s="197"/>
      <c r="XDU5" s="197"/>
      <c r="XDV5" s="197"/>
      <c r="XDW5" s="197"/>
      <c r="XDX5" s="197"/>
      <c r="XDY5" s="197"/>
      <c r="XDZ5" s="197"/>
      <c r="XEA5" s="197"/>
      <c r="XEB5" s="197"/>
      <c r="XEC5" s="197"/>
      <c r="XED5" s="196"/>
      <c r="XEE5" s="197"/>
      <c r="XEF5" s="197"/>
      <c r="XEG5" s="197"/>
      <c r="XEH5" s="197"/>
      <c r="XEI5" s="197"/>
      <c r="XEJ5" s="197"/>
      <c r="XEK5" s="197"/>
      <c r="XEL5" s="197"/>
      <c r="XEM5" s="197"/>
      <c r="XEN5" s="197"/>
      <c r="XEO5" s="197"/>
      <c r="XEP5" s="197"/>
      <c r="XEQ5" s="197"/>
      <c r="XER5" s="197"/>
      <c r="XES5" s="196"/>
      <c r="XET5" s="196"/>
      <c r="XEU5" s="196"/>
      <c r="XEV5" s="196"/>
    </row>
    <row r="6" spans="1:16376" s="45" customFormat="1" ht="10.8" customHeight="1" thickBot="1">
      <c r="A6" s="87"/>
      <c r="B6" s="88"/>
      <c r="C6" s="89"/>
      <c r="D6" s="89"/>
      <c r="E6" s="89"/>
      <c r="F6" s="89"/>
      <c r="G6" s="89"/>
      <c r="H6" s="88"/>
      <c r="I6" s="89"/>
      <c r="J6" s="161"/>
      <c r="K6" s="81"/>
      <c r="L6" s="81"/>
      <c r="M6" s="81"/>
      <c r="N6" s="81"/>
      <c r="O6" s="81"/>
      <c r="P6" s="81"/>
      <c r="Q6" s="81"/>
      <c r="R6" s="81"/>
      <c r="S6" s="81"/>
      <c r="T6" s="81"/>
      <c r="U6" s="81"/>
      <c r="V6" s="81"/>
      <c r="W6" s="70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1"/>
      <c r="AI6" s="81"/>
      <c r="AJ6" s="81"/>
      <c r="AK6" s="81"/>
      <c r="AL6" s="70"/>
      <c r="AM6" s="81"/>
      <c r="AN6" s="81"/>
      <c r="AO6" s="81"/>
      <c r="AP6" s="81"/>
      <c r="AQ6" s="81"/>
      <c r="AR6" s="81"/>
      <c r="AS6" s="81"/>
      <c r="AT6" s="81"/>
      <c r="AU6" s="81"/>
      <c r="AV6" s="81"/>
      <c r="AW6" s="81"/>
      <c r="AX6" s="81"/>
      <c r="AY6" s="81"/>
      <c r="AZ6" s="81"/>
      <c r="BA6" s="70"/>
      <c r="BB6" s="81"/>
      <c r="BC6" s="81"/>
      <c r="BD6" s="81"/>
      <c r="BE6" s="81"/>
      <c r="BF6" s="81"/>
      <c r="BG6" s="81"/>
      <c r="BH6" s="81"/>
      <c r="BI6" s="81"/>
      <c r="BJ6" s="81"/>
      <c r="BK6" s="81"/>
      <c r="BL6" s="81"/>
      <c r="BM6" s="81"/>
      <c r="BN6" s="81"/>
      <c r="BO6" s="81"/>
      <c r="BP6" s="70"/>
      <c r="BQ6" s="81"/>
      <c r="BR6" s="81"/>
      <c r="BS6" s="81"/>
      <c r="BT6" s="81"/>
      <c r="BU6" s="81"/>
      <c r="BV6" s="81"/>
      <c r="BW6" s="81"/>
      <c r="BX6" s="81"/>
      <c r="BY6" s="81"/>
      <c r="BZ6" s="81"/>
      <c r="CA6" s="81"/>
      <c r="CB6" s="81"/>
      <c r="CC6" s="81"/>
      <c r="CD6" s="81"/>
      <c r="CE6" s="70"/>
      <c r="CF6" s="81"/>
      <c r="CG6" s="81"/>
      <c r="CH6" s="81"/>
      <c r="CI6" s="81"/>
      <c r="CJ6" s="81"/>
      <c r="CK6" s="81"/>
      <c r="CL6" s="81"/>
      <c r="CM6" s="81"/>
      <c r="CN6" s="81"/>
      <c r="CO6" s="81"/>
      <c r="CP6" s="81"/>
      <c r="CQ6" s="81"/>
      <c r="CR6" s="81"/>
      <c r="CS6" s="81"/>
      <c r="CT6" s="70"/>
      <c r="CU6" s="81"/>
      <c r="CV6" s="81"/>
      <c r="CW6" s="81"/>
      <c r="CX6" s="81"/>
      <c r="CY6" s="81"/>
      <c r="CZ6" s="81"/>
      <c r="DA6" s="81"/>
      <c r="DB6" s="81"/>
      <c r="DC6" s="81"/>
      <c r="DD6" s="81"/>
      <c r="DE6" s="81"/>
      <c r="DF6" s="81"/>
      <c r="DG6" s="81"/>
      <c r="DH6" s="81"/>
      <c r="DI6" s="70"/>
      <c r="DJ6" s="81"/>
      <c r="DK6" s="81"/>
      <c r="DL6" s="81"/>
      <c r="DM6" s="81"/>
      <c r="DN6" s="81"/>
      <c r="DO6" s="81"/>
      <c r="DP6" s="81"/>
      <c r="DQ6" s="81"/>
      <c r="DR6" s="81"/>
      <c r="DS6" s="81"/>
      <c r="DT6" s="81"/>
      <c r="DU6" s="81"/>
      <c r="DV6" s="81"/>
      <c r="DW6" s="81"/>
      <c r="DX6" s="70"/>
      <c r="DY6" s="81"/>
      <c r="DZ6" s="81"/>
      <c r="EA6" s="81"/>
      <c r="EB6" s="81"/>
      <c r="EC6" s="81"/>
      <c r="ED6" s="81"/>
      <c r="EE6" s="81"/>
      <c r="EF6" s="81"/>
      <c r="EG6" s="81"/>
      <c r="EH6" s="81"/>
      <c r="EI6" s="81"/>
      <c r="EJ6" s="81"/>
      <c r="EK6" s="81"/>
      <c r="EL6" s="81"/>
      <c r="EM6" s="70"/>
      <c r="EN6" s="81"/>
      <c r="EO6" s="81"/>
      <c r="EP6" s="81"/>
      <c r="EQ6" s="81"/>
      <c r="ER6" s="81"/>
      <c r="ES6" s="81"/>
      <c r="ET6" s="81"/>
      <c r="EU6" s="81"/>
      <c r="EV6" s="81"/>
      <c r="EW6" s="81"/>
      <c r="EX6" s="81"/>
      <c r="EY6" s="81"/>
      <c r="EZ6" s="81"/>
      <c r="FA6" s="81"/>
      <c r="FB6" s="70"/>
      <c r="FC6" s="81"/>
      <c r="FD6" s="81"/>
      <c r="FE6" s="81"/>
      <c r="FF6" s="81"/>
      <c r="FG6" s="81"/>
      <c r="FH6" s="81"/>
      <c r="FI6" s="81"/>
      <c r="FJ6" s="81"/>
      <c r="FK6" s="81"/>
      <c r="FL6" s="81"/>
      <c r="FM6" s="81"/>
      <c r="FN6" s="81"/>
      <c r="FO6" s="81"/>
      <c r="FP6" s="81"/>
      <c r="FQ6" s="70"/>
      <c r="FR6" s="81"/>
      <c r="FS6" s="81"/>
      <c r="FT6" s="81"/>
      <c r="FU6" s="81"/>
      <c r="FV6" s="81"/>
      <c r="FW6" s="81"/>
      <c r="FX6" s="81"/>
      <c r="FY6" s="81"/>
      <c r="FZ6" s="81"/>
      <c r="GA6" s="81"/>
      <c r="GB6" s="81"/>
      <c r="GC6" s="81"/>
      <c r="GD6" s="81"/>
      <c r="GE6" s="81"/>
      <c r="GF6" s="70"/>
      <c r="GG6" s="81"/>
      <c r="GH6" s="81"/>
      <c r="GI6" s="81"/>
      <c r="GJ6" s="81"/>
      <c r="GK6" s="81"/>
      <c r="GL6" s="81"/>
      <c r="GM6" s="81"/>
      <c r="GN6" s="81"/>
      <c r="GO6" s="81"/>
      <c r="GP6" s="81"/>
      <c r="GQ6" s="81"/>
      <c r="GR6" s="81"/>
      <c r="GS6" s="81"/>
      <c r="GT6" s="81"/>
      <c r="GU6" s="70"/>
      <c r="GV6" s="81"/>
      <c r="GW6" s="81"/>
      <c r="GX6" s="81"/>
      <c r="GY6" s="81"/>
      <c r="GZ6" s="81"/>
      <c r="HA6" s="81"/>
      <c r="HB6" s="81"/>
      <c r="HC6" s="81"/>
      <c r="HD6" s="81"/>
      <c r="HE6" s="81"/>
      <c r="HF6" s="81"/>
      <c r="HG6" s="81"/>
      <c r="HH6" s="81"/>
      <c r="HI6" s="81"/>
      <c r="HJ6" s="70"/>
      <c r="HK6" s="81"/>
      <c r="HL6" s="81"/>
      <c r="HM6" s="81"/>
      <c r="HN6" s="81"/>
      <c r="HO6" s="81"/>
      <c r="HP6" s="81"/>
      <c r="HQ6" s="81"/>
      <c r="HR6" s="81"/>
      <c r="HS6" s="81"/>
      <c r="HT6" s="81"/>
      <c r="HU6" s="81"/>
      <c r="HV6" s="81"/>
      <c r="HW6" s="81"/>
      <c r="HX6" s="81"/>
      <c r="HY6" s="70"/>
      <c r="HZ6" s="81"/>
      <c r="IA6" s="81"/>
      <c r="IB6" s="81"/>
      <c r="IC6" s="81"/>
      <c r="ID6" s="81"/>
      <c r="IE6" s="81"/>
      <c r="IF6" s="81"/>
      <c r="IG6" s="81"/>
      <c r="IH6" s="81"/>
      <c r="II6" s="81"/>
      <c r="IJ6" s="81"/>
      <c r="IK6" s="81"/>
      <c r="IL6" s="81"/>
      <c r="IM6" s="81"/>
      <c r="IN6" s="70"/>
      <c r="IO6" s="81"/>
      <c r="IP6" s="81"/>
      <c r="IQ6" s="81"/>
      <c r="IR6" s="81"/>
      <c r="IS6" s="81"/>
      <c r="IT6" s="81"/>
      <c r="IU6" s="81"/>
      <c r="IV6" s="81"/>
      <c r="IW6" s="81"/>
      <c r="IX6" s="81"/>
      <c r="IY6" s="81"/>
      <c r="IZ6" s="81"/>
      <c r="JA6" s="81"/>
      <c r="JB6" s="81"/>
      <c r="JC6" s="70"/>
      <c r="JD6" s="81"/>
      <c r="JE6" s="81"/>
      <c r="JF6" s="81"/>
      <c r="JG6" s="81"/>
      <c r="JH6" s="81"/>
      <c r="JI6" s="81"/>
      <c r="JJ6" s="81"/>
      <c r="JK6" s="81"/>
      <c r="JL6" s="81"/>
      <c r="JM6" s="81"/>
      <c r="JN6" s="81"/>
      <c r="JO6" s="81"/>
      <c r="JP6" s="81"/>
      <c r="JQ6" s="81"/>
      <c r="JR6" s="70"/>
      <c r="JS6" s="81"/>
      <c r="JT6" s="81"/>
      <c r="JU6" s="81"/>
      <c r="JV6" s="81"/>
      <c r="JW6" s="81"/>
      <c r="JX6" s="81"/>
      <c r="JY6" s="81"/>
      <c r="JZ6" s="81"/>
      <c r="KA6" s="81"/>
      <c r="KB6" s="81"/>
      <c r="KC6" s="81"/>
      <c r="KD6" s="81"/>
      <c r="KE6" s="81"/>
      <c r="KF6" s="81"/>
      <c r="KG6" s="70"/>
      <c r="KH6" s="81"/>
      <c r="KI6" s="81"/>
      <c r="KJ6" s="81"/>
      <c r="KK6" s="81"/>
      <c r="KL6" s="81"/>
      <c r="KM6" s="81"/>
      <c r="KN6" s="81"/>
      <c r="KO6" s="81"/>
      <c r="KP6" s="81"/>
      <c r="KQ6" s="81"/>
      <c r="KR6" s="81"/>
      <c r="KS6" s="81"/>
      <c r="KT6" s="81"/>
      <c r="KU6" s="81"/>
      <c r="KV6" s="70"/>
      <c r="KW6" s="81"/>
      <c r="KX6" s="81"/>
      <c r="KY6" s="81"/>
      <c r="KZ6" s="81"/>
      <c r="LA6" s="81"/>
      <c r="LB6" s="81"/>
      <c r="LC6" s="81"/>
      <c r="LD6" s="81"/>
      <c r="LE6" s="81"/>
      <c r="LF6" s="81"/>
      <c r="LG6" s="81"/>
      <c r="LH6" s="81"/>
      <c r="LI6" s="81"/>
      <c r="LJ6" s="81"/>
      <c r="LK6" s="70"/>
      <c r="LL6" s="81"/>
      <c r="LM6" s="81"/>
      <c r="LN6" s="81"/>
      <c r="LO6" s="81"/>
      <c r="LP6" s="81"/>
      <c r="LQ6" s="81"/>
      <c r="LR6" s="81"/>
      <c r="LS6" s="81"/>
      <c r="LT6" s="81"/>
      <c r="LU6" s="81"/>
      <c r="LV6" s="81"/>
      <c r="LW6" s="81"/>
      <c r="LX6" s="81"/>
      <c r="LY6" s="81"/>
      <c r="LZ6" s="70"/>
      <c r="MA6" s="81"/>
      <c r="MB6" s="81"/>
      <c r="MC6" s="81"/>
      <c r="MD6" s="81"/>
      <c r="ME6" s="81"/>
      <c r="MF6" s="81"/>
      <c r="MG6" s="81"/>
      <c r="MH6" s="81"/>
      <c r="MI6" s="81"/>
      <c r="MJ6" s="81"/>
      <c r="MK6" s="81"/>
      <c r="ML6" s="81"/>
      <c r="MM6" s="81"/>
      <c r="MN6" s="81"/>
      <c r="MO6" s="70"/>
      <c r="MP6" s="81"/>
      <c r="MQ6" s="81"/>
      <c r="MR6" s="81"/>
      <c r="MS6" s="81"/>
      <c r="MT6" s="81"/>
      <c r="MU6" s="81"/>
      <c r="MV6" s="81"/>
      <c r="MW6" s="81"/>
      <c r="MX6" s="81"/>
      <c r="MY6" s="81"/>
      <c r="MZ6" s="81"/>
      <c r="NA6" s="81"/>
      <c r="NB6" s="81"/>
      <c r="NC6" s="81"/>
      <c r="ND6" s="70"/>
      <c r="NE6" s="81"/>
      <c r="NF6" s="81"/>
      <c r="NG6" s="81"/>
      <c r="NH6" s="81"/>
      <c r="NI6" s="81"/>
      <c r="NJ6" s="81"/>
      <c r="NK6" s="81"/>
      <c r="NL6" s="81"/>
      <c r="NM6" s="81"/>
      <c r="NN6" s="81"/>
      <c r="NO6" s="81"/>
      <c r="NP6" s="81"/>
      <c r="NQ6" s="81"/>
      <c r="NR6" s="81"/>
      <c r="NS6" s="70"/>
      <c r="NT6" s="81"/>
      <c r="NU6" s="81"/>
      <c r="NV6" s="81"/>
      <c r="NW6" s="81"/>
      <c r="NX6" s="81"/>
      <c r="NY6" s="81"/>
      <c r="NZ6" s="81"/>
      <c r="OA6" s="81"/>
      <c r="OB6" s="81"/>
      <c r="OC6" s="81"/>
      <c r="OD6" s="81"/>
      <c r="OE6" s="81"/>
      <c r="OF6" s="81"/>
      <c r="OG6" s="81"/>
      <c r="OH6" s="70"/>
      <c r="OI6" s="81"/>
      <c r="OJ6" s="81"/>
      <c r="OK6" s="81"/>
      <c r="OL6" s="81"/>
      <c r="OM6" s="81"/>
      <c r="ON6" s="81"/>
      <c r="OO6" s="81"/>
      <c r="OP6" s="81"/>
      <c r="OQ6" s="81"/>
      <c r="OR6" s="81"/>
      <c r="OS6" s="81"/>
      <c r="OT6" s="81"/>
      <c r="OU6" s="81"/>
      <c r="OV6" s="81"/>
      <c r="OW6" s="70"/>
      <c r="OX6" s="81"/>
      <c r="OY6" s="81"/>
      <c r="OZ6" s="81"/>
      <c r="PA6" s="81"/>
      <c r="PB6" s="81"/>
      <c r="PC6" s="81"/>
      <c r="PD6" s="81"/>
      <c r="PE6" s="81"/>
      <c r="PF6" s="81"/>
      <c r="PG6" s="81"/>
      <c r="PH6" s="81"/>
      <c r="PI6" s="81"/>
      <c r="PJ6" s="81"/>
      <c r="PK6" s="81"/>
      <c r="PL6" s="70"/>
      <c r="PM6" s="81"/>
      <c r="PN6" s="81"/>
      <c r="PO6" s="81"/>
      <c r="PP6" s="81"/>
      <c r="PQ6" s="81"/>
      <c r="PR6" s="81"/>
      <c r="PS6" s="81"/>
      <c r="PT6" s="81"/>
      <c r="PU6" s="81"/>
      <c r="PV6" s="81"/>
      <c r="PW6" s="81"/>
      <c r="PX6" s="81"/>
      <c r="PY6" s="81"/>
      <c r="PZ6" s="81"/>
      <c r="QA6" s="70"/>
      <c r="QB6" s="81"/>
      <c r="QC6" s="81"/>
      <c r="QD6" s="81"/>
      <c r="QE6" s="81"/>
      <c r="QF6" s="81"/>
      <c r="QG6" s="81"/>
      <c r="QH6" s="81"/>
      <c r="QI6" s="81"/>
      <c r="QJ6" s="81"/>
      <c r="QK6" s="81"/>
      <c r="QL6" s="81"/>
      <c r="QM6" s="81"/>
      <c r="QN6" s="81"/>
      <c r="QO6" s="81"/>
      <c r="QP6" s="70"/>
      <c r="QQ6" s="81"/>
      <c r="QR6" s="81"/>
      <c r="QS6" s="81"/>
      <c r="QT6" s="81"/>
      <c r="QU6" s="81"/>
      <c r="QV6" s="81"/>
      <c r="QW6" s="81"/>
      <c r="QX6" s="81"/>
      <c r="QY6" s="81"/>
      <c r="QZ6" s="81"/>
      <c r="RA6" s="81"/>
      <c r="RB6" s="81"/>
      <c r="RC6" s="81"/>
      <c r="RD6" s="81"/>
      <c r="RE6" s="70"/>
      <c r="RF6" s="81"/>
      <c r="RG6" s="81"/>
      <c r="RH6" s="81"/>
      <c r="RI6" s="81"/>
      <c r="RJ6" s="81"/>
      <c r="RK6" s="81"/>
      <c r="RL6" s="81"/>
      <c r="RM6" s="81"/>
      <c r="RN6" s="81"/>
      <c r="RO6" s="81"/>
      <c r="RP6" s="81"/>
      <c r="RQ6" s="81"/>
      <c r="RR6" s="81"/>
      <c r="RS6" s="81"/>
      <c r="RT6" s="70"/>
      <c r="RU6" s="81"/>
      <c r="RV6" s="81"/>
      <c r="RW6" s="81"/>
      <c r="RX6" s="81"/>
      <c r="RY6" s="81"/>
      <c r="RZ6" s="81"/>
      <c r="SA6" s="81"/>
      <c r="SB6" s="81"/>
      <c r="SC6" s="81"/>
      <c r="SD6" s="81"/>
      <c r="SE6" s="81"/>
      <c r="SF6" s="81"/>
      <c r="SG6" s="81"/>
      <c r="SH6" s="81"/>
      <c r="SI6" s="70"/>
      <c r="SJ6" s="81"/>
      <c r="SK6" s="81"/>
      <c r="SL6" s="81"/>
      <c r="SM6" s="81"/>
      <c r="SN6" s="81"/>
      <c r="SO6" s="81"/>
      <c r="SP6" s="81"/>
      <c r="SQ6" s="81"/>
      <c r="SR6" s="81"/>
      <c r="SS6" s="81"/>
      <c r="ST6" s="81"/>
      <c r="SU6" s="81"/>
      <c r="SV6" s="81"/>
      <c r="SW6" s="81"/>
      <c r="SX6" s="70"/>
      <c r="SY6" s="81"/>
      <c r="SZ6" s="81"/>
      <c r="TA6" s="81"/>
      <c r="TB6" s="81"/>
      <c r="TC6" s="81"/>
      <c r="TD6" s="81"/>
      <c r="TE6" s="81"/>
      <c r="TF6" s="81"/>
      <c r="TG6" s="81"/>
      <c r="TH6" s="81"/>
      <c r="TI6" s="81"/>
      <c r="TJ6" s="81"/>
      <c r="TK6" s="81"/>
      <c r="TL6" s="81"/>
      <c r="TM6" s="70"/>
      <c r="TN6" s="81"/>
      <c r="TO6" s="81"/>
      <c r="TP6" s="81"/>
      <c r="TQ6" s="81"/>
      <c r="TR6" s="81"/>
      <c r="TS6" s="81"/>
      <c r="TT6" s="81"/>
      <c r="TU6" s="81"/>
      <c r="TV6" s="81"/>
      <c r="TW6" s="81"/>
      <c r="TX6" s="81"/>
      <c r="TY6" s="81"/>
      <c r="TZ6" s="81"/>
      <c r="UA6" s="81"/>
      <c r="UB6" s="70"/>
      <c r="UC6" s="81"/>
      <c r="UD6" s="81"/>
      <c r="UE6" s="81"/>
      <c r="UF6" s="81"/>
      <c r="UG6" s="81"/>
      <c r="UH6" s="81"/>
      <c r="UI6" s="81"/>
      <c r="UJ6" s="81"/>
      <c r="UK6" s="81"/>
      <c r="UL6" s="81"/>
      <c r="UM6" s="81"/>
      <c r="UN6" s="81"/>
      <c r="UO6" s="81"/>
      <c r="UP6" s="81"/>
      <c r="UQ6" s="70"/>
      <c r="UR6" s="81"/>
      <c r="US6" s="81"/>
      <c r="UT6" s="81"/>
      <c r="UU6" s="81"/>
      <c r="UV6" s="81"/>
      <c r="UW6" s="81"/>
      <c r="UX6" s="81"/>
      <c r="UY6" s="81"/>
      <c r="UZ6" s="81"/>
      <c r="VA6" s="81"/>
      <c r="VB6" s="81"/>
      <c r="VC6" s="81"/>
      <c r="VD6" s="81"/>
      <c r="VE6" s="81"/>
      <c r="VF6" s="70"/>
      <c r="VG6" s="81"/>
      <c r="VH6" s="81"/>
      <c r="VI6" s="81"/>
      <c r="VJ6" s="81"/>
      <c r="VK6" s="81"/>
      <c r="VL6" s="81"/>
      <c r="VM6" s="81"/>
      <c r="VN6" s="81"/>
      <c r="VO6" s="81"/>
      <c r="VP6" s="81"/>
      <c r="VQ6" s="81"/>
      <c r="VR6" s="81"/>
      <c r="VS6" s="81"/>
      <c r="VT6" s="81"/>
      <c r="VU6" s="70"/>
      <c r="VV6" s="81"/>
      <c r="VW6" s="81"/>
      <c r="VX6" s="81"/>
      <c r="VY6" s="81"/>
      <c r="VZ6" s="81"/>
      <c r="WA6" s="81"/>
      <c r="WB6" s="81"/>
      <c r="WC6" s="81"/>
      <c r="WD6" s="81"/>
      <c r="WE6" s="81"/>
      <c r="WF6" s="81"/>
      <c r="WG6" s="81"/>
      <c r="WH6" s="81"/>
      <c r="WI6" s="81"/>
      <c r="WJ6" s="70"/>
      <c r="WK6" s="81"/>
      <c r="WL6" s="81"/>
      <c r="WM6" s="81"/>
      <c r="WN6" s="81"/>
      <c r="WO6" s="81"/>
      <c r="WP6" s="81"/>
      <c r="WQ6" s="81"/>
      <c r="WR6" s="81"/>
      <c r="WS6" s="81"/>
      <c r="WT6" s="81"/>
      <c r="WU6" s="81"/>
      <c r="WV6" s="81"/>
      <c r="WW6" s="81"/>
      <c r="WX6" s="81"/>
      <c r="WY6" s="70"/>
      <c r="WZ6" s="81"/>
      <c r="XA6" s="81"/>
      <c r="XB6" s="81"/>
      <c r="XC6" s="81"/>
      <c r="XD6" s="81"/>
      <c r="XE6" s="81"/>
      <c r="XF6" s="81"/>
      <c r="XG6" s="81"/>
      <c r="XH6" s="81"/>
      <c r="XI6" s="81"/>
      <c r="XJ6" s="81"/>
      <c r="XK6" s="81"/>
      <c r="XL6" s="81"/>
      <c r="XM6" s="81"/>
      <c r="XN6" s="70"/>
      <c r="XO6" s="81"/>
      <c r="XP6" s="81"/>
      <c r="XQ6" s="81"/>
      <c r="XR6" s="81"/>
      <c r="XS6" s="81"/>
      <c r="XT6" s="81"/>
      <c r="XU6" s="81"/>
      <c r="XV6" s="81"/>
      <c r="XW6" s="81"/>
      <c r="XX6" s="81"/>
      <c r="XY6" s="81"/>
      <c r="XZ6" s="81"/>
      <c r="YA6" s="81"/>
      <c r="YB6" s="81"/>
      <c r="YC6" s="70"/>
      <c r="YD6" s="81"/>
      <c r="YE6" s="81"/>
      <c r="YF6" s="81"/>
      <c r="YG6" s="81"/>
      <c r="YH6" s="81"/>
      <c r="YI6" s="81"/>
      <c r="YJ6" s="81"/>
      <c r="YK6" s="81"/>
      <c r="YL6" s="81"/>
      <c r="YM6" s="81"/>
      <c r="YN6" s="81"/>
      <c r="YO6" s="81"/>
      <c r="YP6" s="81"/>
      <c r="YQ6" s="81"/>
      <c r="YR6" s="70"/>
      <c r="YS6" s="81"/>
      <c r="YT6" s="81"/>
      <c r="YU6" s="81"/>
      <c r="YV6" s="81"/>
      <c r="YW6" s="81"/>
      <c r="YX6" s="81"/>
      <c r="YY6" s="81"/>
      <c r="YZ6" s="81"/>
      <c r="ZA6" s="81"/>
      <c r="ZB6" s="81"/>
      <c r="ZC6" s="81"/>
      <c r="ZD6" s="81"/>
      <c r="ZE6" s="81"/>
      <c r="ZF6" s="81"/>
      <c r="ZG6" s="70"/>
      <c r="ZH6" s="81"/>
      <c r="ZI6" s="81"/>
      <c r="ZJ6" s="81"/>
      <c r="ZK6" s="81"/>
      <c r="ZL6" s="81"/>
      <c r="ZM6" s="81"/>
      <c r="ZN6" s="81"/>
      <c r="ZO6" s="81"/>
      <c r="ZP6" s="81"/>
      <c r="ZQ6" s="81"/>
      <c r="ZR6" s="81"/>
      <c r="ZS6" s="81"/>
      <c r="ZT6" s="81"/>
      <c r="ZU6" s="81"/>
      <c r="ZV6" s="70"/>
      <c r="ZW6" s="81"/>
      <c r="ZX6" s="81"/>
      <c r="ZY6" s="81"/>
      <c r="ZZ6" s="81"/>
      <c r="AAA6" s="81"/>
      <c r="AAB6" s="81"/>
      <c r="AAC6" s="81"/>
      <c r="AAD6" s="81"/>
      <c r="AAE6" s="81"/>
      <c r="AAF6" s="81"/>
      <c r="AAG6" s="81"/>
      <c r="AAH6" s="81"/>
      <c r="AAI6" s="81"/>
      <c r="AAJ6" s="81"/>
      <c r="AAK6" s="70"/>
      <c r="AAL6" s="81"/>
      <c r="AAM6" s="81"/>
      <c r="AAN6" s="81"/>
      <c r="AAO6" s="81"/>
      <c r="AAP6" s="81"/>
      <c r="AAQ6" s="81"/>
      <c r="AAR6" s="81"/>
      <c r="AAS6" s="81"/>
      <c r="AAT6" s="81"/>
      <c r="AAU6" s="81"/>
      <c r="AAV6" s="81"/>
      <c r="AAW6" s="81"/>
      <c r="AAX6" s="81"/>
      <c r="AAY6" s="81"/>
      <c r="AAZ6" s="70"/>
      <c r="ABA6" s="81"/>
      <c r="ABB6" s="81"/>
      <c r="ABC6" s="81"/>
      <c r="ABD6" s="81"/>
      <c r="ABE6" s="81"/>
      <c r="ABF6" s="81"/>
      <c r="ABG6" s="81"/>
      <c r="ABH6" s="81"/>
      <c r="ABI6" s="81"/>
      <c r="ABJ6" s="81"/>
      <c r="ABK6" s="81"/>
      <c r="ABL6" s="81"/>
      <c r="ABM6" s="81"/>
      <c r="ABN6" s="81"/>
      <c r="ABO6" s="70"/>
      <c r="ABP6" s="81"/>
      <c r="ABQ6" s="81"/>
      <c r="ABR6" s="81"/>
      <c r="ABS6" s="81"/>
      <c r="ABT6" s="81"/>
      <c r="ABU6" s="81"/>
      <c r="ABV6" s="81"/>
      <c r="ABW6" s="81"/>
      <c r="ABX6" s="81"/>
      <c r="ABY6" s="81"/>
      <c r="ABZ6" s="81"/>
      <c r="ACA6" s="81"/>
      <c r="ACB6" s="81"/>
      <c r="ACC6" s="81"/>
      <c r="ACD6" s="70"/>
      <c r="ACE6" s="81"/>
      <c r="ACF6" s="81"/>
      <c r="ACG6" s="81"/>
      <c r="ACH6" s="81"/>
      <c r="ACI6" s="81"/>
      <c r="ACJ6" s="81"/>
      <c r="ACK6" s="81"/>
      <c r="ACL6" s="81"/>
      <c r="ACM6" s="81"/>
      <c r="ACN6" s="81"/>
      <c r="ACO6" s="81"/>
      <c r="ACP6" s="81"/>
      <c r="ACQ6" s="81"/>
      <c r="ACR6" s="81"/>
      <c r="ACS6" s="70"/>
      <c r="ACT6" s="81"/>
      <c r="ACU6" s="81"/>
      <c r="ACV6" s="81"/>
      <c r="ACW6" s="81"/>
      <c r="ACX6" s="81"/>
      <c r="ACY6" s="81"/>
      <c r="ACZ6" s="81"/>
      <c r="ADA6" s="81"/>
      <c r="ADB6" s="81"/>
      <c r="ADC6" s="81"/>
      <c r="ADD6" s="81"/>
      <c r="ADE6" s="81"/>
      <c r="ADF6" s="81"/>
      <c r="ADG6" s="81"/>
      <c r="ADH6" s="70"/>
      <c r="ADI6" s="81"/>
      <c r="ADJ6" s="81"/>
      <c r="ADK6" s="81"/>
      <c r="ADL6" s="81"/>
      <c r="ADM6" s="81"/>
      <c r="ADN6" s="81"/>
      <c r="ADO6" s="81"/>
      <c r="ADP6" s="81"/>
      <c r="ADQ6" s="81"/>
      <c r="ADR6" s="81"/>
      <c r="ADS6" s="81"/>
      <c r="ADT6" s="81"/>
      <c r="ADU6" s="81"/>
      <c r="ADV6" s="81"/>
      <c r="ADW6" s="70"/>
      <c r="ADX6" s="81"/>
      <c r="ADY6" s="81"/>
      <c r="ADZ6" s="81"/>
      <c r="AEA6" s="81"/>
      <c r="AEB6" s="81"/>
      <c r="AEC6" s="81"/>
      <c r="AED6" s="81"/>
      <c r="AEE6" s="81"/>
      <c r="AEF6" s="81"/>
      <c r="AEG6" s="81"/>
      <c r="AEH6" s="81"/>
      <c r="AEI6" s="81"/>
      <c r="AEJ6" s="81"/>
      <c r="AEK6" s="81"/>
      <c r="AEL6" s="70"/>
      <c r="AEM6" s="81"/>
      <c r="AEN6" s="81"/>
      <c r="AEO6" s="81"/>
      <c r="AEP6" s="81"/>
      <c r="AEQ6" s="81"/>
      <c r="AER6" s="81"/>
      <c r="AES6" s="81"/>
      <c r="AET6" s="81"/>
      <c r="AEU6" s="81"/>
      <c r="AEV6" s="81"/>
      <c r="AEW6" s="81"/>
      <c r="AEX6" s="81"/>
      <c r="AEY6" s="81"/>
      <c r="AEZ6" s="81"/>
      <c r="AFA6" s="70"/>
      <c r="AFB6" s="81"/>
      <c r="AFC6" s="81"/>
      <c r="AFD6" s="81"/>
      <c r="AFE6" s="81"/>
      <c r="AFF6" s="81"/>
      <c r="AFG6" s="81"/>
      <c r="AFH6" s="81"/>
      <c r="AFI6" s="81"/>
      <c r="AFJ6" s="81"/>
      <c r="AFK6" s="81"/>
      <c r="AFL6" s="81"/>
      <c r="AFM6" s="81"/>
      <c r="AFN6" s="81"/>
      <c r="AFO6" s="81"/>
      <c r="AFP6" s="70"/>
      <c r="AFQ6" s="81"/>
      <c r="AFR6" s="81"/>
      <c r="AFS6" s="81"/>
      <c r="AFT6" s="81"/>
      <c r="AFU6" s="81"/>
      <c r="AFV6" s="81"/>
      <c r="AFW6" s="81"/>
      <c r="AFX6" s="81"/>
      <c r="AFY6" s="81"/>
      <c r="AFZ6" s="81"/>
      <c r="AGA6" s="81"/>
      <c r="AGB6" s="81"/>
      <c r="AGC6" s="81"/>
      <c r="AGD6" s="81"/>
      <c r="AGE6" s="70"/>
      <c r="AGF6" s="81"/>
      <c r="AGG6" s="81"/>
      <c r="AGH6" s="81"/>
      <c r="AGI6" s="81"/>
      <c r="AGJ6" s="81"/>
      <c r="AGK6" s="81"/>
      <c r="AGL6" s="81"/>
      <c r="AGM6" s="81"/>
      <c r="AGN6" s="81"/>
      <c r="AGO6" s="81"/>
      <c r="AGP6" s="81"/>
      <c r="AGQ6" s="81"/>
      <c r="AGR6" s="81"/>
      <c r="AGS6" s="81"/>
      <c r="AGT6" s="70"/>
      <c r="AGU6" s="81"/>
      <c r="AGV6" s="81"/>
      <c r="AGW6" s="81"/>
      <c r="AGX6" s="81"/>
      <c r="AGY6" s="81"/>
      <c r="AGZ6" s="81"/>
      <c r="AHA6" s="81"/>
      <c r="AHB6" s="81"/>
      <c r="AHC6" s="81"/>
      <c r="AHD6" s="81"/>
      <c r="AHE6" s="81"/>
      <c r="AHF6" s="81"/>
      <c r="AHG6" s="81"/>
      <c r="AHH6" s="81"/>
      <c r="AHI6" s="70"/>
      <c r="AHJ6" s="81"/>
      <c r="AHK6" s="81"/>
      <c r="AHL6" s="81"/>
      <c r="AHM6" s="81"/>
      <c r="AHN6" s="81"/>
      <c r="AHO6" s="81"/>
      <c r="AHP6" s="81"/>
      <c r="AHQ6" s="81"/>
      <c r="AHR6" s="81"/>
      <c r="AHS6" s="81"/>
      <c r="AHT6" s="81"/>
      <c r="AHU6" s="81"/>
      <c r="AHV6" s="81"/>
      <c r="AHW6" s="81"/>
      <c r="AHX6" s="70"/>
      <c r="AHY6" s="81"/>
      <c r="AHZ6" s="81"/>
      <c r="AIA6" s="81"/>
      <c r="AIB6" s="81"/>
      <c r="AIC6" s="81"/>
      <c r="AID6" s="81"/>
      <c r="AIE6" s="81"/>
      <c r="AIF6" s="81"/>
      <c r="AIG6" s="81"/>
      <c r="AIH6" s="81"/>
      <c r="AII6" s="81"/>
      <c r="AIJ6" s="81"/>
      <c r="AIK6" s="81"/>
      <c r="AIL6" s="81"/>
      <c r="AIM6" s="70"/>
      <c r="AIN6" s="81"/>
      <c r="AIO6" s="81"/>
      <c r="AIP6" s="81"/>
      <c r="AIQ6" s="81"/>
      <c r="AIR6" s="81"/>
      <c r="AIS6" s="81"/>
      <c r="AIT6" s="81"/>
      <c r="AIU6" s="81"/>
      <c r="AIV6" s="81"/>
      <c r="AIW6" s="81"/>
      <c r="AIX6" s="81"/>
      <c r="AIY6" s="81"/>
      <c r="AIZ6" s="81"/>
      <c r="AJA6" s="81"/>
      <c r="AJB6" s="70"/>
      <c r="AJC6" s="81"/>
      <c r="AJD6" s="81"/>
      <c r="AJE6" s="81"/>
      <c r="AJF6" s="81"/>
      <c r="AJG6" s="81"/>
      <c r="AJH6" s="81"/>
      <c r="AJI6" s="81"/>
      <c r="AJJ6" s="81"/>
      <c r="AJK6" s="81"/>
      <c r="AJL6" s="81"/>
      <c r="AJM6" s="81"/>
      <c r="AJN6" s="81"/>
      <c r="AJO6" s="81"/>
      <c r="AJP6" s="81"/>
      <c r="AJQ6" s="70"/>
      <c r="AJR6" s="81"/>
      <c r="AJS6" s="81"/>
      <c r="AJT6" s="81"/>
      <c r="AJU6" s="81"/>
      <c r="AJV6" s="81"/>
      <c r="AJW6" s="81"/>
      <c r="AJX6" s="81"/>
      <c r="AJY6" s="81"/>
      <c r="AJZ6" s="81"/>
      <c r="AKA6" s="81"/>
      <c r="AKB6" s="81"/>
      <c r="AKC6" s="81"/>
      <c r="AKD6" s="81"/>
      <c r="AKE6" s="81"/>
      <c r="AKF6" s="70"/>
      <c r="AKG6" s="81"/>
      <c r="AKH6" s="81"/>
      <c r="AKI6" s="81"/>
      <c r="AKJ6" s="81"/>
      <c r="AKK6" s="81"/>
      <c r="AKL6" s="81"/>
      <c r="AKM6" s="81"/>
      <c r="AKN6" s="81"/>
      <c r="AKO6" s="81"/>
      <c r="AKP6" s="81"/>
      <c r="AKQ6" s="81"/>
      <c r="AKR6" s="81"/>
      <c r="AKS6" s="81"/>
      <c r="AKT6" s="81"/>
      <c r="AKU6" s="70"/>
      <c r="AKV6" s="81"/>
      <c r="AKW6" s="81"/>
      <c r="AKX6" s="81"/>
      <c r="AKY6" s="81"/>
      <c r="AKZ6" s="81"/>
      <c r="ALA6" s="81"/>
      <c r="ALB6" s="81"/>
      <c r="ALC6" s="81"/>
      <c r="ALD6" s="81"/>
      <c r="ALE6" s="81"/>
      <c r="ALF6" s="81"/>
      <c r="ALG6" s="81"/>
      <c r="ALH6" s="81"/>
      <c r="ALI6" s="81"/>
      <c r="ALJ6" s="70"/>
      <c r="ALK6" s="81"/>
      <c r="ALL6" s="81"/>
      <c r="ALM6" s="81"/>
      <c r="ALN6" s="81"/>
      <c r="ALO6" s="81"/>
      <c r="ALP6" s="81"/>
      <c r="ALQ6" s="81"/>
      <c r="ALR6" s="81"/>
      <c r="ALS6" s="81"/>
      <c r="ALT6" s="81"/>
      <c r="ALU6" s="81"/>
      <c r="ALV6" s="81"/>
      <c r="ALW6" s="81"/>
      <c r="ALX6" s="81"/>
      <c r="ALY6" s="70"/>
      <c r="ALZ6" s="81"/>
      <c r="AMA6" s="81"/>
      <c r="AMB6" s="81"/>
      <c r="AMC6" s="81"/>
      <c r="AMD6" s="81"/>
      <c r="AME6" s="81"/>
      <c r="AMF6" s="81"/>
      <c r="AMG6" s="81"/>
      <c r="AMH6" s="81"/>
      <c r="AMI6" s="81"/>
      <c r="AMJ6" s="81"/>
      <c r="AMK6" s="81"/>
      <c r="AML6" s="81"/>
      <c r="AMM6" s="81"/>
      <c r="AMN6" s="70"/>
      <c r="AMO6" s="81"/>
      <c r="AMP6" s="81"/>
      <c r="AMQ6" s="81"/>
      <c r="AMR6" s="81"/>
      <c r="AMS6" s="81"/>
      <c r="AMT6" s="81"/>
      <c r="AMU6" s="81"/>
      <c r="AMV6" s="81"/>
      <c r="AMW6" s="81"/>
      <c r="AMX6" s="81"/>
      <c r="AMY6" s="81"/>
      <c r="AMZ6" s="81"/>
      <c r="ANA6" s="81"/>
      <c r="ANB6" s="81"/>
      <c r="ANC6" s="70"/>
      <c r="AND6" s="81"/>
      <c r="ANE6" s="81"/>
      <c r="ANF6" s="81"/>
      <c r="ANG6" s="81"/>
      <c r="ANH6" s="81"/>
      <c r="ANI6" s="81"/>
      <c r="ANJ6" s="81"/>
      <c r="ANK6" s="81"/>
      <c r="ANL6" s="81"/>
      <c r="ANM6" s="81"/>
      <c r="ANN6" s="81"/>
      <c r="ANO6" s="81"/>
      <c r="ANP6" s="81"/>
      <c r="ANQ6" s="81"/>
      <c r="ANR6" s="70"/>
      <c r="ANS6" s="81"/>
      <c r="ANT6" s="81"/>
      <c r="ANU6" s="81"/>
      <c r="ANV6" s="81"/>
      <c r="ANW6" s="81"/>
      <c r="ANX6" s="81"/>
      <c r="ANY6" s="81"/>
      <c r="ANZ6" s="81"/>
      <c r="AOA6" s="81"/>
      <c r="AOB6" s="81"/>
      <c r="AOC6" s="81"/>
      <c r="AOD6" s="81"/>
      <c r="AOE6" s="81"/>
      <c r="AOF6" s="81"/>
      <c r="AOG6" s="70"/>
      <c r="AOH6" s="81"/>
      <c r="AOI6" s="81"/>
      <c r="AOJ6" s="81"/>
      <c r="AOK6" s="81"/>
      <c r="AOL6" s="81"/>
      <c r="AOM6" s="81"/>
      <c r="AON6" s="81"/>
      <c r="AOO6" s="81"/>
      <c r="AOP6" s="81"/>
      <c r="AOQ6" s="81"/>
      <c r="AOR6" s="81"/>
      <c r="AOS6" s="81"/>
      <c r="AOT6" s="81"/>
      <c r="AOU6" s="81"/>
      <c r="AOV6" s="70"/>
      <c r="AOW6" s="81"/>
      <c r="AOX6" s="81"/>
      <c r="AOY6" s="81"/>
      <c r="AOZ6" s="81"/>
      <c r="APA6" s="81"/>
      <c r="APB6" s="81"/>
      <c r="APC6" s="81"/>
      <c r="APD6" s="81"/>
      <c r="APE6" s="81"/>
      <c r="APF6" s="81"/>
      <c r="APG6" s="81"/>
      <c r="APH6" s="81"/>
      <c r="API6" s="81"/>
      <c r="APJ6" s="81"/>
      <c r="APK6" s="70"/>
      <c r="APL6" s="81"/>
      <c r="APM6" s="81"/>
      <c r="APN6" s="81"/>
      <c r="APO6" s="81"/>
      <c r="APP6" s="81"/>
      <c r="APQ6" s="81"/>
      <c r="APR6" s="81"/>
      <c r="APS6" s="81"/>
      <c r="APT6" s="81"/>
      <c r="APU6" s="81"/>
      <c r="APV6" s="81"/>
      <c r="APW6" s="81"/>
      <c r="APX6" s="81"/>
      <c r="APY6" s="81"/>
      <c r="APZ6" s="70"/>
      <c r="AQA6" s="81"/>
      <c r="AQB6" s="81"/>
      <c r="AQC6" s="81"/>
      <c r="AQD6" s="81"/>
      <c r="AQE6" s="81"/>
      <c r="AQF6" s="81"/>
      <c r="AQG6" s="81"/>
      <c r="AQH6" s="81"/>
      <c r="AQI6" s="81"/>
      <c r="AQJ6" s="81"/>
      <c r="AQK6" s="81"/>
      <c r="AQL6" s="81"/>
      <c r="AQM6" s="81"/>
      <c r="AQN6" s="81"/>
      <c r="AQO6" s="70"/>
      <c r="AQP6" s="81"/>
      <c r="AQQ6" s="81"/>
      <c r="AQR6" s="81"/>
      <c r="AQS6" s="81"/>
      <c r="AQT6" s="81"/>
      <c r="AQU6" s="81"/>
      <c r="AQV6" s="81"/>
      <c r="AQW6" s="81"/>
      <c r="AQX6" s="81"/>
      <c r="AQY6" s="81"/>
      <c r="AQZ6" s="81"/>
      <c r="ARA6" s="81"/>
      <c r="ARB6" s="81"/>
      <c r="ARC6" s="81"/>
      <c r="ARD6" s="70"/>
      <c r="ARE6" s="81"/>
      <c r="ARF6" s="81"/>
      <c r="ARG6" s="81"/>
      <c r="ARH6" s="81"/>
      <c r="ARI6" s="81"/>
      <c r="ARJ6" s="81"/>
      <c r="ARK6" s="81"/>
      <c r="ARL6" s="81"/>
      <c r="ARM6" s="81"/>
      <c r="ARN6" s="81"/>
      <c r="ARO6" s="81"/>
      <c r="ARP6" s="81"/>
      <c r="ARQ6" s="81"/>
      <c r="ARR6" s="81"/>
      <c r="ARS6" s="70"/>
      <c r="ART6" s="81"/>
      <c r="ARU6" s="81"/>
      <c r="ARV6" s="81"/>
      <c r="ARW6" s="81"/>
      <c r="ARX6" s="81"/>
      <c r="ARY6" s="81"/>
      <c r="ARZ6" s="81"/>
      <c r="ASA6" s="81"/>
      <c r="ASB6" s="81"/>
      <c r="ASC6" s="81"/>
      <c r="ASD6" s="81"/>
      <c r="ASE6" s="81"/>
      <c r="ASF6" s="81"/>
      <c r="ASG6" s="81"/>
      <c r="ASH6" s="70"/>
      <c r="ASI6" s="81"/>
      <c r="ASJ6" s="81"/>
      <c r="ASK6" s="81"/>
      <c r="ASL6" s="81"/>
      <c r="ASM6" s="81"/>
      <c r="ASN6" s="81"/>
      <c r="ASO6" s="81"/>
      <c r="ASP6" s="81"/>
      <c r="ASQ6" s="81"/>
      <c r="ASR6" s="81"/>
      <c r="ASS6" s="81"/>
      <c r="AST6" s="81"/>
      <c r="ASU6" s="81"/>
      <c r="ASV6" s="81"/>
      <c r="ASW6" s="70"/>
      <c r="ASX6" s="81"/>
      <c r="ASY6" s="81"/>
      <c r="ASZ6" s="81"/>
      <c r="ATA6" s="81"/>
      <c r="ATB6" s="81"/>
      <c r="ATC6" s="81"/>
      <c r="ATD6" s="81"/>
      <c r="ATE6" s="81"/>
      <c r="ATF6" s="81"/>
      <c r="ATG6" s="81"/>
      <c r="ATH6" s="81"/>
      <c r="ATI6" s="81"/>
      <c r="ATJ6" s="81"/>
      <c r="ATK6" s="81"/>
      <c r="ATL6" s="70"/>
      <c r="ATM6" s="81"/>
      <c r="ATN6" s="81"/>
      <c r="ATO6" s="81"/>
      <c r="ATP6" s="81"/>
      <c r="ATQ6" s="81"/>
      <c r="ATR6" s="81"/>
      <c r="ATS6" s="81"/>
      <c r="ATT6" s="81"/>
      <c r="ATU6" s="81"/>
      <c r="ATV6" s="81"/>
      <c r="ATW6" s="81"/>
      <c r="ATX6" s="81"/>
      <c r="ATY6" s="81"/>
      <c r="ATZ6" s="81"/>
      <c r="AUA6" s="70"/>
      <c r="AUB6" s="81"/>
      <c r="AUC6" s="81"/>
      <c r="AUD6" s="81"/>
      <c r="AUE6" s="81"/>
      <c r="AUF6" s="81"/>
      <c r="AUG6" s="81"/>
      <c r="AUH6" s="81"/>
      <c r="AUI6" s="81"/>
      <c r="AUJ6" s="81"/>
      <c r="AUK6" s="81"/>
      <c r="AUL6" s="81"/>
      <c r="AUM6" s="81"/>
      <c r="AUN6" s="81"/>
      <c r="AUO6" s="81"/>
      <c r="AUP6" s="70"/>
      <c r="AUQ6" s="81"/>
      <c r="AUR6" s="81"/>
      <c r="AUS6" s="81"/>
      <c r="AUT6" s="81"/>
      <c r="AUU6" s="81"/>
      <c r="AUV6" s="81"/>
      <c r="AUW6" s="81"/>
      <c r="AUX6" s="81"/>
      <c r="AUY6" s="81"/>
      <c r="AUZ6" s="81"/>
      <c r="AVA6" s="81"/>
      <c r="AVB6" s="81"/>
      <c r="AVC6" s="81"/>
      <c r="AVD6" s="81"/>
      <c r="AVE6" s="70"/>
      <c r="AVF6" s="81"/>
      <c r="AVG6" s="81"/>
      <c r="AVH6" s="81"/>
      <c r="AVI6" s="81"/>
      <c r="AVJ6" s="81"/>
      <c r="AVK6" s="81"/>
      <c r="AVL6" s="81"/>
      <c r="AVM6" s="81"/>
      <c r="AVN6" s="81"/>
      <c r="AVO6" s="81"/>
      <c r="AVP6" s="81"/>
      <c r="AVQ6" s="81"/>
      <c r="AVR6" s="81"/>
      <c r="AVS6" s="81"/>
      <c r="AVT6" s="70"/>
      <c r="AVU6" s="81"/>
      <c r="AVV6" s="81"/>
      <c r="AVW6" s="81"/>
      <c r="AVX6" s="81"/>
      <c r="AVY6" s="81"/>
      <c r="AVZ6" s="81"/>
      <c r="AWA6" s="81"/>
      <c r="AWB6" s="81"/>
      <c r="AWC6" s="81"/>
      <c r="AWD6" s="81"/>
      <c r="AWE6" s="81"/>
      <c r="AWF6" s="81"/>
      <c r="AWG6" s="81"/>
      <c r="AWH6" s="81"/>
      <c r="AWI6" s="70"/>
      <c r="AWJ6" s="81"/>
      <c r="AWK6" s="81"/>
      <c r="AWL6" s="81"/>
      <c r="AWM6" s="81"/>
      <c r="AWN6" s="81"/>
      <c r="AWO6" s="81"/>
      <c r="AWP6" s="81"/>
      <c r="AWQ6" s="81"/>
      <c r="AWR6" s="81"/>
      <c r="AWS6" s="81"/>
      <c r="AWT6" s="81"/>
      <c r="AWU6" s="81"/>
      <c r="AWV6" s="81"/>
      <c r="AWW6" s="81"/>
      <c r="AWX6" s="70"/>
      <c r="AWY6" s="81"/>
      <c r="AWZ6" s="81"/>
      <c r="AXA6" s="81"/>
      <c r="AXB6" s="81"/>
      <c r="AXC6" s="81"/>
      <c r="AXD6" s="81"/>
      <c r="AXE6" s="81"/>
      <c r="AXF6" s="81"/>
      <c r="AXG6" s="81"/>
      <c r="AXH6" s="81"/>
      <c r="AXI6" s="81"/>
      <c r="AXJ6" s="81"/>
      <c r="AXK6" s="81"/>
      <c r="AXL6" s="81"/>
      <c r="AXM6" s="70"/>
      <c r="AXN6" s="81"/>
      <c r="AXO6" s="81"/>
      <c r="AXP6" s="81"/>
      <c r="AXQ6" s="81"/>
      <c r="AXR6" s="81"/>
      <c r="AXS6" s="81"/>
      <c r="AXT6" s="81"/>
      <c r="AXU6" s="81"/>
      <c r="AXV6" s="81"/>
      <c r="AXW6" s="81"/>
      <c r="AXX6" s="81"/>
      <c r="AXY6" s="81"/>
      <c r="AXZ6" s="81"/>
      <c r="AYA6" s="81"/>
      <c r="AYB6" s="70"/>
      <c r="AYC6" s="81"/>
      <c r="AYD6" s="81"/>
      <c r="AYE6" s="81"/>
      <c r="AYF6" s="81"/>
      <c r="AYG6" s="81"/>
      <c r="AYH6" s="81"/>
      <c r="AYI6" s="81"/>
      <c r="AYJ6" s="81"/>
      <c r="AYK6" s="81"/>
      <c r="AYL6" s="81"/>
      <c r="AYM6" s="81"/>
      <c r="AYN6" s="81"/>
      <c r="AYO6" s="81"/>
      <c r="AYP6" s="81"/>
      <c r="AYQ6" s="70"/>
      <c r="AYR6" s="81"/>
      <c r="AYS6" s="81"/>
      <c r="AYT6" s="81"/>
      <c r="AYU6" s="81"/>
      <c r="AYV6" s="81"/>
      <c r="AYW6" s="81"/>
      <c r="AYX6" s="81"/>
      <c r="AYY6" s="81"/>
      <c r="AYZ6" s="81"/>
      <c r="AZA6" s="81"/>
      <c r="AZB6" s="81"/>
      <c r="AZC6" s="81"/>
      <c r="AZD6" s="81"/>
      <c r="AZE6" s="81"/>
      <c r="AZF6" s="70"/>
      <c r="AZG6" s="81"/>
      <c r="AZH6" s="81"/>
      <c r="AZI6" s="81"/>
      <c r="AZJ6" s="81"/>
      <c r="AZK6" s="81"/>
      <c r="AZL6" s="81"/>
      <c r="AZM6" s="81"/>
      <c r="AZN6" s="81"/>
      <c r="AZO6" s="81"/>
      <c r="AZP6" s="81"/>
      <c r="AZQ6" s="81"/>
      <c r="AZR6" s="81"/>
      <c r="AZS6" s="81"/>
      <c r="AZT6" s="81"/>
      <c r="AZU6" s="70"/>
      <c r="AZV6" s="81"/>
      <c r="AZW6" s="81"/>
      <c r="AZX6" s="81"/>
      <c r="AZY6" s="81"/>
      <c r="AZZ6" s="81"/>
      <c r="BAA6" s="81"/>
      <c r="BAB6" s="81"/>
      <c r="BAC6" s="81"/>
      <c r="BAD6" s="81"/>
      <c r="BAE6" s="81"/>
      <c r="BAF6" s="81"/>
      <c r="BAG6" s="81"/>
      <c r="BAH6" s="81"/>
      <c r="BAI6" s="81"/>
      <c r="BAJ6" s="70"/>
      <c r="BAK6" s="81"/>
      <c r="BAL6" s="81"/>
      <c r="BAM6" s="81"/>
      <c r="BAN6" s="81"/>
      <c r="BAO6" s="81"/>
      <c r="BAP6" s="81"/>
      <c r="BAQ6" s="81"/>
      <c r="BAR6" s="81"/>
      <c r="BAS6" s="81"/>
      <c r="BAT6" s="81"/>
      <c r="BAU6" s="81"/>
      <c r="BAV6" s="81"/>
      <c r="BAW6" s="81"/>
      <c r="BAX6" s="81"/>
      <c r="BAY6" s="70"/>
      <c r="BAZ6" s="81"/>
      <c r="BBA6" s="81"/>
      <c r="BBB6" s="81"/>
      <c r="BBC6" s="81"/>
      <c r="BBD6" s="81"/>
      <c r="BBE6" s="81"/>
      <c r="BBF6" s="81"/>
      <c r="BBG6" s="81"/>
      <c r="BBH6" s="81"/>
      <c r="BBI6" s="81"/>
      <c r="BBJ6" s="81"/>
      <c r="BBK6" s="81"/>
      <c r="BBL6" s="81"/>
      <c r="BBM6" s="81"/>
      <c r="BBN6" s="70"/>
      <c r="BBO6" s="81"/>
      <c r="BBP6" s="81"/>
      <c r="BBQ6" s="81"/>
      <c r="BBR6" s="81"/>
      <c r="BBS6" s="81"/>
      <c r="BBT6" s="81"/>
      <c r="BBU6" s="81"/>
      <c r="BBV6" s="81"/>
      <c r="BBW6" s="81"/>
      <c r="BBX6" s="81"/>
      <c r="BBY6" s="81"/>
      <c r="BBZ6" s="81"/>
      <c r="BCA6" s="81"/>
      <c r="BCB6" s="81"/>
      <c r="BCC6" s="70"/>
      <c r="BCD6" s="81"/>
      <c r="BCE6" s="81"/>
      <c r="BCF6" s="81"/>
      <c r="BCG6" s="81"/>
      <c r="BCH6" s="81"/>
      <c r="BCI6" s="81"/>
      <c r="BCJ6" s="81"/>
      <c r="BCK6" s="81"/>
      <c r="BCL6" s="81"/>
      <c r="BCM6" s="81"/>
      <c r="BCN6" s="81"/>
      <c r="BCO6" s="81"/>
      <c r="BCP6" s="81"/>
      <c r="BCQ6" s="81"/>
      <c r="BCR6" s="70"/>
      <c r="BCS6" s="81"/>
      <c r="BCT6" s="81"/>
      <c r="BCU6" s="81"/>
      <c r="BCV6" s="81"/>
      <c r="BCW6" s="81"/>
      <c r="BCX6" s="81"/>
      <c r="BCY6" s="81"/>
      <c r="BCZ6" s="81"/>
      <c r="BDA6" s="81"/>
      <c r="BDB6" s="81"/>
      <c r="BDC6" s="81"/>
      <c r="BDD6" s="81"/>
      <c r="BDE6" s="81"/>
      <c r="BDF6" s="81"/>
      <c r="BDG6" s="70"/>
      <c r="BDH6" s="81"/>
      <c r="BDI6" s="81"/>
      <c r="BDJ6" s="81"/>
      <c r="BDK6" s="81"/>
      <c r="BDL6" s="81"/>
      <c r="BDM6" s="81"/>
      <c r="BDN6" s="81"/>
      <c r="BDO6" s="81"/>
      <c r="BDP6" s="81"/>
      <c r="BDQ6" s="81"/>
      <c r="BDR6" s="81"/>
      <c r="BDS6" s="81"/>
      <c r="BDT6" s="81"/>
      <c r="BDU6" s="81"/>
      <c r="BDV6" s="70"/>
      <c r="BDW6" s="81"/>
      <c r="BDX6" s="81"/>
      <c r="BDY6" s="81"/>
      <c r="BDZ6" s="81"/>
      <c r="BEA6" s="81"/>
      <c r="BEB6" s="81"/>
      <c r="BEC6" s="81"/>
      <c r="BED6" s="81"/>
      <c r="BEE6" s="81"/>
      <c r="BEF6" s="81"/>
      <c r="BEG6" s="81"/>
      <c r="BEH6" s="81"/>
      <c r="BEI6" s="81"/>
      <c r="BEJ6" s="81"/>
      <c r="BEK6" s="70"/>
      <c r="BEL6" s="81"/>
      <c r="BEM6" s="81"/>
      <c r="BEN6" s="81"/>
      <c r="BEO6" s="81"/>
      <c r="BEP6" s="81"/>
      <c r="BEQ6" s="81"/>
      <c r="BER6" s="81"/>
      <c r="BES6" s="81"/>
      <c r="BET6" s="81"/>
      <c r="BEU6" s="81"/>
      <c r="BEV6" s="81"/>
      <c r="BEW6" s="81"/>
      <c r="BEX6" s="81"/>
      <c r="BEY6" s="81"/>
      <c r="BEZ6" s="70"/>
      <c r="BFA6" s="81"/>
      <c r="BFB6" s="81"/>
      <c r="BFC6" s="81"/>
      <c r="BFD6" s="81"/>
      <c r="BFE6" s="81"/>
      <c r="BFF6" s="81"/>
      <c r="BFG6" s="81"/>
      <c r="BFH6" s="81"/>
      <c r="BFI6" s="81"/>
      <c r="BFJ6" s="81"/>
      <c r="BFK6" s="81"/>
      <c r="BFL6" s="81"/>
      <c r="BFM6" s="81"/>
      <c r="BFN6" s="81"/>
      <c r="BFO6" s="70"/>
      <c r="BFP6" s="81"/>
      <c r="BFQ6" s="81"/>
      <c r="BFR6" s="81"/>
      <c r="BFS6" s="81"/>
      <c r="BFT6" s="81"/>
      <c r="BFU6" s="81"/>
      <c r="BFV6" s="81"/>
      <c r="BFW6" s="81"/>
      <c r="BFX6" s="81"/>
      <c r="BFY6" s="81"/>
      <c r="BFZ6" s="81"/>
      <c r="BGA6" s="81"/>
      <c r="BGB6" s="81"/>
      <c r="BGC6" s="81"/>
      <c r="BGD6" s="70"/>
      <c r="BGE6" s="81"/>
      <c r="BGF6" s="81"/>
      <c r="BGG6" s="81"/>
      <c r="BGH6" s="81"/>
      <c r="BGI6" s="81"/>
      <c r="BGJ6" s="81"/>
      <c r="BGK6" s="81"/>
      <c r="BGL6" s="81"/>
      <c r="BGM6" s="81"/>
      <c r="BGN6" s="81"/>
      <c r="BGO6" s="81"/>
      <c r="BGP6" s="81"/>
      <c r="BGQ6" s="81"/>
      <c r="BGR6" s="81"/>
      <c r="BGS6" s="70"/>
      <c r="BGT6" s="81"/>
      <c r="BGU6" s="81"/>
      <c r="BGV6" s="81"/>
      <c r="BGW6" s="81"/>
      <c r="BGX6" s="81"/>
      <c r="BGY6" s="81"/>
      <c r="BGZ6" s="81"/>
      <c r="BHA6" s="81"/>
      <c r="BHB6" s="81"/>
      <c r="BHC6" s="81"/>
      <c r="BHD6" s="81"/>
      <c r="BHE6" s="81"/>
      <c r="BHF6" s="81"/>
      <c r="BHG6" s="81"/>
      <c r="BHH6" s="70"/>
      <c r="BHI6" s="81"/>
      <c r="BHJ6" s="81"/>
      <c r="BHK6" s="81"/>
      <c r="BHL6" s="81"/>
      <c r="BHM6" s="81"/>
      <c r="BHN6" s="81"/>
      <c r="BHO6" s="81"/>
      <c r="BHP6" s="81"/>
      <c r="BHQ6" s="81"/>
      <c r="BHR6" s="81"/>
      <c r="BHS6" s="81"/>
      <c r="BHT6" s="81"/>
      <c r="BHU6" s="81"/>
      <c r="BHV6" s="81"/>
      <c r="BHW6" s="70"/>
      <c r="BHX6" s="81"/>
      <c r="BHY6" s="81"/>
      <c r="BHZ6" s="81"/>
      <c r="BIA6" s="81"/>
      <c r="BIB6" s="81"/>
      <c r="BIC6" s="81"/>
      <c r="BID6" s="81"/>
      <c r="BIE6" s="81"/>
      <c r="BIF6" s="81"/>
      <c r="BIG6" s="81"/>
      <c r="BIH6" s="81"/>
      <c r="BII6" s="81"/>
      <c r="BIJ6" s="81"/>
      <c r="BIK6" s="81"/>
      <c r="BIL6" s="70"/>
      <c r="BIM6" s="81"/>
      <c r="BIN6" s="81"/>
      <c r="BIO6" s="81"/>
      <c r="BIP6" s="81"/>
      <c r="BIQ6" s="81"/>
      <c r="BIR6" s="81"/>
      <c r="BIS6" s="81"/>
      <c r="BIT6" s="81"/>
      <c r="BIU6" s="81"/>
      <c r="BIV6" s="81"/>
      <c r="BIW6" s="81"/>
      <c r="BIX6" s="81"/>
      <c r="BIY6" s="81"/>
      <c r="BIZ6" s="81"/>
      <c r="BJA6" s="70"/>
      <c r="BJB6" s="81"/>
      <c r="BJC6" s="81"/>
      <c r="BJD6" s="81"/>
      <c r="BJE6" s="81"/>
      <c r="BJF6" s="81"/>
      <c r="BJG6" s="81"/>
      <c r="BJH6" s="81"/>
      <c r="BJI6" s="81"/>
      <c r="BJJ6" s="81"/>
      <c r="BJK6" s="81"/>
      <c r="BJL6" s="81"/>
      <c r="BJM6" s="81"/>
      <c r="BJN6" s="81"/>
      <c r="BJO6" s="81"/>
      <c r="BJP6" s="70"/>
      <c r="BJQ6" s="81"/>
      <c r="BJR6" s="81"/>
      <c r="BJS6" s="81"/>
      <c r="BJT6" s="81"/>
      <c r="BJU6" s="81"/>
      <c r="BJV6" s="81"/>
      <c r="BJW6" s="81"/>
      <c r="BJX6" s="81"/>
      <c r="BJY6" s="81"/>
      <c r="BJZ6" s="81"/>
      <c r="BKA6" s="81"/>
      <c r="BKB6" s="81"/>
      <c r="BKC6" s="81"/>
      <c r="BKD6" s="81"/>
      <c r="BKE6" s="70"/>
      <c r="BKF6" s="81"/>
      <c r="BKG6" s="81"/>
      <c r="BKH6" s="81"/>
      <c r="BKI6" s="81"/>
      <c r="BKJ6" s="81"/>
      <c r="BKK6" s="81"/>
      <c r="BKL6" s="81"/>
      <c r="BKM6" s="81"/>
      <c r="BKN6" s="81"/>
      <c r="BKO6" s="81"/>
      <c r="BKP6" s="81"/>
      <c r="BKQ6" s="81"/>
      <c r="BKR6" s="81"/>
      <c r="BKS6" s="81"/>
      <c r="BKT6" s="70"/>
      <c r="BKU6" s="81"/>
      <c r="BKV6" s="81"/>
      <c r="BKW6" s="81"/>
      <c r="BKX6" s="81"/>
      <c r="BKY6" s="81"/>
      <c r="BKZ6" s="81"/>
      <c r="BLA6" s="81"/>
      <c r="BLB6" s="81"/>
      <c r="BLC6" s="81"/>
      <c r="BLD6" s="81"/>
      <c r="BLE6" s="81"/>
      <c r="BLF6" s="81"/>
      <c r="BLG6" s="81"/>
      <c r="BLH6" s="81"/>
      <c r="BLI6" s="70"/>
      <c r="BLJ6" s="81"/>
      <c r="BLK6" s="81"/>
      <c r="BLL6" s="81"/>
      <c r="BLM6" s="81"/>
      <c r="BLN6" s="81"/>
      <c r="BLO6" s="81"/>
      <c r="BLP6" s="81"/>
      <c r="BLQ6" s="81"/>
      <c r="BLR6" s="81"/>
      <c r="BLS6" s="81"/>
      <c r="BLT6" s="81"/>
      <c r="BLU6" s="81"/>
      <c r="BLV6" s="81"/>
      <c r="BLW6" s="81"/>
      <c r="BLX6" s="70"/>
      <c r="BLY6" s="81"/>
      <c r="BLZ6" s="81"/>
      <c r="BMA6" s="81"/>
      <c r="BMB6" s="81"/>
      <c r="BMC6" s="81"/>
      <c r="BMD6" s="81"/>
      <c r="BME6" s="81"/>
      <c r="BMF6" s="81"/>
      <c r="BMG6" s="81"/>
      <c r="BMH6" s="81"/>
      <c r="BMI6" s="81"/>
      <c r="BMJ6" s="81"/>
      <c r="BMK6" s="81"/>
      <c r="BML6" s="81"/>
      <c r="BMM6" s="70"/>
      <c r="BMN6" s="81"/>
      <c r="BMO6" s="81"/>
      <c r="BMP6" s="81"/>
      <c r="BMQ6" s="81"/>
      <c r="BMR6" s="81"/>
      <c r="BMS6" s="81"/>
      <c r="BMT6" s="81"/>
      <c r="BMU6" s="81"/>
      <c r="BMV6" s="81"/>
      <c r="BMW6" s="81"/>
      <c r="BMX6" s="81"/>
      <c r="BMY6" s="81"/>
      <c r="BMZ6" s="81"/>
      <c r="BNA6" s="81"/>
      <c r="BNB6" s="70"/>
      <c r="BNC6" s="81"/>
      <c r="BND6" s="81"/>
      <c r="BNE6" s="81"/>
      <c r="BNF6" s="81"/>
      <c r="BNG6" s="81"/>
      <c r="BNH6" s="81"/>
      <c r="BNI6" s="81"/>
      <c r="BNJ6" s="81"/>
      <c r="BNK6" s="81"/>
      <c r="BNL6" s="81"/>
      <c r="BNM6" s="81"/>
      <c r="BNN6" s="81"/>
      <c r="BNO6" s="81"/>
      <c r="BNP6" s="81"/>
      <c r="BNQ6" s="70"/>
      <c r="BNR6" s="81"/>
      <c r="BNS6" s="81"/>
      <c r="BNT6" s="81"/>
      <c r="BNU6" s="81"/>
      <c r="BNV6" s="81"/>
      <c r="BNW6" s="81"/>
      <c r="BNX6" s="81"/>
      <c r="BNY6" s="81"/>
      <c r="BNZ6" s="81"/>
      <c r="BOA6" s="81"/>
      <c r="BOB6" s="81"/>
      <c r="BOC6" s="81"/>
      <c r="BOD6" s="81"/>
      <c r="BOE6" s="81"/>
      <c r="BOF6" s="70"/>
      <c r="BOG6" s="81"/>
      <c r="BOH6" s="81"/>
      <c r="BOI6" s="81"/>
      <c r="BOJ6" s="81"/>
      <c r="BOK6" s="81"/>
      <c r="BOL6" s="81"/>
      <c r="BOM6" s="81"/>
      <c r="BON6" s="81"/>
      <c r="BOO6" s="81"/>
      <c r="BOP6" s="81"/>
      <c r="BOQ6" s="81"/>
      <c r="BOR6" s="81"/>
      <c r="BOS6" s="81"/>
      <c r="BOT6" s="81"/>
      <c r="BOU6" s="70"/>
      <c r="BOV6" s="81"/>
      <c r="BOW6" s="81"/>
      <c r="BOX6" s="81"/>
      <c r="BOY6" s="81"/>
      <c r="BOZ6" s="81"/>
      <c r="BPA6" s="81"/>
      <c r="BPB6" s="81"/>
      <c r="BPC6" s="81"/>
      <c r="BPD6" s="81"/>
      <c r="BPE6" s="81"/>
      <c r="BPF6" s="81"/>
      <c r="BPG6" s="81"/>
      <c r="BPH6" s="81"/>
      <c r="BPI6" s="81"/>
      <c r="BPJ6" s="70"/>
      <c r="BPK6" s="81"/>
      <c r="BPL6" s="81"/>
      <c r="BPM6" s="81"/>
      <c r="BPN6" s="81"/>
      <c r="BPO6" s="81"/>
      <c r="BPP6" s="81"/>
      <c r="BPQ6" s="81"/>
      <c r="BPR6" s="81"/>
      <c r="BPS6" s="81"/>
      <c r="BPT6" s="81"/>
      <c r="BPU6" s="81"/>
      <c r="BPV6" s="81"/>
      <c r="BPW6" s="81"/>
      <c r="BPX6" s="81"/>
      <c r="BPY6" s="70"/>
      <c r="BPZ6" s="81"/>
      <c r="BQA6" s="81"/>
      <c r="BQB6" s="81"/>
      <c r="BQC6" s="81"/>
      <c r="BQD6" s="81"/>
      <c r="BQE6" s="81"/>
      <c r="BQF6" s="81"/>
      <c r="BQG6" s="81"/>
      <c r="BQH6" s="81"/>
      <c r="BQI6" s="81"/>
      <c r="BQJ6" s="81"/>
      <c r="BQK6" s="81"/>
      <c r="BQL6" s="81"/>
      <c r="BQM6" s="81"/>
      <c r="BQN6" s="70"/>
      <c r="BQO6" s="81"/>
      <c r="BQP6" s="81"/>
      <c r="BQQ6" s="81"/>
      <c r="BQR6" s="81"/>
      <c r="BQS6" s="81"/>
      <c r="BQT6" s="81"/>
      <c r="BQU6" s="81"/>
      <c r="BQV6" s="81"/>
      <c r="BQW6" s="81"/>
      <c r="BQX6" s="81"/>
      <c r="BQY6" s="81"/>
      <c r="BQZ6" s="81"/>
      <c r="BRA6" s="81"/>
      <c r="BRB6" s="81"/>
      <c r="BRC6" s="70"/>
      <c r="BRD6" s="81"/>
      <c r="BRE6" s="81"/>
      <c r="BRF6" s="81"/>
      <c r="BRG6" s="81"/>
      <c r="BRH6" s="81"/>
      <c r="BRI6" s="81"/>
      <c r="BRJ6" s="81"/>
      <c r="BRK6" s="81"/>
      <c r="BRL6" s="81"/>
      <c r="BRM6" s="81"/>
      <c r="BRN6" s="81"/>
      <c r="BRO6" s="81"/>
      <c r="BRP6" s="81"/>
      <c r="BRQ6" s="81"/>
      <c r="BRR6" s="70"/>
      <c r="BRS6" s="81"/>
      <c r="BRT6" s="81"/>
      <c r="BRU6" s="81"/>
      <c r="BRV6" s="81"/>
      <c r="BRW6" s="81"/>
      <c r="BRX6" s="81"/>
      <c r="BRY6" s="81"/>
      <c r="BRZ6" s="81"/>
      <c r="BSA6" s="81"/>
      <c r="BSB6" s="81"/>
      <c r="BSC6" s="81"/>
      <c r="BSD6" s="81"/>
      <c r="BSE6" s="81"/>
      <c r="BSF6" s="81"/>
      <c r="BSG6" s="70"/>
      <c r="BSH6" s="81"/>
      <c r="BSI6" s="81"/>
      <c r="BSJ6" s="81"/>
      <c r="BSK6" s="81"/>
      <c r="BSL6" s="81"/>
      <c r="BSM6" s="81"/>
      <c r="BSN6" s="81"/>
      <c r="BSO6" s="81"/>
      <c r="BSP6" s="81"/>
      <c r="BSQ6" s="81"/>
      <c r="BSR6" s="81"/>
      <c r="BSS6" s="81"/>
      <c r="BST6" s="81"/>
      <c r="BSU6" s="81"/>
      <c r="BSV6" s="70"/>
      <c r="BSW6" s="81"/>
      <c r="BSX6" s="81"/>
      <c r="BSY6" s="81"/>
      <c r="BSZ6" s="81"/>
      <c r="BTA6" s="81"/>
      <c r="BTB6" s="81"/>
      <c r="BTC6" s="81"/>
      <c r="BTD6" s="81"/>
      <c r="BTE6" s="81"/>
      <c r="BTF6" s="81"/>
      <c r="BTG6" s="81"/>
      <c r="BTH6" s="81"/>
      <c r="BTI6" s="81"/>
      <c r="BTJ6" s="81"/>
      <c r="BTK6" s="70"/>
      <c r="BTL6" s="81"/>
      <c r="BTM6" s="81"/>
      <c r="BTN6" s="81"/>
      <c r="BTO6" s="81"/>
      <c r="BTP6" s="81"/>
      <c r="BTQ6" s="81"/>
      <c r="BTR6" s="81"/>
      <c r="BTS6" s="81"/>
      <c r="BTT6" s="81"/>
      <c r="BTU6" s="81"/>
      <c r="BTV6" s="81"/>
      <c r="BTW6" s="81"/>
      <c r="BTX6" s="81"/>
      <c r="BTY6" s="81"/>
      <c r="BTZ6" s="70"/>
      <c r="BUA6" s="81"/>
      <c r="BUB6" s="81"/>
      <c r="BUC6" s="81"/>
      <c r="BUD6" s="81"/>
      <c r="BUE6" s="81"/>
      <c r="BUF6" s="81"/>
      <c r="BUG6" s="81"/>
      <c r="BUH6" s="81"/>
      <c r="BUI6" s="81"/>
      <c r="BUJ6" s="81"/>
      <c r="BUK6" s="81"/>
      <c r="BUL6" s="81"/>
      <c r="BUM6" s="81"/>
      <c r="BUN6" s="81"/>
      <c r="BUO6" s="70"/>
      <c r="BUP6" s="81"/>
      <c r="BUQ6" s="81"/>
      <c r="BUR6" s="81"/>
      <c r="BUS6" s="81"/>
      <c r="BUT6" s="81"/>
      <c r="BUU6" s="81"/>
      <c r="BUV6" s="81"/>
      <c r="BUW6" s="81"/>
      <c r="BUX6" s="81"/>
      <c r="BUY6" s="81"/>
      <c r="BUZ6" s="81"/>
      <c r="BVA6" s="81"/>
      <c r="BVB6" s="81"/>
      <c r="BVC6" s="81"/>
      <c r="BVD6" s="70"/>
      <c r="BVE6" s="81"/>
      <c r="BVF6" s="81"/>
      <c r="BVG6" s="81"/>
      <c r="BVH6" s="81"/>
      <c r="BVI6" s="81"/>
      <c r="BVJ6" s="81"/>
      <c r="BVK6" s="81"/>
      <c r="BVL6" s="81"/>
      <c r="BVM6" s="81"/>
      <c r="BVN6" s="81"/>
      <c r="BVO6" s="81"/>
      <c r="BVP6" s="81"/>
      <c r="BVQ6" s="81"/>
      <c r="BVR6" s="81"/>
      <c r="BVS6" s="70"/>
      <c r="BVT6" s="81"/>
      <c r="BVU6" s="81"/>
      <c r="BVV6" s="81"/>
      <c r="BVW6" s="81"/>
      <c r="BVX6" s="81"/>
      <c r="BVY6" s="81"/>
      <c r="BVZ6" s="81"/>
      <c r="BWA6" s="81"/>
      <c r="BWB6" s="81"/>
      <c r="BWC6" s="81"/>
      <c r="BWD6" s="81"/>
      <c r="BWE6" s="81"/>
      <c r="BWF6" s="81"/>
      <c r="BWG6" s="81"/>
      <c r="BWH6" s="70"/>
      <c r="BWI6" s="81"/>
      <c r="BWJ6" s="81"/>
      <c r="BWK6" s="81"/>
      <c r="BWL6" s="81"/>
      <c r="BWM6" s="81"/>
      <c r="BWN6" s="81"/>
      <c r="BWO6" s="81"/>
      <c r="BWP6" s="81"/>
      <c r="BWQ6" s="81"/>
      <c r="BWR6" s="81"/>
      <c r="BWS6" s="81"/>
      <c r="BWT6" s="81"/>
      <c r="BWU6" s="81"/>
      <c r="BWV6" s="81"/>
      <c r="BWW6" s="70"/>
      <c r="BWX6" s="81"/>
      <c r="BWY6" s="81"/>
      <c r="BWZ6" s="81"/>
      <c r="BXA6" s="81"/>
      <c r="BXB6" s="81"/>
      <c r="BXC6" s="81"/>
      <c r="BXD6" s="81"/>
      <c r="BXE6" s="81"/>
      <c r="BXF6" s="81"/>
      <c r="BXG6" s="81"/>
      <c r="BXH6" s="81"/>
      <c r="BXI6" s="81"/>
      <c r="BXJ6" s="81"/>
      <c r="BXK6" s="81"/>
      <c r="BXL6" s="70"/>
      <c r="BXM6" s="81"/>
      <c r="BXN6" s="81"/>
      <c r="BXO6" s="81"/>
      <c r="BXP6" s="81"/>
      <c r="BXQ6" s="81"/>
      <c r="BXR6" s="81"/>
      <c r="BXS6" s="81"/>
      <c r="BXT6" s="81"/>
      <c r="BXU6" s="81"/>
      <c r="BXV6" s="81"/>
      <c r="BXW6" s="81"/>
      <c r="BXX6" s="81"/>
      <c r="BXY6" s="81"/>
      <c r="BXZ6" s="81"/>
      <c r="BYA6" s="70"/>
      <c r="BYB6" s="81"/>
      <c r="BYC6" s="81"/>
      <c r="BYD6" s="81"/>
      <c r="BYE6" s="81"/>
      <c r="BYF6" s="81"/>
      <c r="BYG6" s="81"/>
      <c r="BYH6" s="81"/>
      <c r="BYI6" s="81"/>
      <c r="BYJ6" s="81"/>
      <c r="BYK6" s="81"/>
      <c r="BYL6" s="81"/>
      <c r="BYM6" s="81"/>
      <c r="BYN6" s="81"/>
      <c r="BYO6" s="81"/>
      <c r="BYP6" s="70"/>
      <c r="BYQ6" s="81"/>
      <c r="BYR6" s="81"/>
      <c r="BYS6" s="81"/>
      <c r="BYT6" s="81"/>
      <c r="BYU6" s="81"/>
      <c r="BYV6" s="81"/>
      <c r="BYW6" s="81"/>
      <c r="BYX6" s="81"/>
      <c r="BYY6" s="81"/>
      <c r="BYZ6" s="81"/>
      <c r="BZA6" s="81"/>
      <c r="BZB6" s="81"/>
      <c r="BZC6" s="81"/>
      <c r="BZD6" s="81"/>
      <c r="BZE6" s="70"/>
      <c r="BZF6" s="81"/>
      <c r="BZG6" s="81"/>
      <c r="BZH6" s="81"/>
      <c r="BZI6" s="81"/>
      <c r="BZJ6" s="81"/>
      <c r="BZK6" s="81"/>
      <c r="BZL6" s="81"/>
      <c r="BZM6" s="81"/>
      <c r="BZN6" s="81"/>
      <c r="BZO6" s="81"/>
      <c r="BZP6" s="81"/>
      <c r="BZQ6" s="81"/>
      <c r="BZR6" s="81"/>
      <c r="BZS6" s="81"/>
      <c r="BZT6" s="70"/>
      <c r="BZU6" s="81"/>
      <c r="BZV6" s="81"/>
      <c r="BZW6" s="81"/>
      <c r="BZX6" s="81"/>
      <c r="BZY6" s="81"/>
      <c r="BZZ6" s="81"/>
      <c r="CAA6" s="81"/>
      <c r="CAB6" s="81"/>
      <c r="CAC6" s="81"/>
      <c r="CAD6" s="81"/>
      <c r="CAE6" s="81"/>
      <c r="CAF6" s="81"/>
      <c r="CAG6" s="81"/>
      <c r="CAH6" s="81"/>
      <c r="CAI6" s="70"/>
      <c r="CAJ6" s="81"/>
      <c r="CAK6" s="81"/>
      <c r="CAL6" s="81"/>
      <c r="CAM6" s="81"/>
      <c r="CAN6" s="81"/>
      <c r="CAO6" s="81"/>
      <c r="CAP6" s="81"/>
      <c r="CAQ6" s="81"/>
      <c r="CAR6" s="81"/>
      <c r="CAS6" s="81"/>
      <c r="CAT6" s="81"/>
      <c r="CAU6" s="81"/>
      <c r="CAV6" s="81"/>
      <c r="CAW6" s="81"/>
      <c r="CAX6" s="70"/>
      <c r="CAY6" s="81"/>
      <c r="CAZ6" s="81"/>
      <c r="CBA6" s="81"/>
      <c r="CBB6" s="81"/>
      <c r="CBC6" s="81"/>
      <c r="CBD6" s="81"/>
      <c r="CBE6" s="81"/>
      <c r="CBF6" s="81"/>
      <c r="CBG6" s="81"/>
      <c r="CBH6" s="81"/>
      <c r="CBI6" s="81"/>
      <c r="CBJ6" s="81"/>
      <c r="CBK6" s="81"/>
      <c r="CBL6" s="81"/>
      <c r="CBM6" s="70"/>
      <c r="CBN6" s="81"/>
      <c r="CBO6" s="81"/>
      <c r="CBP6" s="81"/>
      <c r="CBQ6" s="81"/>
      <c r="CBR6" s="81"/>
      <c r="CBS6" s="81"/>
      <c r="CBT6" s="81"/>
      <c r="CBU6" s="81"/>
      <c r="CBV6" s="81"/>
      <c r="CBW6" s="81"/>
      <c r="CBX6" s="81"/>
      <c r="CBY6" s="81"/>
      <c r="CBZ6" s="81"/>
      <c r="CCA6" s="81"/>
      <c r="CCB6" s="70"/>
      <c r="CCC6" s="81"/>
      <c r="CCD6" s="81"/>
      <c r="CCE6" s="81"/>
      <c r="CCF6" s="81"/>
      <c r="CCG6" s="81"/>
      <c r="CCH6" s="81"/>
      <c r="CCI6" s="81"/>
      <c r="CCJ6" s="81"/>
      <c r="CCK6" s="81"/>
      <c r="CCL6" s="81"/>
      <c r="CCM6" s="81"/>
      <c r="CCN6" s="81"/>
      <c r="CCO6" s="81"/>
      <c r="CCP6" s="81"/>
      <c r="CCQ6" s="70"/>
      <c r="CCR6" s="81"/>
      <c r="CCS6" s="81"/>
      <c r="CCT6" s="81"/>
      <c r="CCU6" s="81"/>
      <c r="CCV6" s="81"/>
      <c r="CCW6" s="81"/>
      <c r="CCX6" s="81"/>
      <c r="CCY6" s="81"/>
      <c r="CCZ6" s="81"/>
      <c r="CDA6" s="81"/>
      <c r="CDB6" s="81"/>
      <c r="CDC6" s="81"/>
      <c r="CDD6" s="81"/>
      <c r="CDE6" s="81"/>
      <c r="CDF6" s="70"/>
      <c r="CDG6" s="81"/>
      <c r="CDH6" s="81"/>
      <c r="CDI6" s="81"/>
      <c r="CDJ6" s="81"/>
      <c r="CDK6" s="81"/>
      <c r="CDL6" s="81"/>
      <c r="CDM6" s="81"/>
      <c r="CDN6" s="81"/>
      <c r="CDO6" s="81"/>
      <c r="CDP6" s="81"/>
      <c r="CDQ6" s="81"/>
      <c r="CDR6" s="81"/>
      <c r="CDS6" s="81"/>
      <c r="CDT6" s="81"/>
      <c r="CDU6" s="70"/>
      <c r="CDV6" s="81"/>
      <c r="CDW6" s="81"/>
      <c r="CDX6" s="81"/>
      <c r="CDY6" s="81"/>
      <c r="CDZ6" s="81"/>
      <c r="CEA6" s="81"/>
      <c r="CEB6" s="81"/>
      <c r="CEC6" s="81"/>
      <c r="CED6" s="81"/>
      <c r="CEE6" s="81"/>
      <c r="CEF6" s="81"/>
      <c r="CEG6" s="81"/>
      <c r="CEH6" s="81"/>
      <c r="CEI6" s="81"/>
      <c r="CEJ6" s="70"/>
      <c r="CEK6" s="81"/>
      <c r="CEL6" s="81"/>
      <c r="CEM6" s="81"/>
      <c r="CEN6" s="81"/>
      <c r="CEO6" s="81"/>
      <c r="CEP6" s="81"/>
      <c r="CEQ6" s="81"/>
      <c r="CER6" s="81"/>
      <c r="CES6" s="81"/>
      <c r="CET6" s="81"/>
      <c r="CEU6" s="81"/>
      <c r="CEV6" s="81"/>
      <c r="CEW6" s="81"/>
      <c r="CEX6" s="81"/>
      <c r="CEY6" s="70"/>
      <c r="CEZ6" s="81"/>
      <c r="CFA6" s="81"/>
      <c r="CFB6" s="81"/>
      <c r="CFC6" s="81"/>
      <c r="CFD6" s="81"/>
      <c r="CFE6" s="81"/>
      <c r="CFF6" s="81"/>
      <c r="CFG6" s="81"/>
      <c r="CFH6" s="81"/>
      <c r="CFI6" s="81"/>
      <c r="CFJ6" s="81"/>
      <c r="CFK6" s="81"/>
      <c r="CFL6" s="81"/>
      <c r="CFM6" s="81"/>
      <c r="CFN6" s="70"/>
      <c r="CFO6" s="81"/>
      <c r="CFP6" s="81"/>
      <c r="CFQ6" s="81"/>
      <c r="CFR6" s="81"/>
      <c r="CFS6" s="81"/>
      <c r="CFT6" s="81"/>
      <c r="CFU6" s="81"/>
      <c r="CFV6" s="81"/>
      <c r="CFW6" s="81"/>
      <c r="CFX6" s="81"/>
      <c r="CFY6" s="81"/>
      <c r="CFZ6" s="81"/>
      <c r="CGA6" s="81"/>
      <c r="CGB6" s="81"/>
      <c r="CGC6" s="70"/>
      <c r="CGD6" s="81"/>
      <c r="CGE6" s="81"/>
      <c r="CGF6" s="81"/>
      <c r="CGG6" s="81"/>
      <c r="CGH6" s="81"/>
      <c r="CGI6" s="81"/>
      <c r="CGJ6" s="81"/>
      <c r="CGK6" s="81"/>
      <c r="CGL6" s="81"/>
      <c r="CGM6" s="81"/>
      <c r="CGN6" s="81"/>
      <c r="CGO6" s="81"/>
      <c r="CGP6" s="81"/>
      <c r="CGQ6" s="81"/>
      <c r="CGR6" s="70"/>
      <c r="CGS6" s="81"/>
      <c r="CGT6" s="81"/>
      <c r="CGU6" s="81"/>
      <c r="CGV6" s="81"/>
      <c r="CGW6" s="81"/>
      <c r="CGX6" s="81"/>
      <c r="CGY6" s="81"/>
      <c r="CGZ6" s="81"/>
      <c r="CHA6" s="81"/>
      <c r="CHB6" s="81"/>
      <c r="CHC6" s="81"/>
      <c r="CHD6" s="81"/>
      <c r="CHE6" s="81"/>
      <c r="CHF6" s="81"/>
      <c r="CHG6" s="70"/>
      <c r="CHH6" s="81"/>
      <c r="CHI6" s="81"/>
      <c r="CHJ6" s="81"/>
      <c r="CHK6" s="81"/>
      <c r="CHL6" s="81"/>
      <c r="CHM6" s="81"/>
      <c r="CHN6" s="81"/>
      <c r="CHO6" s="81"/>
      <c r="CHP6" s="81"/>
      <c r="CHQ6" s="81"/>
      <c r="CHR6" s="81"/>
      <c r="CHS6" s="81"/>
      <c r="CHT6" s="81"/>
      <c r="CHU6" s="81"/>
      <c r="CHV6" s="70"/>
      <c r="CHW6" s="81"/>
      <c r="CHX6" s="81"/>
      <c r="CHY6" s="81"/>
      <c r="CHZ6" s="81"/>
      <c r="CIA6" s="81"/>
      <c r="CIB6" s="81"/>
      <c r="CIC6" s="81"/>
      <c r="CID6" s="81"/>
      <c r="CIE6" s="81"/>
      <c r="CIF6" s="81"/>
      <c r="CIG6" s="81"/>
      <c r="CIH6" s="81"/>
      <c r="CII6" s="81"/>
      <c r="CIJ6" s="81"/>
      <c r="CIK6" s="70"/>
      <c r="CIL6" s="81"/>
      <c r="CIM6" s="81"/>
      <c r="CIN6" s="81"/>
      <c r="CIO6" s="81"/>
      <c r="CIP6" s="81"/>
      <c r="CIQ6" s="81"/>
      <c r="CIR6" s="81"/>
      <c r="CIS6" s="81"/>
      <c r="CIT6" s="81"/>
      <c r="CIU6" s="81"/>
      <c r="CIV6" s="81"/>
      <c r="CIW6" s="81"/>
      <c r="CIX6" s="81"/>
      <c r="CIY6" s="81"/>
      <c r="CIZ6" s="70"/>
      <c r="CJA6" s="81"/>
      <c r="CJB6" s="81"/>
      <c r="CJC6" s="81"/>
      <c r="CJD6" s="81"/>
      <c r="CJE6" s="81"/>
      <c r="CJF6" s="81"/>
      <c r="CJG6" s="81"/>
      <c r="CJH6" s="81"/>
      <c r="CJI6" s="81"/>
      <c r="CJJ6" s="81"/>
      <c r="CJK6" s="81"/>
      <c r="CJL6" s="81"/>
      <c r="CJM6" s="81"/>
      <c r="CJN6" s="81"/>
      <c r="CJO6" s="70"/>
      <c r="CJP6" s="81"/>
      <c r="CJQ6" s="81"/>
      <c r="CJR6" s="81"/>
      <c r="CJS6" s="81"/>
      <c r="CJT6" s="81"/>
      <c r="CJU6" s="81"/>
      <c r="CJV6" s="81"/>
      <c r="CJW6" s="81"/>
      <c r="CJX6" s="81"/>
      <c r="CJY6" s="81"/>
      <c r="CJZ6" s="81"/>
      <c r="CKA6" s="81"/>
      <c r="CKB6" s="81"/>
      <c r="CKC6" s="81"/>
      <c r="CKD6" s="70"/>
      <c r="CKE6" s="81"/>
      <c r="CKF6" s="81"/>
      <c r="CKG6" s="81"/>
      <c r="CKH6" s="81"/>
      <c r="CKI6" s="81"/>
      <c r="CKJ6" s="81"/>
      <c r="CKK6" s="81"/>
      <c r="CKL6" s="81"/>
      <c r="CKM6" s="81"/>
      <c r="CKN6" s="81"/>
      <c r="CKO6" s="81"/>
      <c r="CKP6" s="81"/>
      <c r="CKQ6" s="81"/>
      <c r="CKR6" s="81"/>
      <c r="CKS6" s="70"/>
      <c r="CKT6" s="81"/>
      <c r="CKU6" s="81"/>
      <c r="CKV6" s="81"/>
      <c r="CKW6" s="81"/>
      <c r="CKX6" s="81"/>
      <c r="CKY6" s="81"/>
      <c r="CKZ6" s="81"/>
      <c r="CLA6" s="81"/>
      <c r="CLB6" s="81"/>
      <c r="CLC6" s="81"/>
      <c r="CLD6" s="81"/>
      <c r="CLE6" s="81"/>
      <c r="CLF6" s="81"/>
      <c r="CLG6" s="81"/>
      <c r="CLH6" s="70"/>
      <c r="CLI6" s="81"/>
      <c r="CLJ6" s="81"/>
      <c r="CLK6" s="81"/>
      <c r="CLL6" s="81"/>
      <c r="CLM6" s="81"/>
      <c r="CLN6" s="81"/>
      <c r="CLO6" s="81"/>
      <c r="CLP6" s="81"/>
      <c r="CLQ6" s="81"/>
      <c r="CLR6" s="81"/>
      <c r="CLS6" s="81"/>
      <c r="CLT6" s="81"/>
      <c r="CLU6" s="81"/>
      <c r="CLV6" s="81"/>
      <c r="CLW6" s="70"/>
      <c r="CLX6" s="81"/>
      <c r="CLY6" s="81"/>
      <c r="CLZ6" s="81"/>
      <c r="CMA6" s="81"/>
      <c r="CMB6" s="81"/>
      <c r="CMC6" s="81"/>
      <c r="CMD6" s="81"/>
      <c r="CME6" s="81"/>
      <c r="CMF6" s="81"/>
      <c r="CMG6" s="81"/>
      <c r="CMH6" s="81"/>
      <c r="CMI6" s="81"/>
      <c r="CMJ6" s="81"/>
      <c r="CMK6" s="81"/>
      <c r="CML6" s="70"/>
      <c r="CMM6" s="81"/>
      <c r="CMN6" s="81"/>
      <c r="CMO6" s="81"/>
      <c r="CMP6" s="81"/>
      <c r="CMQ6" s="81"/>
      <c r="CMR6" s="81"/>
      <c r="CMS6" s="81"/>
      <c r="CMT6" s="81"/>
      <c r="CMU6" s="81"/>
      <c r="CMV6" s="81"/>
      <c r="CMW6" s="81"/>
      <c r="CMX6" s="81"/>
      <c r="CMY6" s="81"/>
      <c r="CMZ6" s="81"/>
      <c r="CNA6" s="70"/>
      <c r="CNB6" s="81"/>
      <c r="CNC6" s="81"/>
      <c r="CND6" s="81"/>
      <c r="CNE6" s="81"/>
      <c r="CNF6" s="81"/>
      <c r="CNG6" s="81"/>
      <c r="CNH6" s="81"/>
      <c r="CNI6" s="81"/>
      <c r="CNJ6" s="81"/>
      <c r="CNK6" s="81"/>
      <c r="CNL6" s="81"/>
      <c r="CNM6" s="81"/>
      <c r="CNN6" s="81"/>
      <c r="CNO6" s="81"/>
      <c r="CNP6" s="70"/>
      <c r="CNQ6" s="81"/>
      <c r="CNR6" s="81"/>
      <c r="CNS6" s="81"/>
      <c r="CNT6" s="81"/>
      <c r="CNU6" s="81"/>
      <c r="CNV6" s="81"/>
      <c r="CNW6" s="81"/>
      <c r="CNX6" s="81"/>
      <c r="CNY6" s="81"/>
      <c r="CNZ6" s="81"/>
      <c r="COA6" s="81"/>
      <c r="COB6" s="81"/>
      <c r="COC6" s="81"/>
      <c r="COD6" s="81"/>
      <c r="COE6" s="70"/>
      <c r="COF6" s="81"/>
      <c r="COG6" s="81"/>
      <c r="COH6" s="81"/>
      <c r="COI6" s="81"/>
      <c r="COJ6" s="81"/>
      <c r="COK6" s="81"/>
      <c r="COL6" s="81"/>
      <c r="COM6" s="81"/>
      <c r="CON6" s="81"/>
      <c r="COO6" s="81"/>
      <c r="COP6" s="81"/>
      <c r="COQ6" s="81"/>
      <c r="COR6" s="81"/>
      <c r="COS6" s="81"/>
      <c r="COT6" s="70"/>
      <c r="COU6" s="81"/>
      <c r="COV6" s="81"/>
      <c r="COW6" s="81"/>
      <c r="COX6" s="81"/>
      <c r="COY6" s="81"/>
      <c r="COZ6" s="81"/>
      <c r="CPA6" s="81"/>
      <c r="CPB6" s="81"/>
      <c r="CPC6" s="81"/>
      <c r="CPD6" s="81"/>
      <c r="CPE6" s="81"/>
      <c r="CPF6" s="81"/>
      <c r="CPG6" s="81"/>
      <c r="CPH6" s="81"/>
      <c r="CPI6" s="70"/>
      <c r="CPJ6" s="81"/>
      <c r="CPK6" s="81"/>
      <c r="CPL6" s="81"/>
      <c r="CPM6" s="81"/>
      <c r="CPN6" s="81"/>
      <c r="CPO6" s="81"/>
      <c r="CPP6" s="81"/>
      <c r="CPQ6" s="81"/>
      <c r="CPR6" s="81"/>
      <c r="CPS6" s="81"/>
      <c r="CPT6" s="81"/>
      <c r="CPU6" s="81"/>
      <c r="CPV6" s="81"/>
      <c r="CPW6" s="81"/>
      <c r="CPX6" s="70"/>
      <c r="CPY6" s="81"/>
      <c r="CPZ6" s="81"/>
      <c r="CQA6" s="81"/>
      <c r="CQB6" s="81"/>
      <c r="CQC6" s="81"/>
      <c r="CQD6" s="81"/>
      <c r="CQE6" s="81"/>
      <c r="CQF6" s="81"/>
      <c r="CQG6" s="81"/>
      <c r="CQH6" s="81"/>
      <c r="CQI6" s="81"/>
      <c r="CQJ6" s="81"/>
      <c r="CQK6" s="81"/>
      <c r="CQL6" s="81"/>
      <c r="CQM6" s="70"/>
      <c r="CQN6" s="81"/>
      <c r="CQO6" s="81"/>
      <c r="CQP6" s="81"/>
      <c r="CQQ6" s="81"/>
      <c r="CQR6" s="81"/>
      <c r="CQS6" s="81"/>
      <c r="CQT6" s="81"/>
      <c r="CQU6" s="81"/>
      <c r="CQV6" s="81"/>
      <c r="CQW6" s="81"/>
      <c r="CQX6" s="81"/>
      <c r="CQY6" s="81"/>
      <c r="CQZ6" s="81"/>
      <c r="CRA6" s="81"/>
      <c r="CRB6" s="70"/>
      <c r="CRC6" s="81"/>
      <c r="CRD6" s="81"/>
      <c r="CRE6" s="81"/>
      <c r="CRF6" s="81"/>
      <c r="CRG6" s="81"/>
      <c r="CRH6" s="81"/>
      <c r="CRI6" s="81"/>
      <c r="CRJ6" s="81"/>
      <c r="CRK6" s="81"/>
      <c r="CRL6" s="81"/>
      <c r="CRM6" s="81"/>
      <c r="CRN6" s="81"/>
      <c r="CRO6" s="81"/>
      <c r="CRP6" s="81"/>
      <c r="CRQ6" s="70"/>
      <c r="CRR6" s="81"/>
      <c r="CRS6" s="81"/>
      <c r="CRT6" s="81"/>
      <c r="CRU6" s="81"/>
      <c r="CRV6" s="81"/>
      <c r="CRW6" s="81"/>
      <c r="CRX6" s="81"/>
      <c r="CRY6" s="81"/>
      <c r="CRZ6" s="81"/>
      <c r="CSA6" s="81"/>
      <c r="CSB6" s="81"/>
      <c r="CSC6" s="81"/>
      <c r="CSD6" s="81"/>
      <c r="CSE6" s="81"/>
      <c r="CSF6" s="70"/>
      <c r="CSG6" s="81"/>
      <c r="CSH6" s="81"/>
      <c r="CSI6" s="81"/>
      <c r="CSJ6" s="81"/>
      <c r="CSK6" s="81"/>
      <c r="CSL6" s="81"/>
      <c r="CSM6" s="81"/>
      <c r="CSN6" s="81"/>
      <c r="CSO6" s="81"/>
      <c r="CSP6" s="81"/>
      <c r="CSQ6" s="81"/>
      <c r="CSR6" s="81"/>
      <c r="CSS6" s="81"/>
      <c r="CST6" s="81"/>
      <c r="CSU6" s="70"/>
      <c r="CSV6" s="81"/>
      <c r="CSW6" s="81"/>
      <c r="CSX6" s="81"/>
      <c r="CSY6" s="81"/>
      <c r="CSZ6" s="81"/>
      <c r="CTA6" s="81"/>
      <c r="CTB6" s="81"/>
      <c r="CTC6" s="81"/>
      <c r="CTD6" s="81"/>
      <c r="CTE6" s="81"/>
      <c r="CTF6" s="81"/>
      <c r="CTG6" s="81"/>
      <c r="CTH6" s="81"/>
      <c r="CTI6" s="81"/>
      <c r="CTJ6" s="70"/>
      <c r="CTK6" s="81"/>
      <c r="CTL6" s="81"/>
      <c r="CTM6" s="81"/>
      <c r="CTN6" s="81"/>
      <c r="CTO6" s="81"/>
      <c r="CTP6" s="81"/>
      <c r="CTQ6" s="81"/>
      <c r="CTR6" s="81"/>
      <c r="CTS6" s="81"/>
      <c r="CTT6" s="81"/>
      <c r="CTU6" s="81"/>
      <c r="CTV6" s="81"/>
      <c r="CTW6" s="81"/>
      <c r="CTX6" s="81"/>
      <c r="CTY6" s="70"/>
      <c r="CTZ6" s="81"/>
      <c r="CUA6" s="81"/>
      <c r="CUB6" s="81"/>
      <c r="CUC6" s="81"/>
      <c r="CUD6" s="81"/>
      <c r="CUE6" s="81"/>
      <c r="CUF6" s="81"/>
      <c r="CUG6" s="81"/>
      <c r="CUH6" s="81"/>
      <c r="CUI6" s="81"/>
      <c r="CUJ6" s="81"/>
      <c r="CUK6" s="81"/>
      <c r="CUL6" s="81"/>
      <c r="CUM6" s="81"/>
      <c r="CUN6" s="70"/>
      <c r="CUO6" s="81"/>
      <c r="CUP6" s="81"/>
      <c r="CUQ6" s="81"/>
      <c r="CUR6" s="81"/>
      <c r="CUS6" s="81"/>
      <c r="CUT6" s="81"/>
      <c r="CUU6" s="81"/>
      <c r="CUV6" s="81"/>
      <c r="CUW6" s="81"/>
      <c r="CUX6" s="81"/>
      <c r="CUY6" s="81"/>
      <c r="CUZ6" s="81"/>
      <c r="CVA6" s="81"/>
      <c r="CVB6" s="81"/>
      <c r="CVC6" s="70"/>
      <c r="CVD6" s="81"/>
      <c r="CVE6" s="81"/>
      <c r="CVF6" s="81"/>
      <c r="CVG6" s="81"/>
      <c r="CVH6" s="81"/>
      <c r="CVI6" s="81"/>
      <c r="CVJ6" s="81"/>
      <c r="CVK6" s="81"/>
      <c r="CVL6" s="81"/>
      <c r="CVM6" s="81"/>
      <c r="CVN6" s="81"/>
      <c r="CVO6" s="81"/>
      <c r="CVP6" s="81"/>
      <c r="CVQ6" s="81"/>
      <c r="CVR6" s="70"/>
      <c r="CVS6" s="81"/>
      <c r="CVT6" s="81"/>
      <c r="CVU6" s="81"/>
      <c r="CVV6" s="81"/>
      <c r="CVW6" s="81"/>
      <c r="CVX6" s="81"/>
      <c r="CVY6" s="81"/>
      <c r="CVZ6" s="81"/>
      <c r="CWA6" s="81"/>
      <c r="CWB6" s="81"/>
      <c r="CWC6" s="81"/>
      <c r="CWD6" s="81"/>
      <c r="CWE6" s="81"/>
      <c r="CWF6" s="81"/>
      <c r="CWG6" s="70"/>
      <c r="CWH6" s="81"/>
      <c r="CWI6" s="81"/>
      <c r="CWJ6" s="81"/>
      <c r="CWK6" s="81"/>
      <c r="CWL6" s="81"/>
      <c r="CWM6" s="81"/>
      <c r="CWN6" s="81"/>
      <c r="CWO6" s="81"/>
      <c r="CWP6" s="81"/>
      <c r="CWQ6" s="81"/>
      <c r="CWR6" s="81"/>
      <c r="CWS6" s="81"/>
      <c r="CWT6" s="81"/>
      <c r="CWU6" s="81"/>
      <c r="CWV6" s="70"/>
      <c r="CWW6" s="81"/>
      <c r="CWX6" s="81"/>
      <c r="CWY6" s="81"/>
      <c r="CWZ6" s="81"/>
      <c r="CXA6" s="81"/>
      <c r="CXB6" s="81"/>
      <c r="CXC6" s="81"/>
      <c r="CXD6" s="81"/>
      <c r="CXE6" s="81"/>
      <c r="CXF6" s="81"/>
      <c r="CXG6" s="81"/>
      <c r="CXH6" s="81"/>
      <c r="CXI6" s="81"/>
      <c r="CXJ6" s="81"/>
      <c r="CXK6" s="70"/>
      <c r="CXL6" s="81"/>
      <c r="CXM6" s="81"/>
      <c r="CXN6" s="81"/>
      <c r="CXO6" s="81"/>
      <c r="CXP6" s="81"/>
      <c r="CXQ6" s="81"/>
      <c r="CXR6" s="81"/>
      <c r="CXS6" s="81"/>
      <c r="CXT6" s="81"/>
      <c r="CXU6" s="81"/>
      <c r="CXV6" s="81"/>
      <c r="CXW6" s="81"/>
      <c r="CXX6" s="81"/>
      <c r="CXY6" s="81"/>
      <c r="CXZ6" s="70"/>
      <c r="CYA6" s="81"/>
      <c r="CYB6" s="81"/>
      <c r="CYC6" s="81"/>
      <c r="CYD6" s="81"/>
      <c r="CYE6" s="81"/>
      <c r="CYF6" s="81"/>
      <c r="CYG6" s="81"/>
      <c r="CYH6" s="81"/>
      <c r="CYI6" s="81"/>
      <c r="CYJ6" s="81"/>
      <c r="CYK6" s="81"/>
      <c r="CYL6" s="81"/>
      <c r="CYM6" s="81"/>
      <c r="CYN6" s="81"/>
      <c r="CYO6" s="70"/>
      <c r="CYP6" s="81"/>
      <c r="CYQ6" s="81"/>
      <c r="CYR6" s="81"/>
      <c r="CYS6" s="81"/>
      <c r="CYT6" s="81"/>
      <c r="CYU6" s="81"/>
      <c r="CYV6" s="81"/>
      <c r="CYW6" s="81"/>
      <c r="CYX6" s="81"/>
      <c r="CYY6" s="81"/>
      <c r="CYZ6" s="81"/>
      <c r="CZA6" s="81"/>
      <c r="CZB6" s="81"/>
      <c r="CZC6" s="81"/>
      <c r="CZD6" s="70"/>
      <c r="CZE6" s="81"/>
      <c r="CZF6" s="81"/>
      <c r="CZG6" s="81"/>
      <c r="CZH6" s="81"/>
      <c r="CZI6" s="81"/>
      <c r="CZJ6" s="81"/>
      <c r="CZK6" s="81"/>
      <c r="CZL6" s="81"/>
      <c r="CZM6" s="81"/>
      <c r="CZN6" s="81"/>
      <c r="CZO6" s="81"/>
      <c r="CZP6" s="81"/>
      <c r="CZQ6" s="81"/>
      <c r="CZR6" s="81"/>
      <c r="CZS6" s="70"/>
      <c r="CZT6" s="81"/>
      <c r="CZU6" s="81"/>
      <c r="CZV6" s="81"/>
      <c r="CZW6" s="81"/>
      <c r="CZX6" s="81"/>
      <c r="CZY6" s="81"/>
      <c r="CZZ6" s="81"/>
      <c r="DAA6" s="81"/>
      <c r="DAB6" s="81"/>
      <c r="DAC6" s="81"/>
      <c r="DAD6" s="81"/>
      <c r="DAE6" s="81"/>
      <c r="DAF6" s="81"/>
      <c r="DAG6" s="81"/>
      <c r="DAH6" s="70"/>
      <c r="DAI6" s="81"/>
      <c r="DAJ6" s="81"/>
      <c r="DAK6" s="81"/>
      <c r="DAL6" s="81"/>
      <c r="DAM6" s="81"/>
      <c r="DAN6" s="81"/>
      <c r="DAO6" s="81"/>
      <c r="DAP6" s="81"/>
      <c r="DAQ6" s="81"/>
      <c r="DAR6" s="81"/>
      <c r="DAS6" s="81"/>
      <c r="DAT6" s="81"/>
      <c r="DAU6" s="81"/>
      <c r="DAV6" s="81"/>
      <c r="DAW6" s="70"/>
      <c r="DAX6" s="81"/>
      <c r="DAY6" s="81"/>
      <c r="DAZ6" s="81"/>
      <c r="DBA6" s="81"/>
      <c r="DBB6" s="81"/>
      <c r="DBC6" s="81"/>
      <c r="DBD6" s="81"/>
      <c r="DBE6" s="81"/>
      <c r="DBF6" s="81"/>
      <c r="DBG6" s="81"/>
      <c r="DBH6" s="81"/>
      <c r="DBI6" s="81"/>
      <c r="DBJ6" s="81"/>
      <c r="DBK6" s="81"/>
      <c r="DBL6" s="70"/>
      <c r="DBM6" s="81"/>
      <c r="DBN6" s="81"/>
      <c r="DBO6" s="81"/>
      <c r="DBP6" s="81"/>
      <c r="DBQ6" s="81"/>
      <c r="DBR6" s="81"/>
      <c r="DBS6" s="81"/>
      <c r="DBT6" s="81"/>
      <c r="DBU6" s="81"/>
      <c r="DBV6" s="81"/>
      <c r="DBW6" s="81"/>
      <c r="DBX6" s="81"/>
      <c r="DBY6" s="81"/>
      <c r="DBZ6" s="81"/>
      <c r="DCA6" s="70"/>
      <c r="DCB6" s="81"/>
      <c r="DCC6" s="81"/>
      <c r="DCD6" s="81"/>
      <c r="DCE6" s="81"/>
      <c r="DCF6" s="81"/>
      <c r="DCG6" s="81"/>
      <c r="DCH6" s="81"/>
      <c r="DCI6" s="81"/>
      <c r="DCJ6" s="81"/>
      <c r="DCK6" s="81"/>
      <c r="DCL6" s="81"/>
      <c r="DCM6" s="81"/>
      <c r="DCN6" s="81"/>
      <c r="DCO6" s="81"/>
      <c r="DCP6" s="70"/>
      <c r="DCQ6" s="81"/>
      <c r="DCR6" s="81"/>
      <c r="DCS6" s="81"/>
      <c r="DCT6" s="81"/>
      <c r="DCU6" s="81"/>
      <c r="DCV6" s="81"/>
      <c r="DCW6" s="81"/>
      <c r="DCX6" s="81"/>
      <c r="DCY6" s="81"/>
      <c r="DCZ6" s="81"/>
      <c r="DDA6" s="81"/>
      <c r="DDB6" s="81"/>
      <c r="DDC6" s="81"/>
      <c r="DDD6" s="81"/>
      <c r="DDE6" s="70"/>
      <c r="DDF6" s="81"/>
      <c r="DDG6" s="81"/>
      <c r="DDH6" s="81"/>
      <c r="DDI6" s="81"/>
      <c r="DDJ6" s="81"/>
      <c r="DDK6" s="81"/>
      <c r="DDL6" s="81"/>
      <c r="DDM6" s="81"/>
      <c r="DDN6" s="81"/>
      <c r="DDO6" s="81"/>
      <c r="DDP6" s="81"/>
      <c r="DDQ6" s="81"/>
      <c r="DDR6" s="81"/>
      <c r="DDS6" s="81"/>
      <c r="DDT6" s="70"/>
      <c r="DDU6" s="81"/>
      <c r="DDV6" s="81"/>
      <c r="DDW6" s="81"/>
      <c r="DDX6" s="81"/>
      <c r="DDY6" s="81"/>
      <c r="DDZ6" s="81"/>
      <c r="DEA6" s="81"/>
      <c r="DEB6" s="81"/>
      <c r="DEC6" s="81"/>
      <c r="DED6" s="81"/>
      <c r="DEE6" s="81"/>
      <c r="DEF6" s="81"/>
      <c r="DEG6" s="81"/>
      <c r="DEH6" s="81"/>
      <c r="DEI6" s="70"/>
      <c r="DEJ6" s="81"/>
      <c r="DEK6" s="81"/>
      <c r="DEL6" s="81"/>
      <c r="DEM6" s="81"/>
      <c r="DEN6" s="81"/>
      <c r="DEO6" s="81"/>
      <c r="DEP6" s="81"/>
      <c r="DEQ6" s="81"/>
      <c r="DER6" s="81"/>
      <c r="DES6" s="81"/>
      <c r="DET6" s="81"/>
      <c r="DEU6" s="81"/>
      <c r="DEV6" s="81"/>
      <c r="DEW6" s="81"/>
      <c r="DEX6" s="70"/>
      <c r="DEY6" s="81"/>
      <c r="DEZ6" s="81"/>
      <c r="DFA6" s="81"/>
      <c r="DFB6" s="81"/>
      <c r="DFC6" s="81"/>
      <c r="DFD6" s="81"/>
      <c r="DFE6" s="81"/>
      <c r="DFF6" s="81"/>
      <c r="DFG6" s="81"/>
      <c r="DFH6" s="81"/>
      <c r="DFI6" s="81"/>
      <c r="DFJ6" s="81"/>
      <c r="DFK6" s="81"/>
      <c r="DFL6" s="81"/>
      <c r="DFM6" s="70"/>
      <c r="DFN6" s="81"/>
      <c r="DFO6" s="81"/>
      <c r="DFP6" s="81"/>
      <c r="DFQ6" s="81"/>
      <c r="DFR6" s="81"/>
      <c r="DFS6" s="81"/>
      <c r="DFT6" s="81"/>
      <c r="DFU6" s="81"/>
      <c r="DFV6" s="81"/>
      <c r="DFW6" s="81"/>
      <c r="DFX6" s="81"/>
      <c r="DFY6" s="81"/>
      <c r="DFZ6" s="81"/>
      <c r="DGA6" s="81"/>
      <c r="DGB6" s="70"/>
      <c r="DGC6" s="81"/>
      <c r="DGD6" s="81"/>
      <c r="DGE6" s="81"/>
      <c r="DGF6" s="81"/>
      <c r="DGG6" s="81"/>
      <c r="DGH6" s="81"/>
      <c r="DGI6" s="81"/>
      <c r="DGJ6" s="81"/>
      <c r="DGK6" s="81"/>
      <c r="DGL6" s="81"/>
      <c r="DGM6" s="81"/>
      <c r="DGN6" s="81"/>
      <c r="DGO6" s="81"/>
      <c r="DGP6" s="81"/>
      <c r="DGQ6" s="70"/>
      <c r="DGR6" s="81"/>
      <c r="DGS6" s="81"/>
      <c r="DGT6" s="81"/>
      <c r="DGU6" s="81"/>
      <c r="DGV6" s="81"/>
      <c r="DGW6" s="81"/>
      <c r="DGX6" s="81"/>
      <c r="DGY6" s="81"/>
      <c r="DGZ6" s="81"/>
      <c r="DHA6" s="81"/>
      <c r="DHB6" s="81"/>
      <c r="DHC6" s="81"/>
      <c r="DHD6" s="81"/>
      <c r="DHE6" s="81"/>
      <c r="DHF6" s="70"/>
      <c r="DHG6" s="81"/>
      <c r="DHH6" s="81"/>
      <c r="DHI6" s="81"/>
      <c r="DHJ6" s="81"/>
      <c r="DHK6" s="81"/>
      <c r="DHL6" s="81"/>
      <c r="DHM6" s="81"/>
      <c r="DHN6" s="81"/>
      <c r="DHO6" s="81"/>
      <c r="DHP6" s="81"/>
      <c r="DHQ6" s="81"/>
      <c r="DHR6" s="81"/>
      <c r="DHS6" s="81"/>
      <c r="DHT6" s="81"/>
      <c r="DHU6" s="70"/>
      <c r="DHV6" s="81"/>
      <c r="DHW6" s="81"/>
      <c r="DHX6" s="81"/>
      <c r="DHY6" s="81"/>
      <c r="DHZ6" s="81"/>
      <c r="DIA6" s="81"/>
      <c r="DIB6" s="81"/>
      <c r="DIC6" s="81"/>
      <c r="DID6" s="81"/>
      <c r="DIE6" s="81"/>
      <c r="DIF6" s="81"/>
      <c r="DIG6" s="81"/>
      <c r="DIH6" s="81"/>
      <c r="DII6" s="81"/>
      <c r="DIJ6" s="70"/>
      <c r="DIK6" s="81"/>
      <c r="DIL6" s="81"/>
      <c r="DIM6" s="81"/>
      <c r="DIN6" s="81"/>
      <c r="DIO6" s="81"/>
      <c r="DIP6" s="81"/>
      <c r="DIQ6" s="81"/>
      <c r="DIR6" s="81"/>
      <c r="DIS6" s="81"/>
      <c r="DIT6" s="81"/>
      <c r="DIU6" s="81"/>
      <c r="DIV6" s="81"/>
      <c r="DIW6" s="81"/>
      <c r="DIX6" s="81"/>
      <c r="DIY6" s="70"/>
      <c r="DIZ6" s="81"/>
      <c r="DJA6" s="81"/>
      <c r="DJB6" s="81"/>
      <c r="DJC6" s="81"/>
      <c r="DJD6" s="81"/>
      <c r="DJE6" s="81"/>
      <c r="DJF6" s="81"/>
      <c r="DJG6" s="81"/>
      <c r="DJH6" s="81"/>
      <c r="DJI6" s="81"/>
      <c r="DJJ6" s="81"/>
      <c r="DJK6" s="81"/>
      <c r="DJL6" s="81"/>
      <c r="DJM6" s="81"/>
      <c r="DJN6" s="70"/>
      <c r="DJO6" s="81"/>
      <c r="DJP6" s="81"/>
      <c r="DJQ6" s="81"/>
      <c r="DJR6" s="81"/>
      <c r="DJS6" s="81"/>
      <c r="DJT6" s="81"/>
      <c r="DJU6" s="81"/>
      <c r="DJV6" s="81"/>
      <c r="DJW6" s="81"/>
      <c r="DJX6" s="81"/>
      <c r="DJY6" s="81"/>
      <c r="DJZ6" s="81"/>
      <c r="DKA6" s="81"/>
      <c r="DKB6" s="81"/>
      <c r="DKC6" s="70"/>
      <c r="DKD6" s="81"/>
      <c r="DKE6" s="81"/>
      <c r="DKF6" s="81"/>
      <c r="DKG6" s="81"/>
      <c r="DKH6" s="81"/>
      <c r="DKI6" s="81"/>
      <c r="DKJ6" s="81"/>
      <c r="DKK6" s="81"/>
      <c r="DKL6" s="81"/>
      <c r="DKM6" s="81"/>
      <c r="DKN6" s="81"/>
      <c r="DKO6" s="81"/>
      <c r="DKP6" s="81"/>
      <c r="DKQ6" s="81"/>
      <c r="DKR6" s="70"/>
      <c r="DKS6" s="81"/>
      <c r="DKT6" s="81"/>
      <c r="DKU6" s="81"/>
      <c r="DKV6" s="81"/>
      <c r="DKW6" s="81"/>
      <c r="DKX6" s="81"/>
      <c r="DKY6" s="81"/>
      <c r="DKZ6" s="81"/>
      <c r="DLA6" s="81"/>
      <c r="DLB6" s="81"/>
      <c r="DLC6" s="81"/>
      <c r="DLD6" s="81"/>
      <c r="DLE6" s="81"/>
      <c r="DLF6" s="81"/>
      <c r="DLG6" s="70"/>
      <c r="DLH6" s="81"/>
      <c r="DLI6" s="81"/>
      <c r="DLJ6" s="81"/>
      <c r="DLK6" s="81"/>
      <c r="DLL6" s="81"/>
      <c r="DLM6" s="81"/>
      <c r="DLN6" s="81"/>
      <c r="DLO6" s="81"/>
      <c r="DLP6" s="81"/>
      <c r="DLQ6" s="81"/>
      <c r="DLR6" s="81"/>
      <c r="DLS6" s="81"/>
      <c r="DLT6" s="81"/>
      <c r="DLU6" s="81"/>
      <c r="DLV6" s="70"/>
      <c r="DLW6" s="81"/>
      <c r="DLX6" s="81"/>
      <c r="DLY6" s="81"/>
      <c r="DLZ6" s="81"/>
      <c r="DMA6" s="81"/>
      <c r="DMB6" s="81"/>
      <c r="DMC6" s="81"/>
      <c r="DMD6" s="81"/>
      <c r="DME6" s="81"/>
      <c r="DMF6" s="81"/>
      <c r="DMG6" s="81"/>
      <c r="DMH6" s="81"/>
      <c r="DMI6" s="81"/>
      <c r="DMJ6" s="81"/>
      <c r="DMK6" s="70"/>
      <c r="DML6" s="81"/>
      <c r="DMM6" s="81"/>
      <c r="DMN6" s="81"/>
      <c r="DMO6" s="81"/>
      <c r="DMP6" s="81"/>
      <c r="DMQ6" s="81"/>
      <c r="DMR6" s="81"/>
      <c r="DMS6" s="81"/>
      <c r="DMT6" s="81"/>
      <c r="DMU6" s="81"/>
      <c r="DMV6" s="81"/>
      <c r="DMW6" s="81"/>
      <c r="DMX6" s="81"/>
      <c r="DMY6" s="81"/>
      <c r="DMZ6" s="70"/>
      <c r="DNA6" s="81"/>
      <c r="DNB6" s="81"/>
      <c r="DNC6" s="81"/>
      <c r="DND6" s="81"/>
      <c r="DNE6" s="81"/>
      <c r="DNF6" s="81"/>
      <c r="DNG6" s="81"/>
      <c r="DNH6" s="81"/>
      <c r="DNI6" s="81"/>
      <c r="DNJ6" s="81"/>
      <c r="DNK6" s="81"/>
      <c r="DNL6" s="81"/>
      <c r="DNM6" s="81"/>
      <c r="DNN6" s="81"/>
      <c r="DNO6" s="70"/>
      <c r="DNP6" s="81"/>
      <c r="DNQ6" s="81"/>
      <c r="DNR6" s="81"/>
      <c r="DNS6" s="81"/>
      <c r="DNT6" s="81"/>
      <c r="DNU6" s="81"/>
      <c r="DNV6" s="81"/>
      <c r="DNW6" s="81"/>
      <c r="DNX6" s="81"/>
      <c r="DNY6" s="81"/>
      <c r="DNZ6" s="81"/>
      <c r="DOA6" s="81"/>
      <c r="DOB6" s="81"/>
      <c r="DOC6" s="81"/>
      <c r="DOD6" s="70"/>
      <c r="DOE6" s="81"/>
      <c r="DOF6" s="81"/>
      <c r="DOG6" s="81"/>
      <c r="DOH6" s="81"/>
      <c r="DOI6" s="81"/>
      <c r="DOJ6" s="81"/>
      <c r="DOK6" s="81"/>
      <c r="DOL6" s="81"/>
      <c r="DOM6" s="81"/>
      <c r="DON6" s="81"/>
      <c r="DOO6" s="81"/>
      <c r="DOP6" s="81"/>
      <c r="DOQ6" s="81"/>
      <c r="DOR6" s="81"/>
      <c r="DOS6" s="70"/>
      <c r="DOT6" s="81"/>
      <c r="DOU6" s="81"/>
      <c r="DOV6" s="81"/>
      <c r="DOW6" s="81"/>
      <c r="DOX6" s="81"/>
      <c r="DOY6" s="81"/>
      <c r="DOZ6" s="81"/>
      <c r="DPA6" s="81"/>
      <c r="DPB6" s="81"/>
      <c r="DPC6" s="81"/>
      <c r="DPD6" s="81"/>
      <c r="DPE6" s="81"/>
      <c r="DPF6" s="81"/>
      <c r="DPG6" s="81"/>
      <c r="DPH6" s="70"/>
      <c r="DPI6" s="81"/>
      <c r="DPJ6" s="81"/>
      <c r="DPK6" s="81"/>
      <c r="DPL6" s="81"/>
      <c r="DPM6" s="81"/>
      <c r="DPN6" s="81"/>
      <c r="DPO6" s="81"/>
      <c r="DPP6" s="81"/>
      <c r="DPQ6" s="81"/>
      <c r="DPR6" s="81"/>
      <c r="DPS6" s="81"/>
      <c r="DPT6" s="81"/>
      <c r="DPU6" s="81"/>
      <c r="DPV6" s="81"/>
      <c r="DPW6" s="70"/>
      <c r="DPX6" s="81"/>
      <c r="DPY6" s="81"/>
      <c r="DPZ6" s="81"/>
      <c r="DQA6" s="81"/>
      <c r="DQB6" s="81"/>
      <c r="DQC6" s="81"/>
      <c r="DQD6" s="81"/>
      <c r="DQE6" s="81"/>
      <c r="DQF6" s="81"/>
      <c r="DQG6" s="81"/>
      <c r="DQH6" s="81"/>
      <c r="DQI6" s="81"/>
      <c r="DQJ6" s="81"/>
      <c r="DQK6" s="81"/>
      <c r="DQL6" s="70"/>
      <c r="DQM6" s="81"/>
      <c r="DQN6" s="81"/>
      <c r="DQO6" s="81"/>
      <c r="DQP6" s="81"/>
      <c r="DQQ6" s="81"/>
      <c r="DQR6" s="81"/>
      <c r="DQS6" s="81"/>
      <c r="DQT6" s="81"/>
      <c r="DQU6" s="81"/>
      <c r="DQV6" s="81"/>
      <c r="DQW6" s="81"/>
      <c r="DQX6" s="81"/>
      <c r="DQY6" s="81"/>
      <c r="DQZ6" s="81"/>
      <c r="DRA6" s="70"/>
      <c r="DRB6" s="81"/>
      <c r="DRC6" s="81"/>
      <c r="DRD6" s="81"/>
      <c r="DRE6" s="81"/>
      <c r="DRF6" s="81"/>
      <c r="DRG6" s="81"/>
      <c r="DRH6" s="81"/>
      <c r="DRI6" s="81"/>
      <c r="DRJ6" s="81"/>
      <c r="DRK6" s="81"/>
      <c r="DRL6" s="81"/>
      <c r="DRM6" s="81"/>
      <c r="DRN6" s="81"/>
      <c r="DRO6" s="81"/>
      <c r="DRP6" s="70"/>
      <c r="DRQ6" s="81"/>
      <c r="DRR6" s="81"/>
      <c r="DRS6" s="81"/>
      <c r="DRT6" s="81"/>
      <c r="DRU6" s="81"/>
      <c r="DRV6" s="81"/>
      <c r="DRW6" s="81"/>
      <c r="DRX6" s="81"/>
      <c r="DRY6" s="81"/>
      <c r="DRZ6" s="81"/>
      <c r="DSA6" s="81"/>
      <c r="DSB6" s="81"/>
      <c r="DSC6" s="81"/>
      <c r="DSD6" s="81"/>
      <c r="DSE6" s="70"/>
      <c r="DSF6" s="81"/>
      <c r="DSG6" s="81"/>
      <c r="DSH6" s="81"/>
      <c r="DSI6" s="81"/>
      <c r="DSJ6" s="81"/>
      <c r="DSK6" s="81"/>
      <c r="DSL6" s="81"/>
      <c r="DSM6" s="81"/>
      <c r="DSN6" s="81"/>
      <c r="DSO6" s="81"/>
      <c r="DSP6" s="81"/>
      <c r="DSQ6" s="81"/>
      <c r="DSR6" s="81"/>
      <c r="DSS6" s="81"/>
      <c r="DST6" s="70"/>
      <c r="DSU6" s="81"/>
      <c r="DSV6" s="81"/>
      <c r="DSW6" s="81"/>
      <c r="DSX6" s="81"/>
      <c r="DSY6" s="81"/>
      <c r="DSZ6" s="81"/>
      <c r="DTA6" s="81"/>
      <c r="DTB6" s="81"/>
      <c r="DTC6" s="81"/>
      <c r="DTD6" s="81"/>
      <c r="DTE6" s="81"/>
      <c r="DTF6" s="81"/>
      <c r="DTG6" s="81"/>
      <c r="DTH6" s="81"/>
      <c r="DTI6" s="70"/>
      <c r="DTJ6" s="81"/>
      <c r="DTK6" s="81"/>
      <c r="DTL6" s="81"/>
      <c r="DTM6" s="81"/>
      <c r="DTN6" s="81"/>
      <c r="DTO6" s="81"/>
      <c r="DTP6" s="81"/>
      <c r="DTQ6" s="81"/>
      <c r="DTR6" s="81"/>
      <c r="DTS6" s="81"/>
      <c r="DTT6" s="81"/>
      <c r="DTU6" s="81"/>
      <c r="DTV6" s="81"/>
      <c r="DTW6" s="81"/>
      <c r="DTX6" s="70"/>
      <c r="DTY6" s="81"/>
      <c r="DTZ6" s="81"/>
      <c r="DUA6" s="81"/>
      <c r="DUB6" s="81"/>
      <c r="DUC6" s="81"/>
      <c r="DUD6" s="81"/>
      <c r="DUE6" s="81"/>
      <c r="DUF6" s="81"/>
      <c r="DUG6" s="81"/>
      <c r="DUH6" s="81"/>
      <c r="DUI6" s="81"/>
      <c r="DUJ6" s="81"/>
      <c r="DUK6" s="81"/>
      <c r="DUL6" s="81"/>
      <c r="DUM6" s="70"/>
      <c r="DUN6" s="81"/>
      <c r="DUO6" s="81"/>
      <c r="DUP6" s="81"/>
      <c r="DUQ6" s="81"/>
      <c r="DUR6" s="81"/>
      <c r="DUS6" s="81"/>
      <c r="DUT6" s="81"/>
      <c r="DUU6" s="81"/>
      <c r="DUV6" s="81"/>
      <c r="DUW6" s="81"/>
      <c r="DUX6" s="81"/>
      <c r="DUY6" s="81"/>
      <c r="DUZ6" s="81"/>
      <c r="DVA6" s="81"/>
      <c r="DVB6" s="70"/>
      <c r="DVC6" s="81"/>
      <c r="DVD6" s="81"/>
      <c r="DVE6" s="81"/>
      <c r="DVF6" s="81"/>
      <c r="DVG6" s="81"/>
      <c r="DVH6" s="81"/>
      <c r="DVI6" s="81"/>
      <c r="DVJ6" s="81"/>
      <c r="DVK6" s="81"/>
      <c r="DVL6" s="81"/>
      <c r="DVM6" s="81"/>
      <c r="DVN6" s="81"/>
      <c r="DVO6" s="81"/>
      <c r="DVP6" s="81"/>
      <c r="DVQ6" s="70"/>
      <c r="DVR6" s="81"/>
      <c r="DVS6" s="81"/>
      <c r="DVT6" s="81"/>
      <c r="DVU6" s="81"/>
      <c r="DVV6" s="81"/>
      <c r="DVW6" s="81"/>
      <c r="DVX6" s="81"/>
      <c r="DVY6" s="81"/>
      <c r="DVZ6" s="81"/>
      <c r="DWA6" s="81"/>
      <c r="DWB6" s="81"/>
      <c r="DWC6" s="81"/>
      <c r="DWD6" s="81"/>
      <c r="DWE6" s="81"/>
      <c r="DWF6" s="70"/>
      <c r="DWG6" s="81"/>
      <c r="DWH6" s="81"/>
      <c r="DWI6" s="81"/>
      <c r="DWJ6" s="81"/>
      <c r="DWK6" s="81"/>
      <c r="DWL6" s="81"/>
      <c r="DWM6" s="81"/>
      <c r="DWN6" s="81"/>
      <c r="DWO6" s="81"/>
      <c r="DWP6" s="81"/>
      <c r="DWQ6" s="81"/>
      <c r="DWR6" s="81"/>
      <c r="DWS6" s="81"/>
      <c r="DWT6" s="81"/>
      <c r="DWU6" s="70"/>
      <c r="DWV6" s="81"/>
      <c r="DWW6" s="81"/>
      <c r="DWX6" s="81"/>
      <c r="DWY6" s="81"/>
      <c r="DWZ6" s="81"/>
      <c r="DXA6" s="81"/>
      <c r="DXB6" s="81"/>
      <c r="DXC6" s="81"/>
      <c r="DXD6" s="81"/>
      <c r="DXE6" s="81"/>
      <c r="DXF6" s="81"/>
      <c r="DXG6" s="81"/>
      <c r="DXH6" s="81"/>
      <c r="DXI6" s="81"/>
      <c r="DXJ6" s="70"/>
      <c r="DXK6" s="81"/>
      <c r="DXL6" s="81"/>
      <c r="DXM6" s="81"/>
      <c r="DXN6" s="81"/>
      <c r="DXO6" s="81"/>
      <c r="DXP6" s="81"/>
      <c r="DXQ6" s="81"/>
      <c r="DXR6" s="81"/>
      <c r="DXS6" s="81"/>
      <c r="DXT6" s="81"/>
      <c r="DXU6" s="81"/>
      <c r="DXV6" s="81"/>
      <c r="DXW6" s="81"/>
      <c r="DXX6" s="81"/>
      <c r="DXY6" s="70"/>
      <c r="DXZ6" s="81"/>
      <c r="DYA6" s="81"/>
      <c r="DYB6" s="81"/>
      <c r="DYC6" s="81"/>
      <c r="DYD6" s="81"/>
      <c r="DYE6" s="81"/>
      <c r="DYF6" s="81"/>
      <c r="DYG6" s="81"/>
      <c r="DYH6" s="81"/>
      <c r="DYI6" s="81"/>
      <c r="DYJ6" s="81"/>
      <c r="DYK6" s="81"/>
      <c r="DYL6" s="81"/>
      <c r="DYM6" s="81"/>
      <c r="DYN6" s="70"/>
      <c r="DYO6" s="81"/>
      <c r="DYP6" s="81"/>
      <c r="DYQ6" s="81"/>
      <c r="DYR6" s="81"/>
      <c r="DYS6" s="81"/>
      <c r="DYT6" s="81"/>
      <c r="DYU6" s="81"/>
      <c r="DYV6" s="81"/>
      <c r="DYW6" s="81"/>
      <c r="DYX6" s="81"/>
      <c r="DYY6" s="81"/>
      <c r="DYZ6" s="81"/>
      <c r="DZA6" s="81"/>
      <c r="DZB6" s="81"/>
      <c r="DZC6" s="70"/>
      <c r="DZD6" s="81"/>
      <c r="DZE6" s="81"/>
      <c r="DZF6" s="81"/>
      <c r="DZG6" s="81"/>
      <c r="DZH6" s="81"/>
      <c r="DZI6" s="81"/>
      <c r="DZJ6" s="81"/>
      <c r="DZK6" s="81"/>
      <c r="DZL6" s="81"/>
      <c r="DZM6" s="81"/>
      <c r="DZN6" s="81"/>
      <c r="DZO6" s="81"/>
      <c r="DZP6" s="81"/>
      <c r="DZQ6" s="81"/>
      <c r="DZR6" s="70"/>
      <c r="DZS6" s="81"/>
      <c r="DZT6" s="81"/>
      <c r="DZU6" s="81"/>
      <c r="DZV6" s="81"/>
      <c r="DZW6" s="81"/>
      <c r="DZX6" s="81"/>
      <c r="DZY6" s="81"/>
      <c r="DZZ6" s="81"/>
      <c r="EAA6" s="81"/>
      <c r="EAB6" s="81"/>
      <c r="EAC6" s="81"/>
      <c r="EAD6" s="81"/>
      <c r="EAE6" s="81"/>
      <c r="EAF6" s="81"/>
      <c r="EAG6" s="70"/>
      <c r="EAH6" s="81"/>
      <c r="EAI6" s="81"/>
      <c r="EAJ6" s="81"/>
      <c r="EAK6" s="81"/>
      <c r="EAL6" s="81"/>
      <c r="EAM6" s="81"/>
      <c r="EAN6" s="81"/>
      <c r="EAO6" s="81"/>
      <c r="EAP6" s="81"/>
      <c r="EAQ6" s="81"/>
      <c r="EAR6" s="81"/>
      <c r="EAS6" s="81"/>
      <c r="EAT6" s="81"/>
      <c r="EAU6" s="81"/>
      <c r="EAV6" s="70"/>
      <c r="EAW6" s="81"/>
      <c r="EAX6" s="81"/>
      <c r="EAY6" s="81"/>
      <c r="EAZ6" s="81"/>
      <c r="EBA6" s="81"/>
      <c r="EBB6" s="81"/>
      <c r="EBC6" s="81"/>
      <c r="EBD6" s="81"/>
      <c r="EBE6" s="81"/>
      <c r="EBF6" s="81"/>
      <c r="EBG6" s="81"/>
      <c r="EBH6" s="81"/>
      <c r="EBI6" s="81"/>
      <c r="EBJ6" s="81"/>
      <c r="EBK6" s="70"/>
      <c r="EBL6" s="81"/>
      <c r="EBM6" s="81"/>
      <c r="EBN6" s="81"/>
      <c r="EBO6" s="81"/>
      <c r="EBP6" s="81"/>
      <c r="EBQ6" s="81"/>
      <c r="EBR6" s="81"/>
      <c r="EBS6" s="81"/>
      <c r="EBT6" s="81"/>
      <c r="EBU6" s="81"/>
      <c r="EBV6" s="81"/>
      <c r="EBW6" s="81"/>
      <c r="EBX6" s="81"/>
      <c r="EBY6" s="81"/>
      <c r="EBZ6" s="70"/>
      <c r="ECA6" s="81"/>
      <c r="ECB6" s="81"/>
      <c r="ECC6" s="81"/>
      <c r="ECD6" s="81"/>
      <c r="ECE6" s="81"/>
      <c r="ECF6" s="81"/>
      <c r="ECG6" s="81"/>
      <c r="ECH6" s="81"/>
      <c r="ECI6" s="81"/>
      <c r="ECJ6" s="81"/>
      <c r="ECK6" s="81"/>
      <c r="ECL6" s="81"/>
      <c r="ECM6" s="81"/>
      <c r="ECN6" s="81"/>
      <c r="ECO6" s="70"/>
      <c r="ECP6" s="81"/>
      <c r="ECQ6" s="81"/>
      <c r="ECR6" s="81"/>
      <c r="ECS6" s="81"/>
      <c r="ECT6" s="81"/>
      <c r="ECU6" s="81"/>
      <c r="ECV6" s="81"/>
      <c r="ECW6" s="81"/>
      <c r="ECX6" s="81"/>
      <c r="ECY6" s="81"/>
      <c r="ECZ6" s="81"/>
      <c r="EDA6" s="81"/>
      <c r="EDB6" s="81"/>
      <c r="EDC6" s="81"/>
      <c r="EDD6" s="70"/>
      <c r="EDE6" s="81"/>
      <c r="EDF6" s="81"/>
      <c r="EDG6" s="81"/>
      <c r="EDH6" s="81"/>
      <c r="EDI6" s="81"/>
      <c r="EDJ6" s="81"/>
      <c r="EDK6" s="81"/>
      <c r="EDL6" s="81"/>
      <c r="EDM6" s="81"/>
      <c r="EDN6" s="81"/>
      <c r="EDO6" s="81"/>
      <c r="EDP6" s="81"/>
      <c r="EDQ6" s="81"/>
      <c r="EDR6" s="81"/>
      <c r="EDS6" s="70"/>
      <c r="EDT6" s="81"/>
      <c r="EDU6" s="81"/>
      <c r="EDV6" s="81"/>
      <c r="EDW6" s="81"/>
      <c r="EDX6" s="81"/>
      <c r="EDY6" s="81"/>
      <c r="EDZ6" s="81"/>
      <c r="EEA6" s="81"/>
      <c r="EEB6" s="81"/>
      <c r="EEC6" s="81"/>
      <c r="EED6" s="81"/>
      <c r="EEE6" s="81"/>
      <c r="EEF6" s="81"/>
      <c r="EEG6" s="81"/>
      <c r="EEH6" s="70"/>
      <c r="EEI6" s="81"/>
      <c r="EEJ6" s="81"/>
      <c r="EEK6" s="81"/>
      <c r="EEL6" s="81"/>
      <c r="EEM6" s="81"/>
      <c r="EEN6" s="81"/>
      <c r="EEO6" s="81"/>
      <c r="EEP6" s="81"/>
      <c r="EEQ6" s="81"/>
      <c r="EER6" s="81"/>
      <c r="EES6" s="81"/>
      <c r="EET6" s="81"/>
      <c r="EEU6" s="81"/>
      <c r="EEV6" s="81"/>
      <c r="EEW6" s="70"/>
      <c r="EEX6" s="81"/>
      <c r="EEY6" s="81"/>
      <c r="EEZ6" s="81"/>
      <c r="EFA6" s="81"/>
      <c r="EFB6" s="81"/>
      <c r="EFC6" s="81"/>
      <c r="EFD6" s="81"/>
      <c r="EFE6" s="81"/>
      <c r="EFF6" s="81"/>
      <c r="EFG6" s="81"/>
      <c r="EFH6" s="81"/>
      <c r="EFI6" s="81"/>
      <c r="EFJ6" s="81"/>
      <c r="EFK6" s="81"/>
      <c r="EFL6" s="70"/>
      <c r="EFM6" s="81"/>
      <c r="EFN6" s="81"/>
      <c r="EFO6" s="81"/>
      <c r="EFP6" s="81"/>
      <c r="EFQ6" s="81"/>
      <c r="EFR6" s="81"/>
      <c r="EFS6" s="81"/>
      <c r="EFT6" s="81"/>
      <c r="EFU6" s="81"/>
      <c r="EFV6" s="81"/>
      <c r="EFW6" s="81"/>
      <c r="EFX6" s="81"/>
      <c r="EFY6" s="81"/>
      <c r="EFZ6" s="81"/>
      <c r="EGA6" s="70"/>
      <c r="EGB6" s="81"/>
      <c r="EGC6" s="81"/>
      <c r="EGD6" s="81"/>
      <c r="EGE6" s="81"/>
      <c r="EGF6" s="81"/>
      <c r="EGG6" s="81"/>
      <c r="EGH6" s="81"/>
      <c r="EGI6" s="81"/>
      <c r="EGJ6" s="81"/>
      <c r="EGK6" s="81"/>
      <c r="EGL6" s="81"/>
      <c r="EGM6" s="81"/>
      <c r="EGN6" s="81"/>
      <c r="EGO6" s="81"/>
      <c r="EGP6" s="70"/>
      <c r="EGQ6" s="81"/>
      <c r="EGR6" s="81"/>
      <c r="EGS6" s="81"/>
      <c r="EGT6" s="81"/>
      <c r="EGU6" s="81"/>
      <c r="EGV6" s="81"/>
      <c r="EGW6" s="81"/>
      <c r="EGX6" s="81"/>
      <c r="EGY6" s="81"/>
      <c r="EGZ6" s="81"/>
      <c r="EHA6" s="81"/>
      <c r="EHB6" s="81"/>
      <c r="EHC6" s="81"/>
      <c r="EHD6" s="81"/>
      <c r="EHE6" s="70"/>
      <c r="EHF6" s="81"/>
      <c r="EHG6" s="81"/>
      <c r="EHH6" s="81"/>
      <c r="EHI6" s="81"/>
      <c r="EHJ6" s="81"/>
      <c r="EHK6" s="81"/>
      <c r="EHL6" s="81"/>
      <c r="EHM6" s="81"/>
      <c r="EHN6" s="81"/>
      <c r="EHO6" s="81"/>
      <c r="EHP6" s="81"/>
      <c r="EHQ6" s="81"/>
      <c r="EHR6" s="81"/>
      <c r="EHS6" s="81"/>
      <c r="EHT6" s="70"/>
      <c r="EHU6" s="81"/>
      <c r="EHV6" s="81"/>
      <c r="EHW6" s="81"/>
      <c r="EHX6" s="81"/>
      <c r="EHY6" s="81"/>
      <c r="EHZ6" s="81"/>
      <c r="EIA6" s="81"/>
      <c r="EIB6" s="81"/>
      <c r="EIC6" s="81"/>
      <c r="EID6" s="81"/>
      <c r="EIE6" s="81"/>
      <c r="EIF6" s="81"/>
      <c r="EIG6" s="81"/>
      <c r="EIH6" s="81"/>
      <c r="EII6" s="70"/>
      <c r="EIJ6" s="81"/>
      <c r="EIK6" s="81"/>
      <c r="EIL6" s="81"/>
      <c r="EIM6" s="81"/>
      <c r="EIN6" s="81"/>
      <c r="EIO6" s="81"/>
      <c r="EIP6" s="81"/>
      <c r="EIQ6" s="81"/>
      <c r="EIR6" s="81"/>
      <c r="EIS6" s="81"/>
      <c r="EIT6" s="81"/>
      <c r="EIU6" s="81"/>
      <c r="EIV6" s="81"/>
      <c r="EIW6" s="81"/>
      <c r="EIX6" s="70"/>
      <c r="EIY6" s="81"/>
      <c r="EIZ6" s="81"/>
      <c r="EJA6" s="81"/>
      <c r="EJB6" s="81"/>
      <c r="EJC6" s="81"/>
      <c r="EJD6" s="81"/>
      <c r="EJE6" s="81"/>
      <c r="EJF6" s="81"/>
      <c r="EJG6" s="81"/>
      <c r="EJH6" s="81"/>
      <c r="EJI6" s="81"/>
      <c r="EJJ6" s="81"/>
      <c r="EJK6" s="81"/>
      <c r="EJL6" s="81"/>
      <c r="EJM6" s="70"/>
      <c r="EJN6" s="81"/>
      <c r="EJO6" s="81"/>
      <c r="EJP6" s="81"/>
      <c r="EJQ6" s="81"/>
      <c r="EJR6" s="81"/>
      <c r="EJS6" s="81"/>
      <c r="EJT6" s="81"/>
      <c r="EJU6" s="81"/>
      <c r="EJV6" s="81"/>
      <c r="EJW6" s="81"/>
      <c r="EJX6" s="81"/>
      <c r="EJY6" s="81"/>
      <c r="EJZ6" s="81"/>
      <c r="EKA6" s="81"/>
      <c r="EKB6" s="70"/>
      <c r="EKC6" s="81"/>
      <c r="EKD6" s="81"/>
      <c r="EKE6" s="81"/>
      <c r="EKF6" s="81"/>
      <c r="EKG6" s="81"/>
      <c r="EKH6" s="81"/>
      <c r="EKI6" s="81"/>
      <c r="EKJ6" s="81"/>
      <c r="EKK6" s="81"/>
      <c r="EKL6" s="81"/>
      <c r="EKM6" s="81"/>
      <c r="EKN6" s="81"/>
      <c r="EKO6" s="81"/>
      <c r="EKP6" s="81"/>
      <c r="EKQ6" s="70"/>
      <c r="EKR6" s="81"/>
      <c r="EKS6" s="81"/>
      <c r="EKT6" s="81"/>
      <c r="EKU6" s="81"/>
      <c r="EKV6" s="81"/>
      <c r="EKW6" s="81"/>
      <c r="EKX6" s="81"/>
      <c r="EKY6" s="81"/>
      <c r="EKZ6" s="81"/>
      <c r="ELA6" s="81"/>
      <c r="ELB6" s="81"/>
      <c r="ELC6" s="81"/>
      <c r="ELD6" s="81"/>
      <c r="ELE6" s="81"/>
      <c r="ELF6" s="70"/>
      <c r="ELG6" s="81"/>
      <c r="ELH6" s="81"/>
      <c r="ELI6" s="81"/>
      <c r="ELJ6" s="81"/>
      <c r="ELK6" s="81"/>
      <c r="ELL6" s="81"/>
      <c r="ELM6" s="81"/>
      <c r="ELN6" s="81"/>
      <c r="ELO6" s="81"/>
      <c r="ELP6" s="81"/>
      <c r="ELQ6" s="81"/>
      <c r="ELR6" s="81"/>
      <c r="ELS6" s="81"/>
      <c r="ELT6" s="81"/>
      <c r="ELU6" s="70"/>
      <c r="ELV6" s="81"/>
      <c r="ELW6" s="81"/>
      <c r="ELX6" s="81"/>
      <c r="ELY6" s="81"/>
      <c r="ELZ6" s="81"/>
      <c r="EMA6" s="81"/>
      <c r="EMB6" s="81"/>
      <c r="EMC6" s="81"/>
      <c r="EMD6" s="81"/>
      <c r="EME6" s="81"/>
      <c r="EMF6" s="81"/>
      <c r="EMG6" s="81"/>
      <c r="EMH6" s="81"/>
      <c r="EMI6" s="81"/>
      <c r="EMJ6" s="70"/>
      <c r="EMK6" s="81"/>
      <c r="EML6" s="81"/>
      <c r="EMM6" s="81"/>
      <c r="EMN6" s="81"/>
      <c r="EMO6" s="81"/>
      <c r="EMP6" s="81"/>
      <c r="EMQ6" s="81"/>
      <c r="EMR6" s="81"/>
      <c r="EMS6" s="81"/>
      <c r="EMT6" s="81"/>
      <c r="EMU6" s="81"/>
      <c r="EMV6" s="81"/>
      <c r="EMW6" s="81"/>
      <c r="EMX6" s="81"/>
      <c r="EMY6" s="70"/>
      <c r="EMZ6" s="81"/>
      <c r="ENA6" s="81"/>
      <c r="ENB6" s="81"/>
      <c r="ENC6" s="81"/>
      <c r="END6" s="81"/>
      <c r="ENE6" s="81"/>
      <c r="ENF6" s="81"/>
      <c r="ENG6" s="81"/>
      <c r="ENH6" s="81"/>
      <c r="ENI6" s="81"/>
      <c r="ENJ6" s="81"/>
      <c r="ENK6" s="81"/>
      <c r="ENL6" s="81"/>
      <c r="ENM6" s="81"/>
      <c r="ENN6" s="70"/>
      <c r="ENO6" s="81"/>
      <c r="ENP6" s="81"/>
      <c r="ENQ6" s="81"/>
      <c r="ENR6" s="81"/>
      <c r="ENS6" s="81"/>
      <c r="ENT6" s="81"/>
      <c r="ENU6" s="81"/>
      <c r="ENV6" s="81"/>
      <c r="ENW6" s="81"/>
      <c r="ENX6" s="81"/>
      <c r="ENY6" s="81"/>
      <c r="ENZ6" s="81"/>
      <c r="EOA6" s="81"/>
      <c r="EOB6" s="81"/>
      <c r="EOC6" s="70"/>
      <c r="EOD6" s="81"/>
      <c r="EOE6" s="81"/>
      <c r="EOF6" s="81"/>
      <c r="EOG6" s="81"/>
      <c r="EOH6" s="81"/>
      <c r="EOI6" s="81"/>
      <c r="EOJ6" s="81"/>
      <c r="EOK6" s="81"/>
      <c r="EOL6" s="81"/>
      <c r="EOM6" s="81"/>
      <c r="EON6" s="81"/>
      <c r="EOO6" s="81"/>
      <c r="EOP6" s="81"/>
      <c r="EOQ6" s="81"/>
      <c r="EOR6" s="70"/>
      <c r="EOS6" s="81"/>
      <c r="EOT6" s="81"/>
      <c r="EOU6" s="81"/>
      <c r="EOV6" s="81"/>
      <c r="EOW6" s="81"/>
      <c r="EOX6" s="81"/>
      <c r="EOY6" s="81"/>
      <c r="EOZ6" s="81"/>
      <c r="EPA6" s="81"/>
      <c r="EPB6" s="81"/>
      <c r="EPC6" s="81"/>
      <c r="EPD6" s="81"/>
      <c r="EPE6" s="81"/>
      <c r="EPF6" s="81"/>
      <c r="EPG6" s="70"/>
      <c r="EPH6" s="81"/>
      <c r="EPI6" s="81"/>
      <c r="EPJ6" s="81"/>
      <c r="EPK6" s="81"/>
      <c r="EPL6" s="81"/>
      <c r="EPM6" s="81"/>
      <c r="EPN6" s="81"/>
      <c r="EPO6" s="81"/>
      <c r="EPP6" s="81"/>
      <c r="EPQ6" s="81"/>
      <c r="EPR6" s="81"/>
      <c r="EPS6" s="81"/>
      <c r="EPT6" s="81"/>
      <c r="EPU6" s="81"/>
      <c r="EPV6" s="70"/>
      <c r="EPW6" s="81"/>
      <c r="EPX6" s="81"/>
      <c r="EPY6" s="81"/>
      <c r="EPZ6" s="81"/>
      <c r="EQA6" s="81"/>
      <c r="EQB6" s="81"/>
      <c r="EQC6" s="81"/>
      <c r="EQD6" s="81"/>
      <c r="EQE6" s="81"/>
      <c r="EQF6" s="81"/>
      <c r="EQG6" s="81"/>
      <c r="EQH6" s="81"/>
      <c r="EQI6" s="81"/>
      <c r="EQJ6" s="81"/>
      <c r="EQK6" s="70"/>
      <c r="EQL6" s="81"/>
      <c r="EQM6" s="81"/>
      <c r="EQN6" s="81"/>
      <c r="EQO6" s="81"/>
      <c r="EQP6" s="81"/>
      <c r="EQQ6" s="81"/>
      <c r="EQR6" s="81"/>
      <c r="EQS6" s="81"/>
      <c r="EQT6" s="81"/>
      <c r="EQU6" s="81"/>
      <c r="EQV6" s="81"/>
      <c r="EQW6" s="81"/>
      <c r="EQX6" s="81"/>
      <c r="EQY6" s="81"/>
      <c r="EQZ6" s="70"/>
      <c r="ERA6" s="81"/>
      <c r="ERB6" s="81"/>
      <c r="ERC6" s="81"/>
      <c r="ERD6" s="81"/>
      <c r="ERE6" s="81"/>
      <c r="ERF6" s="81"/>
      <c r="ERG6" s="81"/>
      <c r="ERH6" s="81"/>
      <c r="ERI6" s="81"/>
      <c r="ERJ6" s="81"/>
      <c r="ERK6" s="81"/>
      <c r="ERL6" s="81"/>
      <c r="ERM6" s="81"/>
      <c r="ERN6" s="81"/>
      <c r="ERO6" s="70"/>
      <c r="ERP6" s="81"/>
      <c r="ERQ6" s="81"/>
      <c r="ERR6" s="81"/>
      <c r="ERS6" s="81"/>
      <c r="ERT6" s="81"/>
      <c r="ERU6" s="81"/>
      <c r="ERV6" s="81"/>
      <c r="ERW6" s="81"/>
      <c r="ERX6" s="81"/>
      <c r="ERY6" s="81"/>
      <c r="ERZ6" s="81"/>
      <c r="ESA6" s="81"/>
      <c r="ESB6" s="81"/>
      <c r="ESC6" s="81"/>
      <c r="ESD6" s="70"/>
      <c r="ESE6" s="81"/>
      <c r="ESF6" s="81"/>
      <c r="ESG6" s="81"/>
      <c r="ESH6" s="81"/>
      <c r="ESI6" s="81"/>
      <c r="ESJ6" s="81"/>
      <c r="ESK6" s="81"/>
      <c r="ESL6" s="81"/>
      <c r="ESM6" s="81"/>
      <c r="ESN6" s="81"/>
      <c r="ESO6" s="81"/>
      <c r="ESP6" s="81"/>
      <c r="ESQ6" s="81"/>
      <c r="ESR6" s="81"/>
      <c r="ESS6" s="70"/>
      <c r="EST6" s="81"/>
      <c r="ESU6" s="81"/>
      <c r="ESV6" s="81"/>
      <c r="ESW6" s="81"/>
      <c r="ESX6" s="81"/>
      <c r="ESY6" s="81"/>
      <c r="ESZ6" s="81"/>
      <c r="ETA6" s="81"/>
      <c r="ETB6" s="81"/>
      <c r="ETC6" s="81"/>
      <c r="ETD6" s="81"/>
      <c r="ETE6" s="81"/>
      <c r="ETF6" s="81"/>
      <c r="ETG6" s="81"/>
      <c r="ETH6" s="70"/>
      <c r="ETI6" s="81"/>
      <c r="ETJ6" s="81"/>
      <c r="ETK6" s="81"/>
      <c r="ETL6" s="81"/>
      <c r="ETM6" s="81"/>
      <c r="ETN6" s="81"/>
      <c r="ETO6" s="81"/>
      <c r="ETP6" s="81"/>
      <c r="ETQ6" s="81"/>
      <c r="ETR6" s="81"/>
      <c r="ETS6" s="81"/>
      <c r="ETT6" s="81"/>
      <c r="ETU6" s="81"/>
      <c r="ETV6" s="81"/>
      <c r="ETW6" s="70"/>
      <c r="ETX6" s="81"/>
      <c r="ETY6" s="81"/>
      <c r="ETZ6" s="81"/>
      <c r="EUA6" s="81"/>
      <c r="EUB6" s="81"/>
      <c r="EUC6" s="81"/>
      <c r="EUD6" s="81"/>
      <c r="EUE6" s="81"/>
      <c r="EUF6" s="81"/>
      <c r="EUG6" s="81"/>
      <c r="EUH6" s="81"/>
      <c r="EUI6" s="81"/>
      <c r="EUJ6" s="81"/>
      <c r="EUK6" s="81"/>
      <c r="EUL6" s="70"/>
      <c r="EUM6" s="81"/>
      <c r="EUN6" s="81"/>
      <c r="EUO6" s="81"/>
      <c r="EUP6" s="81"/>
      <c r="EUQ6" s="81"/>
      <c r="EUR6" s="81"/>
      <c r="EUS6" s="81"/>
      <c r="EUT6" s="81"/>
      <c r="EUU6" s="81"/>
      <c r="EUV6" s="81"/>
      <c r="EUW6" s="81"/>
      <c r="EUX6" s="81"/>
      <c r="EUY6" s="81"/>
      <c r="EUZ6" s="81"/>
      <c r="EVA6" s="70"/>
      <c r="EVB6" s="81"/>
      <c r="EVC6" s="81"/>
      <c r="EVD6" s="81"/>
      <c r="EVE6" s="81"/>
      <c r="EVF6" s="81"/>
      <c r="EVG6" s="81"/>
      <c r="EVH6" s="81"/>
      <c r="EVI6" s="81"/>
      <c r="EVJ6" s="81"/>
      <c r="EVK6" s="81"/>
      <c r="EVL6" s="81"/>
      <c r="EVM6" s="81"/>
      <c r="EVN6" s="81"/>
      <c r="EVO6" s="81"/>
      <c r="EVP6" s="70"/>
      <c r="EVQ6" s="81"/>
      <c r="EVR6" s="81"/>
      <c r="EVS6" s="81"/>
      <c r="EVT6" s="81"/>
      <c r="EVU6" s="81"/>
      <c r="EVV6" s="81"/>
      <c r="EVW6" s="81"/>
      <c r="EVX6" s="81"/>
      <c r="EVY6" s="81"/>
      <c r="EVZ6" s="81"/>
      <c r="EWA6" s="81"/>
      <c r="EWB6" s="81"/>
      <c r="EWC6" s="81"/>
      <c r="EWD6" s="81"/>
      <c r="EWE6" s="70"/>
      <c r="EWF6" s="81"/>
      <c r="EWG6" s="81"/>
      <c r="EWH6" s="81"/>
      <c r="EWI6" s="81"/>
      <c r="EWJ6" s="81"/>
      <c r="EWK6" s="81"/>
      <c r="EWL6" s="81"/>
      <c r="EWM6" s="81"/>
      <c r="EWN6" s="81"/>
      <c r="EWO6" s="81"/>
      <c r="EWP6" s="81"/>
      <c r="EWQ6" s="81"/>
      <c r="EWR6" s="81"/>
      <c r="EWS6" s="81"/>
      <c r="EWT6" s="70"/>
      <c r="EWU6" s="81"/>
      <c r="EWV6" s="81"/>
      <c r="EWW6" s="81"/>
      <c r="EWX6" s="81"/>
      <c r="EWY6" s="81"/>
      <c r="EWZ6" s="81"/>
      <c r="EXA6" s="81"/>
      <c r="EXB6" s="81"/>
      <c r="EXC6" s="81"/>
      <c r="EXD6" s="81"/>
      <c r="EXE6" s="81"/>
      <c r="EXF6" s="81"/>
      <c r="EXG6" s="81"/>
      <c r="EXH6" s="81"/>
      <c r="EXI6" s="70"/>
      <c r="EXJ6" s="81"/>
      <c r="EXK6" s="81"/>
      <c r="EXL6" s="81"/>
      <c r="EXM6" s="81"/>
      <c r="EXN6" s="81"/>
      <c r="EXO6" s="81"/>
      <c r="EXP6" s="81"/>
      <c r="EXQ6" s="81"/>
      <c r="EXR6" s="81"/>
      <c r="EXS6" s="81"/>
      <c r="EXT6" s="81"/>
      <c r="EXU6" s="81"/>
      <c r="EXV6" s="81"/>
      <c r="EXW6" s="81"/>
      <c r="EXX6" s="70"/>
      <c r="EXY6" s="81"/>
      <c r="EXZ6" s="81"/>
      <c r="EYA6" s="81"/>
      <c r="EYB6" s="81"/>
      <c r="EYC6" s="81"/>
      <c r="EYD6" s="81"/>
      <c r="EYE6" s="81"/>
      <c r="EYF6" s="81"/>
      <c r="EYG6" s="81"/>
      <c r="EYH6" s="81"/>
      <c r="EYI6" s="81"/>
      <c r="EYJ6" s="81"/>
      <c r="EYK6" s="81"/>
      <c r="EYL6" s="81"/>
      <c r="EYM6" s="70"/>
      <c r="EYN6" s="81"/>
      <c r="EYO6" s="81"/>
      <c r="EYP6" s="81"/>
      <c r="EYQ6" s="81"/>
      <c r="EYR6" s="81"/>
      <c r="EYS6" s="81"/>
      <c r="EYT6" s="81"/>
      <c r="EYU6" s="81"/>
      <c r="EYV6" s="81"/>
      <c r="EYW6" s="81"/>
      <c r="EYX6" s="81"/>
      <c r="EYY6" s="81"/>
      <c r="EYZ6" s="81"/>
      <c r="EZA6" s="81"/>
      <c r="EZB6" s="70"/>
      <c r="EZC6" s="81"/>
      <c r="EZD6" s="81"/>
      <c r="EZE6" s="81"/>
      <c r="EZF6" s="81"/>
      <c r="EZG6" s="81"/>
      <c r="EZH6" s="81"/>
      <c r="EZI6" s="81"/>
      <c r="EZJ6" s="81"/>
      <c r="EZK6" s="81"/>
      <c r="EZL6" s="81"/>
      <c r="EZM6" s="81"/>
      <c r="EZN6" s="81"/>
      <c r="EZO6" s="81"/>
      <c r="EZP6" s="81"/>
      <c r="EZQ6" s="70"/>
      <c r="EZR6" s="81"/>
      <c r="EZS6" s="81"/>
      <c r="EZT6" s="81"/>
      <c r="EZU6" s="81"/>
      <c r="EZV6" s="81"/>
      <c r="EZW6" s="81"/>
      <c r="EZX6" s="81"/>
      <c r="EZY6" s="81"/>
      <c r="EZZ6" s="81"/>
      <c r="FAA6" s="81"/>
      <c r="FAB6" s="81"/>
      <c r="FAC6" s="81"/>
      <c r="FAD6" s="81"/>
      <c r="FAE6" s="81"/>
      <c r="FAF6" s="70"/>
      <c r="FAG6" s="81"/>
      <c r="FAH6" s="81"/>
      <c r="FAI6" s="81"/>
      <c r="FAJ6" s="81"/>
      <c r="FAK6" s="81"/>
      <c r="FAL6" s="81"/>
      <c r="FAM6" s="81"/>
      <c r="FAN6" s="81"/>
      <c r="FAO6" s="81"/>
      <c r="FAP6" s="81"/>
      <c r="FAQ6" s="81"/>
      <c r="FAR6" s="81"/>
      <c r="FAS6" s="81"/>
      <c r="FAT6" s="81"/>
      <c r="FAU6" s="70"/>
      <c r="FAV6" s="81"/>
      <c r="FAW6" s="81"/>
      <c r="FAX6" s="81"/>
      <c r="FAY6" s="81"/>
      <c r="FAZ6" s="81"/>
      <c r="FBA6" s="81"/>
      <c r="FBB6" s="81"/>
      <c r="FBC6" s="81"/>
      <c r="FBD6" s="81"/>
      <c r="FBE6" s="81"/>
      <c r="FBF6" s="81"/>
      <c r="FBG6" s="81"/>
      <c r="FBH6" s="81"/>
      <c r="FBI6" s="81"/>
      <c r="FBJ6" s="70"/>
      <c r="FBK6" s="81"/>
      <c r="FBL6" s="81"/>
      <c r="FBM6" s="81"/>
      <c r="FBN6" s="81"/>
      <c r="FBO6" s="81"/>
      <c r="FBP6" s="81"/>
      <c r="FBQ6" s="81"/>
      <c r="FBR6" s="81"/>
      <c r="FBS6" s="81"/>
      <c r="FBT6" s="81"/>
      <c r="FBU6" s="81"/>
      <c r="FBV6" s="81"/>
      <c r="FBW6" s="81"/>
      <c r="FBX6" s="81"/>
      <c r="FBY6" s="70"/>
      <c r="FBZ6" s="81"/>
      <c r="FCA6" s="81"/>
      <c r="FCB6" s="81"/>
      <c r="FCC6" s="81"/>
      <c r="FCD6" s="81"/>
      <c r="FCE6" s="81"/>
      <c r="FCF6" s="81"/>
      <c r="FCG6" s="81"/>
      <c r="FCH6" s="81"/>
      <c r="FCI6" s="81"/>
      <c r="FCJ6" s="81"/>
      <c r="FCK6" s="81"/>
      <c r="FCL6" s="81"/>
      <c r="FCM6" s="81"/>
      <c r="FCN6" s="70"/>
      <c r="FCO6" s="81"/>
      <c r="FCP6" s="81"/>
      <c r="FCQ6" s="81"/>
      <c r="FCR6" s="81"/>
      <c r="FCS6" s="81"/>
      <c r="FCT6" s="81"/>
      <c r="FCU6" s="81"/>
      <c r="FCV6" s="81"/>
      <c r="FCW6" s="81"/>
      <c r="FCX6" s="81"/>
      <c r="FCY6" s="81"/>
      <c r="FCZ6" s="81"/>
      <c r="FDA6" s="81"/>
      <c r="FDB6" s="81"/>
      <c r="FDC6" s="70"/>
      <c r="FDD6" s="81"/>
      <c r="FDE6" s="81"/>
      <c r="FDF6" s="81"/>
      <c r="FDG6" s="81"/>
      <c r="FDH6" s="81"/>
      <c r="FDI6" s="81"/>
      <c r="FDJ6" s="81"/>
      <c r="FDK6" s="81"/>
      <c r="FDL6" s="81"/>
      <c r="FDM6" s="81"/>
      <c r="FDN6" s="81"/>
      <c r="FDO6" s="81"/>
      <c r="FDP6" s="81"/>
      <c r="FDQ6" s="81"/>
      <c r="FDR6" s="70"/>
      <c r="FDS6" s="81"/>
      <c r="FDT6" s="81"/>
      <c r="FDU6" s="81"/>
      <c r="FDV6" s="81"/>
      <c r="FDW6" s="81"/>
      <c r="FDX6" s="81"/>
      <c r="FDY6" s="81"/>
      <c r="FDZ6" s="81"/>
      <c r="FEA6" s="81"/>
      <c r="FEB6" s="81"/>
      <c r="FEC6" s="81"/>
      <c r="FED6" s="81"/>
      <c r="FEE6" s="81"/>
      <c r="FEF6" s="81"/>
      <c r="FEG6" s="70"/>
      <c r="FEH6" s="81"/>
      <c r="FEI6" s="81"/>
      <c r="FEJ6" s="81"/>
      <c r="FEK6" s="81"/>
      <c r="FEL6" s="81"/>
      <c r="FEM6" s="81"/>
      <c r="FEN6" s="81"/>
      <c r="FEO6" s="81"/>
      <c r="FEP6" s="81"/>
      <c r="FEQ6" s="81"/>
      <c r="FER6" s="81"/>
      <c r="FES6" s="81"/>
      <c r="FET6" s="81"/>
      <c r="FEU6" s="81"/>
      <c r="FEV6" s="70"/>
      <c r="FEW6" s="81"/>
      <c r="FEX6" s="81"/>
      <c r="FEY6" s="81"/>
      <c r="FEZ6" s="81"/>
      <c r="FFA6" s="81"/>
      <c r="FFB6" s="81"/>
      <c r="FFC6" s="81"/>
      <c r="FFD6" s="81"/>
      <c r="FFE6" s="81"/>
      <c r="FFF6" s="81"/>
      <c r="FFG6" s="81"/>
      <c r="FFH6" s="81"/>
      <c r="FFI6" s="81"/>
      <c r="FFJ6" s="81"/>
      <c r="FFK6" s="70"/>
      <c r="FFL6" s="81"/>
      <c r="FFM6" s="81"/>
      <c r="FFN6" s="81"/>
      <c r="FFO6" s="81"/>
      <c r="FFP6" s="81"/>
      <c r="FFQ6" s="81"/>
      <c r="FFR6" s="81"/>
      <c r="FFS6" s="81"/>
      <c r="FFT6" s="81"/>
      <c r="FFU6" s="81"/>
      <c r="FFV6" s="81"/>
      <c r="FFW6" s="81"/>
      <c r="FFX6" s="81"/>
      <c r="FFY6" s="81"/>
      <c r="FFZ6" s="70"/>
      <c r="FGA6" s="81"/>
      <c r="FGB6" s="81"/>
      <c r="FGC6" s="81"/>
      <c r="FGD6" s="81"/>
      <c r="FGE6" s="81"/>
      <c r="FGF6" s="81"/>
      <c r="FGG6" s="81"/>
      <c r="FGH6" s="81"/>
      <c r="FGI6" s="81"/>
      <c r="FGJ6" s="81"/>
      <c r="FGK6" s="81"/>
      <c r="FGL6" s="81"/>
      <c r="FGM6" s="81"/>
      <c r="FGN6" s="81"/>
      <c r="FGO6" s="70"/>
      <c r="FGP6" s="81"/>
      <c r="FGQ6" s="81"/>
      <c r="FGR6" s="81"/>
      <c r="FGS6" s="81"/>
      <c r="FGT6" s="81"/>
      <c r="FGU6" s="81"/>
      <c r="FGV6" s="81"/>
      <c r="FGW6" s="81"/>
      <c r="FGX6" s="81"/>
      <c r="FGY6" s="81"/>
      <c r="FGZ6" s="81"/>
      <c r="FHA6" s="81"/>
      <c r="FHB6" s="81"/>
      <c r="FHC6" s="81"/>
      <c r="FHD6" s="70"/>
      <c r="FHE6" s="81"/>
      <c r="FHF6" s="81"/>
      <c r="FHG6" s="81"/>
      <c r="FHH6" s="81"/>
      <c r="FHI6" s="81"/>
      <c r="FHJ6" s="81"/>
      <c r="FHK6" s="81"/>
      <c r="FHL6" s="81"/>
      <c r="FHM6" s="81"/>
      <c r="FHN6" s="81"/>
      <c r="FHO6" s="81"/>
      <c r="FHP6" s="81"/>
      <c r="FHQ6" s="81"/>
      <c r="FHR6" s="81"/>
      <c r="FHS6" s="70"/>
      <c r="FHT6" s="81"/>
      <c r="FHU6" s="81"/>
      <c r="FHV6" s="81"/>
      <c r="FHW6" s="81"/>
      <c r="FHX6" s="81"/>
      <c r="FHY6" s="81"/>
      <c r="FHZ6" s="81"/>
      <c r="FIA6" s="81"/>
      <c r="FIB6" s="81"/>
      <c r="FIC6" s="81"/>
      <c r="FID6" s="81"/>
      <c r="FIE6" s="81"/>
      <c r="FIF6" s="81"/>
      <c r="FIG6" s="81"/>
      <c r="FIH6" s="70"/>
      <c r="FII6" s="81"/>
      <c r="FIJ6" s="81"/>
      <c r="FIK6" s="81"/>
      <c r="FIL6" s="81"/>
      <c r="FIM6" s="81"/>
      <c r="FIN6" s="81"/>
      <c r="FIO6" s="81"/>
      <c r="FIP6" s="81"/>
      <c r="FIQ6" s="81"/>
      <c r="FIR6" s="81"/>
      <c r="FIS6" s="81"/>
      <c r="FIT6" s="81"/>
      <c r="FIU6" s="81"/>
      <c r="FIV6" s="81"/>
      <c r="FIW6" s="70"/>
      <c r="FIX6" s="81"/>
      <c r="FIY6" s="81"/>
      <c r="FIZ6" s="81"/>
      <c r="FJA6" s="81"/>
      <c r="FJB6" s="81"/>
      <c r="FJC6" s="81"/>
      <c r="FJD6" s="81"/>
      <c r="FJE6" s="81"/>
      <c r="FJF6" s="81"/>
      <c r="FJG6" s="81"/>
      <c r="FJH6" s="81"/>
      <c r="FJI6" s="81"/>
      <c r="FJJ6" s="81"/>
      <c r="FJK6" s="81"/>
      <c r="FJL6" s="70"/>
      <c r="FJM6" s="81"/>
      <c r="FJN6" s="81"/>
      <c r="FJO6" s="81"/>
      <c r="FJP6" s="81"/>
      <c r="FJQ6" s="81"/>
      <c r="FJR6" s="81"/>
      <c r="FJS6" s="81"/>
      <c r="FJT6" s="81"/>
      <c r="FJU6" s="81"/>
      <c r="FJV6" s="81"/>
      <c r="FJW6" s="81"/>
      <c r="FJX6" s="81"/>
      <c r="FJY6" s="81"/>
      <c r="FJZ6" s="81"/>
      <c r="FKA6" s="70"/>
      <c r="FKB6" s="81"/>
      <c r="FKC6" s="81"/>
      <c r="FKD6" s="81"/>
      <c r="FKE6" s="81"/>
      <c r="FKF6" s="81"/>
      <c r="FKG6" s="81"/>
      <c r="FKH6" s="81"/>
      <c r="FKI6" s="81"/>
      <c r="FKJ6" s="81"/>
      <c r="FKK6" s="81"/>
      <c r="FKL6" s="81"/>
      <c r="FKM6" s="81"/>
      <c r="FKN6" s="81"/>
      <c r="FKO6" s="81"/>
      <c r="FKP6" s="70"/>
      <c r="FKQ6" s="81"/>
      <c r="FKR6" s="81"/>
      <c r="FKS6" s="81"/>
      <c r="FKT6" s="81"/>
      <c r="FKU6" s="81"/>
      <c r="FKV6" s="81"/>
      <c r="FKW6" s="81"/>
      <c r="FKX6" s="81"/>
      <c r="FKY6" s="81"/>
      <c r="FKZ6" s="81"/>
      <c r="FLA6" s="81"/>
      <c r="FLB6" s="81"/>
      <c r="FLC6" s="81"/>
      <c r="FLD6" s="81"/>
      <c r="FLE6" s="70"/>
      <c r="FLF6" s="81"/>
      <c r="FLG6" s="81"/>
      <c r="FLH6" s="81"/>
      <c r="FLI6" s="81"/>
      <c r="FLJ6" s="81"/>
      <c r="FLK6" s="81"/>
      <c r="FLL6" s="81"/>
      <c r="FLM6" s="81"/>
      <c r="FLN6" s="81"/>
      <c r="FLO6" s="81"/>
      <c r="FLP6" s="81"/>
      <c r="FLQ6" s="81"/>
      <c r="FLR6" s="81"/>
      <c r="FLS6" s="81"/>
      <c r="FLT6" s="70"/>
      <c r="FLU6" s="81"/>
      <c r="FLV6" s="81"/>
      <c r="FLW6" s="81"/>
      <c r="FLX6" s="81"/>
      <c r="FLY6" s="81"/>
      <c r="FLZ6" s="81"/>
      <c r="FMA6" s="81"/>
      <c r="FMB6" s="81"/>
      <c r="FMC6" s="81"/>
      <c r="FMD6" s="81"/>
      <c r="FME6" s="81"/>
      <c r="FMF6" s="81"/>
      <c r="FMG6" s="81"/>
      <c r="FMH6" s="81"/>
      <c r="FMI6" s="70"/>
      <c r="FMJ6" s="81"/>
      <c r="FMK6" s="81"/>
      <c r="FML6" s="81"/>
      <c r="FMM6" s="81"/>
      <c r="FMN6" s="81"/>
      <c r="FMO6" s="81"/>
      <c r="FMP6" s="81"/>
      <c r="FMQ6" s="81"/>
      <c r="FMR6" s="81"/>
      <c r="FMS6" s="81"/>
      <c r="FMT6" s="81"/>
      <c r="FMU6" s="81"/>
      <c r="FMV6" s="81"/>
      <c r="FMW6" s="81"/>
      <c r="FMX6" s="70"/>
      <c r="FMY6" s="81"/>
      <c r="FMZ6" s="81"/>
      <c r="FNA6" s="81"/>
      <c r="FNB6" s="81"/>
      <c r="FNC6" s="81"/>
      <c r="FND6" s="81"/>
      <c r="FNE6" s="81"/>
      <c r="FNF6" s="81"/>
      <c r="FNG6" s="81"/>
      <c r="FNH6" s="81"/>
      <c r="FNI6" s="81"/>
      <c r="FNJ6" s="81"/>
      <c r="FNK6" s="81"/>
      <c r="FNL6" s="81"/>
      <c r="FNM6" s="70"/>
      <c r="FNN6" s="81"/>
      <c r="FNO6" s="81"/>
      <c r="FNP6" s="81"/>
      <c r="FNQ6" s="81"/>
      <c r="FNR6" s="81"/>
      <c r="FNS6" s="81"/>
      <c r="FNT6" s="81"/>
      <c r="FNU6" s="81"/>
      <c r="FNV6" s="81"/>
      <c r="FNW6" s="81"/>
      <c r="FNX6" s="81"/>
      <c r="FNY6" s="81"/>
      <c r="FNZ6" s="81"/>
      <c r="FOA6" s="81"/>
      <c r="FOB6" s="70"/>
      <c r="FOC6" s="81"/>
      <c r="FOD6" s="81"/>
      <c r="FOE6" s="81"/>
      <c r="FOF6" s="81"/>
      <c r="FOG6" s="81"/>
      <c r="FOH6" s="81"/>
      <c r="FOI6" s="81"/>
      <c r="FOJ6" s="81"/>
      <c r="FOK6" s="81"/>
      <c r="FOL6" s="81"/>
      <c r="FOM6" s="81"/>
      <c r="FON6" s="81"/>
      <c r="FOO6" s="81"/>
      <c r="FOP6" s="81"/>
      <c r="FOQ6" s="70"/>
      <c r="FOR6" s="81"/>
      <c r="FOS6" s="81"/>
      <c r="FOT6" s="81"/>
      <c r="FOU6" s="81"/>
      <c r="FOV6" s="81"/>
      <c r="FOW6" s="81"/>
      <c r="FOX6" s="81"/>
      <c r="FOY6" s="81"/>
      <c r="FOZ6" s="81"/>
      <c r="FPA6" s="81"/>
      <c r="FPB6" s="81"/>
      <c r="FPC6" s="81"/>
      <c r="FPD6" s="81"/>
      <c r="FPE6" s="81"/>
      <c r="FPF6" s="70"/>
      <c r="FPG6" s="81"/>
      <c r="FPH6" s="81"/>
      <c r="FPI6" s="81"/>
      <c r="FPJ6" s="81"/>
      <c r="FPK6" s="81"/>
      <c r="FPL6" s="81"/>
      <c r="FPM6" s="81"/>
      <c r="FPN6" s="81"/>
      <c r="FPO6" s="81"/>
      <c r="FPP6" s="81"/>
      <c r="FPQ6" s="81"/>
      <c r="FPR6" s="81"/>
      <c r="FPS6" s="81"/>
      <c r="FPT6" s="81"/>
      <c r="FPU6" s="70"/>
      <c r="FPV6" s="81"/>
      <c r="FPW6" s="81"/>
      <c r="FPX6" s="81"/>
      <c r="FPY6" s="81"/>
      <c r="FPZ6" s="81"/>
      <c r="FQA6" s="81"/>
      <c r="FQB6" s="81"/>
      <c r="FQC6" s="81"/>
      <c r="FQD6" s="81"/>
      <c r="FQE6" s="81"/>
      <c r="FQF6" s="81"/>
      <c r="FQG6" s="81"/>
      <c r="FQH6" s="81"/>
      <c r="FQI6" s="81"/>
      <c r="FQJ6" s="70"/>
      <c r="FQK6" s="81"/>
      <c r="FQL6" s="81"/>
      <c r="FQM6" s="81"/>
      <c r="FQN6" s="81"/>
      <c r="FQO6" s="81"/>
      <c r="FQP6" s="81"/>
      <c r="FQQ6" s="81"/>
      <c r="FQR6" s="81"/>
      <c r="FQS6" s="81"/>
      <c r="FQT6" s="81"/>
      <c r="FQU6" s="81"/>
      <c r="FQV6" s="81"/>
      <c r="FQW6" s="81"/>
      <c r="FQX6" s="81"/>
      <c r="FQY6" s="70"/>
      <c r="FQZ6" s="81"/>
      <c r="FRA6" s="81"/>
      <c r="FRB6" s="81"/>
      <c r="FRC6" s="81"/>
      <c r="FRD6" s="81"/>
      <c r="FRE6" s="81"/>
      <c r="FRF6" s="81"/>
      <c r="FRG6" s="81"/>
      <c r="FRH6" s="81"/>
      <c r="FRI6" s="81"/>
      <c r="FRJ6" s="81"/>
      <c r="FRK6" s="81"/>
      <c r="FRL6" s="81"/>
      <c r="FRM6" s="81"/>
      <c r="FRN6" s="70"/>
      <c r="FRO6" s="81"/>
      <c r="FRP6" s="81"/>
      <c r="FRQ6" s="81"/>
      <c r="FRR6" s="81"/>
      <c r="FRS6" s="81"/>
      <c r="FRT6" s="81"/>
      <c r="FRU6" s="81"/>
      <c r="FRV6" s="81"/>
      <c r="FRW6" s="81"/>
      <c r="FRX6" s="81"/>
      <c r="FRY6" s="81"/>
      <c r="FRZ6" s="81"/>
      <c r="FSA6" s="81"/>
      <c r="FSB6" s="81"/>
      <c r="FSC6" s="70"/>
      <c r="FSD6" s="81"/>
      <c r="FSE6" s="81"/>
      <c r="FSF6" s="81"/>
      <c r="FSG6" s="81"/>
      <c r="FSH6" s="81"/>
      <c r="FSI6" s="81"/>
      <c r="FSJ6" s="81"/>
      <c r="FSK6" s="81"/>
      <c r="FSL6" s="81"/>
      <c r="FSM6" s="81"/>
      <c r="FSN6" s="81"/>
      <c r="FSO6" s="81"/>
      <c r="FSP6" s="81"/>
      <c r="FSQ6" s="81"/>
      <c r="FSR6" s="70"/>
      <c r="FSS6" s="81"/>
      <c r="FST6" s="81"/>
      <c r="FSU6" s="81"/>
      <c r="FSV6" s="81"/>
      <c r="FSW6" s="81"/>
      <c r="FSX6" s="81"/>
      <c r="FSY6" s="81"/>
      <c r="FSZ6" s="81"/>
      <c r="FTA6" s="81"/>
      <c r="FTB6" s="81"/>
      <c r="FTC6" s="81"/>
      <c r="FTD6" s="81"/>
      <c r="FTE6" s="81"/>
      <c r="FTF6" s="81"/>
      <c r="FTG6" s="70"/>
      <c r="FTH6" s="81"/>
      <c r="FTI6" s="81"/>
      <c r="FTJ6" s="81"/>
      <c r="FTK6" s="81"/>
      <c r="FTL6" s="81"/>
      <c r="FTM6" s="81"/>
      <c r="FTN6" s="81"/>
      <c r="FTO6" s="81"/>
      <c r="FTP6" s="81"/>
      <c r="FTQ6" s="81"/>
      <c r="FTR6" s="81"/>
      <c r="FTS6" s="81"/>
      <c r="FTT6" s="81"/>
      <c r="FTU6" s="81"/>
      <c r="FTV6" s="70"/>
      <c r="FTW6" s="81"/>
      <c r="FTX6" s="81"/>
      <c r="FTY6" s="81"/>
      <c r="FTZ6" s="81"/>
      <c r="FUA6" s="81"/>
      <c r="FUB6" s="81"/>
      <c r="FUC6" s="81"/>
      <c r="FUD6" s="81"/>
      <c r="FUE6" s="81"/>
      <c r="FUF6" s="81"/>
      <c r="FUG6" s="81"/>
      <c r="FUH6" s="81"/>
      <c r="FUI6" s="81"/>
      <c r="FUJ6" s="81"/>
      <c r="FUK6" s="70"/>
      <c r="FUL6" s="81"/>
      <c r="FUM6" s="81"/>
      <c r="FUN6" s="81"/>
      <c r="FUO6" s="81"/>
      <c r="FUP6" s="81"/>
      <c r="FUQ6" s="81"/>
      <c r="FUR6" s="81"/>
      <c r="FUS6" s="81"/>
      <c r="FUT6" s="81"/>
      <c r="FUU6" s="81"/>
      <c r="FUV6" s="81"/>
      <c r="FUW6" s="81"/>
      <c r="FUX6" s="81"/>
      <c r="FUY6" s="81"/>
      <c r="FUZ6" s="70"/>
      <c r="FVA6" s="81"/>
      <c r="FVB6" s="81"/>
      <c r="FVC6" s="81"/>
      <c r="FVD6" s="81"/>
      <c r="FVE6" s="81"/>
      <c r="FVF6" s="81"/>
      <c r="FVG6" s="81"/>
      <c r="FVH6" s="81"/>
      <c r="FVI6" s="81"/>
      <c r="FVJ6" s="81"/>
      <c r="FVK6" s="81"/>
      <c r="FVL6" s="81"/>
      <c r="FVM6" s="81"/>
      <c r="FVN6" s="81"/>
      <c r="FVO6" s="70"/>
      <c r="FVP6" s="81"/>
      <c r="FVQ6" s="81"/>
      <c r="FVR6" s="81"/>
      <c r="FVS6" s="81"/>
      <c r="FVT6" s="81"/>
      <c r="FVU6" s="81"/>
      <c r="FVV6" s="81"/>
      <c r="FVW6" s="81"/>
      <c r="FVX6" s="81"/>
      <c r="FVY6" s="81"/>
      <c r="FVZ6" s="81"/>
      <c r="FWA6" s="81"/>
      <c r="FWB6" s="81"/>
      <c r="FWC6" s="81"/>
      <c r="FWD6" s="70"/>
      <c r="FWE6" s="81"/>
      <c r="FWF6" s="81"/>
      <c r="FWG6" s="81"/>
      <c r="FWH6" s="81"/>
      <c r="FWI6" s="81"/>
      <c r="FWJ6" s="81"/>
      <c r="FWK6" s="81"/>
      <c r="FWL6" s="81"/>
      <c r="FWM6" s="81"/>
      <c r="FWN6" s="81"/>
      <c r="FWO6" s="81"/>
      <c r="FWP6" s="81"/>
      <c r="FWQ6" s="81"/>
      <c r="FWR6" s="81"/>
      <c r="FWS6" s="70"/>
      <c r="FWT6" s="81"/>
      <c r="FWU6" s="81"/>
      <c r="FWV6" s="81"/>
      <c r="FWW6" s="81"/>
      <c r="FWX6" s="81"/>
      <c r="FWY6" s="81"/>
      <c r="FWZ6" s="81"/>
      <c r="FXA6" s="81"/>
      <c r="FXB6" s="81"/>
      <c r="FXC6" s="81"/>
      <c r="FXD6" s="81"/>
      <c r="FXE6" s="81"/>
      <c r="FXF6" s="81"/>
      <c r="FXG6" s="81"/>
      <c r="FXH6" s="70"/>
      <c r="FXI6" s="81"/>
      <c r="FXJ6" s="81"/>
      <c r="FXK6" s="81"/>
      <c r="FXL6" s="81"/>
      <c r="FXM6" s="81"/>
      <c r="FXN6" s="81"/>
      <c r="FXO6" s="81"/>
      <c r="FXP6" s="81"/>
      <c r="FXQ6" s="81"/>
      <c r="FXR6" s="81"/>
      <c r="FXS6" s="81"/>
      <c r="FXT6" s="81"/>
      <c r="FXU6" s="81"/>
      <c r="FXV6" s="81"/>
      <c r="FXW6" s="70"/>
      <c r="FXX6" s="81"/>
      <c r="FXY6" s="81"/>
      <c r="FXZ6" s="81"/>
      <c r="FYA6" s="81"/>
      <c r="FYB6" s="81"/>
      <c r="FYC6" s="81"/>
      <c r="FYD6" s="81"/>
      <c r="FYE6" s="81"/>
      <c r="FYF6" s="81"/>
      <c r="FYG6" s="81"/>
      <c r="FYH6" s="81"/>
      <c r="FYI6" s="81"/>
      <c r="FYJ6" s="81"/>
      <c r="FYK6" s="81"/>
      <c r="FYL6" s="70"/>
      <c r="FYM6" s="81"/>
      <c r="FYN6" s="81"/>
      <c r="FYO6" s="81"/>
      <c r="FYP6" s="81"/>
      <c r="FYQ6" s="81"/>
      <c r="FYR6" s="81"/>
      <c r="FYS6" s="81"/>
      <c r="FYT6" s="81"/>
      <c r="FYU6" s="81"/>
      <c r="FYV6" s="81"/>
      <c r="FYW6" s="81"/>
      <c r="FYX6" s="81"/>
      <c r="FYY6" s="81"/>
      <c r="FYZ6" s="81"/>
      <c r="FZA6" s="70"/>
      <c r="FZB6" s="81"/>
      <c r="FZC6" s="81"/>
      <c r="FZD6" s="81"/>
      <c r="FZE6" s="81"/>
      <c r="FZF6" s="81"/>
      <c r="FZG6" s="81"/>
      <c r="FZH6" s="81"/>
      <c r="FZI6" s="81"/>
      <c r="FZJ6" s="81"/>
      <c r="FZK6" s="81"/>
      <c r="FZL6" s="81"/>
      <c r="FZM6" s="81"/>
      <c r="FZN6" s="81"/>
      <c r="FZO6" s="81"/>
      <c r="FZP6" s="70"/>
      <c r="FZQ6" s="81"/>
      <c r="FZR6" s="81"/>
      <c r="FZS6" s="81"/>
      <c r="FZT6" s="81"/>
      <c r="FZU6" s="81"/>
      <c r="FZV6" s="81"/>
      <c r="FZW6" s="81"/>
      <c r="FZX6" s="81"/>
      <c r="FZY6" s="81"/>
      <c r="FZZ6" s="81"/>
      <c r="GAA6" s="81"/>
      <c r="GAB6" s="81"/>
      <c r="GAC6" s="81"/>
      <c r="GAD6" s="81"/>
      <c r="GAE6" s="70"/>
      <c r="GAF6" s="81"/>
      <c r="GAG6" s="81"/>
      <c r="GAH6" s="81"/>
      <c r="GAI6" s="81"/>
      <c r="GAJ6" s="81"/>
      <c r="GAK6" s="81"/>
      <c r="GAL6" s="81"/>
      <c r="GAM6" s="81"/>
      <c r="GAN6" s="81"/>
      <c r="GAO6" s="81"/>
      <c r="GAP6" s="81"/>
      <c r="GAQ6" s="81"/>
      <c r="GAR6" s="81"/>
      <c r="GAS6" s="81"/>
      <c r="GAT6" s="70"/>
      <c r="GAU6" s="81"/>
      <c r="GAV6" s="81"/>
      <c r="GAW6" s="81"/>
      <c r="GAX6" s="81"/>
      <c r="GAY6" s="81"/>
      <c r="GAZ6" s="81"/>
      <c r="GBA6" s="81"/>
      <c r="GBB6" s="81"/>
      <c r="GBC6" s="81"/>
      <c r="GBD6" s="81"/>
      <c r="GBE6" s="81"/>
      <c r="GBF6" s="81"/>
      <c r="GBG6" s="81"/>
      <c r="GBH6" s="81"/>
      <c r="GBI6" s="70"/>
      <c r="GBJ6" s="81"/>
      <c r="GBK6" s="81"/>
      <c r="GBL6" s="81"/>
      <c r="GBM6" s="81"/>
      <c r="GBN6" s="81"/>
      <c r="GBO6" s="81"/>
      <c r="GBP6" s="81"/>
      <c r="GBQ6" s="81"/>
      <c r="GBR6" s="81"/>
      <c r="GBS6" s="81"/>
      <c r="GBT6" s="81"/>
      <c r="GBU6" s="81"/>
      <c r="GBV6" s="81"/>
      <c r="GBW6" s="81"/>
      <c r="GBX6" s="70"/>
      <c r="GBY6" s="81"/>
      <c r="GBZ6" s="81"/>
      <c r="GCA6" s="81"/>
      <c r="GCB6" s="81"/>
      <c r="GCC6" s="81"/>
      <c r="GCD6" s="81"/>
      <c r="GCE6" s="81"/>
      <c r="GCF6" s="81"/>
      <c r="GCG6" s="81"/>
      <c r="GCH6" s="81"/>
      <c r="GCI6" s="81"/>
      <c r="GCJ6" s="81"/>
      <c r="GCK6" s="81"/>
      <c r="GCL6" s="81"/>
      <c r="GCM6" s="70"/>
      <c r="GCN6" s="81"/>
      <c r="GCO6" s="81"/>
      <c r="GCP6" s="81"/>
      <c r="GCQ6" s="81"/>
      <c r="GCR6" s="81"/>
      <c r="GCS6" s="81"/>
      <c r="GCT6" s="81"/>
      <c r="GCU6" s="81"/>
      <c r="GCV6" s="81"/>
      <c r="GCW6" s="81"/>
      <c r="GCX6" s="81"/>
      <c r="GCY6" s="81"/>
      <c r="GCZ6" s="81"/>
      <c r="GDA6" s="81"/>
      <c r="GDB6" s="70"/>
      <c r="GDC6" s="81"/>
      <c r="GDD6" s="81"/>
      <c r="GDE6" s="81"/>
      <c r="GDF6" s="81"/>
      <c r="GDG6" s="81"/>
      <c r="GDH6" s="81"/>
      <c r="GDI6" s="81"/>
      <c r="GDJ6" s="81"/>
      <c r="GDK6" s="81"/>
      <c r="GDL6" s="81"/>
      <c r="GDM6" s="81"/>
      <c r="GDN6" s="81"/>
      <c r="GDO6" s="81"/>
      <c r="GDP6" s="81"/>
      <c r="GDQ6" s="70"/>
      <c r="GDR6" s="81"/>
      <c r="GDS6" s="81"/>
      <c r="GDT6" s="81"/>
      <c r="GDU6" s="81"/>
      <c r="GDV6" s="81"/>
      <c r="GDW6" s="81"/>
      <c r="GDX6" s="81"/>
      <c r="GDY6" s="81"/>
      <c r="GDZ6" s="81"/>
      <c r="GEA6" s="81"/>
      <c r="GEB6" s="81"/>
      <c r="GEC6" s="81"/>
      <c r="GED6" s="81"/>
      <c r="GEE6" s="81"/>
      <c r="GEF6" s="70"/>
      <c r="GEG6" s="81"/>
      <c r="GEH6" s="81"/>
      <c r="GEI6" s="81"/>
      <c r="GEJ6" s="81"/>
      <c r="GEK6" s="81"/>
      <c r="GEL6" s="81"/>
      <c r="GEM6" s="81"/>
      <c r="GEN6" s="81"/>
      <c r="GEO6" s="81"/>
      <c r="GEP6" s="81"/>
      <c r="GEQ6" s="81"/>
      <c r="GER6" s="81"/>
      <c r="GES6" s="81"/>
      <c r="GET6" s="81"/>
      <c r="GEU6" s="70"/>
      <c r="GEV6" s="81"/>
      <c r="GEW6" s="81"/>
      <c r="GEX6" s="81"/>
      <c r="GEY6" s="81"/>
      <c r="GEZ6" s="81"/>
      <c r="GFA6" s="81"/>
      <c r="GFB6" s="81"/>
      <c r="GFC6" s="81"/>
      <c r="GFD6" s="81"/>
      <c r="GFE6" s="81"/>
      <c r="GFF6" s="81"/>
      <c r="GFG6" s="81"/>
      <c r="GFH6" s="81"/>
      <c r="GFI6" s="81"/>
      <c r="GFJ6" s="70"/>
      <c r="GFK6" s="81"/>
      <c r="GFL6" s="81"/>
      <c r="GFM6" s="81"/>
      <c r="GFN6" s="81"/>
      <c r="GFO6" s="81"/>
      <c r="GFP6" s="81"/>
      <c r="GFQ6" s="81"/>
      <c r="GFR6" s="81"/>
      <c r="GFS6" s="81"/>
      <c r="GFT6" s="81"/>
      <c r="GFU6" s="81"/>
      <c r="GFV6" s="81"/>
      <c r="GFW6" s="81"/>
      <c r="GFX6" s="81"/>
      <c r="GFY6" s="70"/>
      <c r="GFZ6" s="81"/>
      <c r="GGA6" s="81"/>
      <c r="GGB6" s="81"/>
      <c r="GGC6" s="81"/>
      <c r="GGD6" s="81"/>
      <c r="GGE6" s="81"/>
      <c r="GGF6" s="81"/>
      <c r="GGG6" s="81"/>
      <c r="GGH6" s="81"/>
      <c r="GGI6" s="81"/>
      <c r="GGJ6" s="81"/>
      <c r="GGK6" s="81"/>
      <c r="GGL6" s="81"/>
      <c r="GGM6" s="81"/>
      <c r="GGN6" s="70"/>
      <c r="GGO6" s="81"/>
      <c r="GGP6" s="81"/>
      <c r="GGQ6" s="81"/>
      <c r="GGR6" s="81"/>
      <c r="GGS6" s="81"/>
      <c r="GGT6" s="81"/>
      <c r="GGU6" s="81"/>
      <c r="GGV6" s="81"/>
      <c r="GGW6" s="81"/>
      <c r="GGX6" s="81"/>
      <c r="GGY6" s="81"/>
      <c r="GGZ6" s="81"/>
      <c r="GHA6" s="81"/>
      <c r="GHB6" s="81"/>
      <c r="GHC6" s="70"/>
      <c r="GHD6" s="81"/>
      <c r="GHE6" s="81"/>
      <c r="GHF6" s="81"/>
      <c r="GHG6" s="81"/>
      <c r="GHH6" s="81"/>
      <c r="GHI6" s="81"/>
      <c r="GHJ6" s="81"/>
      <c r="GHK6" s="81"/>
      <c r="GHL6" s="81"/>
      <c r="GHM6" s="81"/>
      <c r="GHN6" s="81"/>
      <c r="GHO6" s="81"/>
      <c r="GHP6" s="81"/>
      <c r="GHQ6" s="81"/>
      <c r="GHR6" s="70"/>
      <c r="GHS6" s="81"/>
      <c r="GHT6" s="81"/>
      <c r="GHU6" s="81"/>
      <c r="GHV6" s="81"/>
      <c r="GHW6" s="81"/>
      <c r="GHX6" s="81"/>
      <c r="GHY6" s="81"/>
      <c r="GHZ6" s="81"/>
      <c r="GIA6" s="81"/>
      <c r="GIB6" s="81"/>
      <c r="GIC6" s="81"/>
      <c r="GID6" s="81"/>
      <c r="GIE6" s="81"/>
      <c r="GIF6" s="81"/>
      <c r="GIG6" s="70"/>
      <c r="GIH6" s="81"/>
      <c r="GII6" s="81"/>
      <c r="GIJ6" s="81"/>
      <c r="GIK6" s="81"/>
      <c r="GIL6" s="81"/>
      <c r="GIM6" s="81"/>
      <c r="GIN6" s="81"/>
      <c r="GIO6" s="81"/>
      <c r="GIP6" s="81"/>
      <c r="GIQ6" s="81"/>
      <c r="GIR6" s="81"/>
      <c r="GIS6" s="81"/>
      <c r="GIT6" s="81"/>
      <c r="GIU6" s="81"/>
      <c r="GIV6" s="70"/>
      <c r="GIW6" s="81"/>
      <c r="GIX6" s="81"/>
      <c r="GIY6" s="81"/>
      <c r="GIZ6" s="81"/>
      <c r="GJA6" s="81"/>
      <c r="GJB6" s="81"/>
      <c r="GJC6" s="81"/>
      <c r="GJD6" s="81"/>
      <c r="GJE6" s="81"/>
      <c r="GJF6" s="81"/>
      <c r="GJG6" s="81"/>
      <c r="GJH6" s="81"/>
      <c r="GJI6" s="81"/>
      <c r="GJJ6" s="81"/>
      <c r="GJK6" s="70"/>
      <c r="GJL6" s="81"/>
      <c r="GJM6" s="81"/>
      <c r="GJN6" s="81"/>
      <c r="GJO6" s="81"/>
      <c r="GJP6" s="81"/>
      <c r="GJQ6" s="81"/>
      <c r="GJR6" s="81"/>
      <c r="GJS6" s="81"/>
      <c r="GJT6" s="81"/>
      <c r="GJU6" s="81"/>
      <c r="GJV6" s="81"/>
      <c r="GJW6" s="81"/>
      <c r="GJX6" s="81"/>
      <c r="GJY6" s="81"/>
      <c r="GJZ6" s="70"/>
      <c r="GKA6" s="81"/>
      <c r="GKB6" s="81"/>
      <c r="GKC6" s="81"/>
      <c r="GKD6" s="81"/>
      <c r="GKE6" s="81"/>
      <c r="GKF6" s="81"/>
      <c r="GKG6" s="81"/>
      <c r="GKH6" s="81"/>
      <c r="GKI6" s="81"/>
      <c r="GKJ6" s="81"/>
      <c r="GKK6" s="81"/>
      <c r="GKL6" s="81"/>
      <c r="GKM6" s="81"/>
      <c r="GKN6" s="81"/>
      <c r="GKO6" s="70"/>
      <c r="GKP6" s="81"/>
      <c r="GKQ6" s="81"/>
      <c r="GKR6" s="81"/>
      <c r="GKS6" s="81"/>
      <c r="GKT6" s="81"/>
      <c r="GKU6" s="81"/>
      <c r="GKV6" s="81"/>
      <c r="GKW6" s="81"/>
      <c r="GKX6" s="81"/>
      <c r="GKY6" s="81"/>
      <c r="GKZ6" s="81"/>
      <c r="GLA6" s="81"/>
      <c r="GLB6" s="81"/>
      <c r="GLC6" s="81"/>
      <c r="GLD6" s="70"/>
      <c r="GLE6" s="81"/>
      <c r="GLF6" s="81"/>
      <c r="GLG6" s="81"/>
      <c r="GLH6" s="81"/>
      <c r="GLI6" s="81"/>
      <c r="GLJ6" s="81"/>
      <c r="GLK6" s="81"/>
      <c r="GLL6" s="81"/>
      <c r="GLM6" s="81"/>
      <c r="GLN6" s="81"/>
      <c r="GLO6" s="81"/>
      <c r="GLP6" s="81"/>
      <c r="GLQ6" s="81"/>
      <c r="GLR6" s="81"/>
      <c r="GLS6" s="70"/>
      <c r="GLT6" s="81"/>
      <c r="GLU6" s="81"/>
      <c r="GLV6" s="81"/>
      <c r="GLW6" s="81"/>
      <c r="GLX6" s="81"/>
      <c r="GLY6" s="81"/>
      <c r="GLZ6" s="81"/>
      <c r="GMA6" s="81"/>
      <c r="GMB6" s="81"/>
      <c r="GMC6" s="81"/>
      <c r="GMD6" s="81"/>
      <c r="GME6" s="81"/>
      <c r="GMF6" s="81"/>
      <c r="GMG6" s="81"/>
      <c r="GMH6" s="70"/>
      <c r="GMI6" s="81"/>
      <c r="GMJ6" s="81"/>
      <c r="GMK6" s="81"/>
      <c r="GML6" s="81"/>
      <c r="GMM6" s="81"/>
      <c r="GMN6" s="81"/>
      <c r="GMO6" s="81"/>
      <c r="GMP6" s="81"/>
      <c r="GMQ6" s="81"/>
      <c r="GMR6" s="81"/>
      <c r="GMS6" s="81"/>
      <c r="GMT6" s="81"/>
      <c r="GMU6" s="81"/>
      <c r="GMV6" s="81"/>
      <c r="GMW6" s="70"/>
      <c r="GMX6" s="81"/>
      <c r="GMY6" s="81"/>
      <c r="GMZ6" s="81"/>
      <c r="GNA6" s="81"/>
      <c r="GNB6" s="81"/>
      <c r="GNC6" s="81"/>
      <c r="GND6" s="81"/>
      <c r="GNE6" s="81"/>
      <c r="GNF6" s="81"/>
      <c r="GNG6" s="81"/>
      <c r="GNH6" s="81"/>
      <c r="GNI6" s="81"/>
      <c r="GNJ6" s="81"/>
      <c r="GNK6" s="81"/>
      <c r="GNL6" s="70"/>
      <c r="GNM6" s="81"/>
      <c r="GNN6" s="81"/>
      <c r="GNO6" s="81"/>
      <c r="GNP6" s="81"/>
      <c r="GNQ6" s="81"/>
      <c r="GNR6" s="81"/>
      <c r="GNS6" s="81"/>
      <c r="GNT6" s="81"/>
      <c r="GNU6" s="81"/>
      <c r="GNV6" s="81"/>
      <c r="GNW6" s="81"/>
      <c r="GNX6" s="81"/>
      <c r="GNY6" s="81"/>
      <c r="GNZ6" s="81"/>
      <c r="GOA6" s="70"/>
      <c r="GOB6" s="81"/>
      <c r="GOC6" s="81"/>
      <c r="GOD6" s="81"/>
      <c r="GOE6" s="81"/>
      <c r="GOF6" s="81"/>
      <c r="GOG6" s="81"/>
      <c r="GOH6" s="81"/>
      <c r="GOI6" s="81"/>
      <c r="GOJ6" s="81"/>
      <c r="GOK6" s="81"/>
      <c r="GOL6" s="81"/>
      <c r="GOM6" s="81"/>
      <c r="GON6" s="81"/>
      <c r="GOO6" s="81"/>
      <c r="GOP6" s="70"/>
      <c r="GOQ6" s="81"/>
      <c r="GOR6" s="81"/>
      <c r="GOS6" s="81"/>
      <c r="GOT6" s="81"/>
      <c r="GOU6" s="81"/>
      <c r="GOV6" s="81"/>
      <c r="GOW6" s="81"/>
      <c r="GOX6" s="81"/>
      <c r="GOY6" s="81"/>
      <c r="GOZ6" s="81"/>
      <c r="GPA6" s="81"/>
      <c r="GPB6" s="81"/>
      <c r="GPC6" s="81"/>
      <c r="GPD6" s="81"/>
      <c r="GPE6" s="70"/>
      <c r="GPF6" s="81"/>
      <c r="GPG6" s="81"/>
      <c r="GPH6" s="81"/>
      <c r="GPI6" s="81"/>
      <c r="GPJ6" s="81"/>
      <c r="GPK6" s="81"/>
      <c r="GPL6" s="81"/>
      <c r="GPM6" s="81"/>
      <c r="GPN6" s="81"/>
      <c r="GPO6" s="81"/>
      <c r="GPP6" s="81"/>
      <c r="GPQ6" s="81"/>
      <c r="GPR6" s="81"/>
      <c r="GPS6" s="81"/>
      <c r="GPT6" s="70"/>
      <c r="GPU6" s="81"/>
      <c r="GPV6" s="81"/>
      <c r="GPW6" s="81"/>
      <c r="GPX6" s="81"/>
      <c r="GPY6" s="81"/>
      <c r="GPZ6" s="81"/>
      <c r="GQA6" s="81"/>
      <c r="GQB6" s="81"/>
      <c r="GQC6" s="81"/>
      <c r="GQD6" s="81"/>
      <c r="GQE6" s="81"/>
      <c r="GQF6" s="81"/>
      <c r="GQG6" s="81"/>
      <c r="GQH6" s="81"/>
      <c r="GQI6" s="70"/>
      <c r="GQJ6" s="81"/>
      <c r="GQK6" s="81"/>
      <c r="GQL6" s="81"/>
      <c r="GQM6" s="81"/>
      <c r="GQN6" s="81"/>
      <c r="GQO6" s="81"/>
      <c r="GQP6" s="81"/>
      <c r="GQQ6" s="81"/>
      <c r="GQR6" s="81"/>
      <c r="GQS6" s="81"/>
      <c r="GQT6" s="81"/>
      <c r="GQU6" s="81"/>
      <c r="GQV6" s="81"/>
      <c r="GQW6" s="81"/>
      <c r="GQX6" s="70"/>
      <c r="GQY6" s="81"/>
      <c r="GQZ6" s="81"/>
      <c r="GRA6" s="81"/>
      <c r="GRB6" s="81"/>
      <c r="GRC6" s="81"/>
      <c r="GRD6" s="81"/>
      <c r="GRE6" s="81"/>
      <c r="GRF6" s="81"/>
      <c r="GRG6" s="81"/>
      <c r="GRH6" s="81"/>
      <c r="GRI6" s="81"/>
      <c r="GRJ6" s="81"/>
      <c r="GRK6" s="81"/>
      <c r="GRL6" s="81"/>
      <c r="GRM6" s="70"/>
      <c r="GRN6" s="81"/>
      <c r="GRO6" s="81"/>
      <c r="GRP6" s="81"/>
      <c r="GRQ6" s="81"/>
      <c r="GRR6" s="81"/>
      <c r="GRS6" s="81"/>
      <c r="GRT6" s="81"/>
      <c r="GRU6" s="81"/>
      <c r="GRV6" s="81"/>
      <c r="GRW6" s="81"/>
      <c r="GRX6" s="81"/>
      <c r="GRY6" s="81"/>
      <c r="GRZ6" s="81"/>
      <c r="GSA6" s="81"/>
      <c r="GSB6" s="70"/>
      <c r="GSC6" s="81"/>
      <c r="GSD6" s="81"/>
      <c r="GSE6" s="81"/>
      <c r="GSF6" s="81"/>
      <c r="GSG6" s="81"/>
      <c r="GSH6" s="81"/>
      <c r="GSI6" s="81"/>
      <c r="GSJ6" s="81"/>
      <c r="GSK6" s="81"/>
      <c r="GSL6" s="81"/>
      <c r="GSM6" s="81"/>
      <c r="GSN6" s="81"/>
      <c r="GSO6" s="81"/>
      <c r="GSP6" s="81"/>
      <c r="GSQ6" s="70"/>
      <c r="GSR6" s="81"/>
      <c r="GSS6" s="81"/>
      <c r="GST6" s="81"/>
      <c r="GSU6" s="81"/>
      <c r="GSV6" s="81"/>
      <c r="GSW6" s="81"/>
      <c r="GSX6" s="81"/>
      <c r="GSY6" s="81"/>
      <c r="GSZ6" s="81"/>
      <c r="GTA6" s="81"/>
      <c r="GTB6" s="81"/>
      <c r="GTC6" s="81"/>
      <c r="GTD6" s="81"/>
      <c r="GTE6" s="81"/>
      <c r="GTF6" s="70"/>
      <c r="GTG6" s="81"/>
      <c r="GTH6" s="81"/>
      <c r="GTI6" s="81"/>
      <c r="GTJ6" s="81"/>
      <c r="GTK6" s="81"/>
      <c r="GTL6" s="81"/>
      <c r="GTM6" s="81"/>
      <c r="GTN6" s="81"/>
      <c r="GTO6" s="81"/>
      <c r="GTP6" s="81"/>
      <c r="GTQ6" s="81"/>
      <c r="GTR6" s="81"/>
      <c r="GTS6" s="81"/>
      <c r="GTT6" s="81"/>
      <c r="GTU6" s="70"/>
      <c r="GTV6" s="81"/>
      <c r="GTW6" s="81"/>
      <c r="GTX6" s="81"/>
      <c r="GTY6" s="81"/>
      <c r="GTZ6" s="81"/>
      <c r="GUA6" s="81"/>
      <c r="GUB6" s="81"/>
      <c r="GUC6" s="81"/>
      <c r="GUD6" s="81"/>
      <c r="GUE6" s="81"/>
      <c r="GUF6" s="81"/>
      <c r="GUG6" s="81"/>
      <c r="GUH6" s="81"/>
      <c r="GUI6" s="81"/>
      <c r="GUJ6" s="70"/>
      <c r="GUK6" s="81"/>
      <c r="GUL6" s="81"/>
      <c r="GUM6" s="81"/>
      <c r="GUN6" s="81"/>
      <c r="GUO6" s="81"/>
      <c r="GUP6" s="81"/>
      <c r="GUQ6" s="81"/>
      <c r="GUR6" s="81"/>
      <c r="GUS6" s="81"/>
      <c r="GUT6" s="81"/>
      <c r="GUU6" s="81"/>
      <c r="GUV6" s="81"/>
      <c r="GUW6" s="81"/>
      <c r="GUX6" s="81"/>
      <c r="GUY6" s="70"/>
      <c r="GUZ6" s="81"/>
      <c r="GVA6" s="81"/>
      <c r="GVB6" s="81"/>
      <c r="GVC6" s="81"/>
      <c r="GVD6" s="81"/>
      <c r="GVE6" s="81"/>
      <c r="GVF6" s="81"/>
      <c r="GVG6" s="81"/>
      <c r="GVH6" s="81"/>
      <c r="GVI6" s="81"/>
      <c r="GVJ6" s="81"/>
      <c r="GVK6" s="81"/>
      <c r="GVL6" s="81"/>
      <c r="GVM6" s="81"/>
      <c r="GVN6" s="70"/>
      <c r="GVO6" s="81"/>
      <c r="GVP6" s="81"/>
      <c r="GVQ6" s="81"/>
      <c r="GVR6" s="81"/>
      <c r="GVS6" s="81"/>
      <c r="GVT6" s="81"/>
      <c r="GVU6" s="81"/>
      <c r="GVV6" s="81"/>
      <c r="GVW6" s="81"/>
      <c r="GVX6" s="81"/>
      <c r="GVY6" s="81"/>
      <c r="GVZ6" s="81"/>
      <c r="GWA6" s="81"/>
      <c r="GWB6" s="81"/>
      <c r="GWC6" s="70"/>
      <c r="GWD6" s="81"/>
      <c r="GWE6" s="81"/>
      <c r="GWF6" s="81"/>
      <c r="GWG6" s="81"/>
      <c r="GWH6" s="81"/>
      <c r="GWI6" s="81"/>
      <c r="GWJ6" s="81"/>
      <c r="GWK6" s="81"/>
      <c r="GWL6" s="81"/>
      <c r="GWM6" s="81"/>
      <c r="GWN6" s="81"/>
      <c r="GWO6" s="81"/>
      <c r="GWP6" s="81"/>
      <c r="GWQ6" s="81"/>
      <c r="GWR6" s="70"/>
      <c r="GWS6" s="81"/>
      <c r="GWT6" s="81"/>
      <c r="GWU6" s="81"/>
      <c r="GWV6" s="81"/>
      <c r="GWW6" s="81"/>
      <c r="GWX6" s="81"/>
      <c r="GWY6" s="81"/>
      <c r="GWZ6" s="81"/>
      <c r="GXA6" s="81"/>
      <c r="GXB6" s="81"/>
      <c r="GXC6" s="81"/>
      <c r="GXD6" s="81"/>
      <c r="GXE6" s="81"/>
      <c r="GXF6" s="81"/>
      <c r="GXG6" s="70"/>
      <c r="GXH6" s="81"/>
      <c r="GXI6" s="81"/>
      <c r="GXJ6" s="81"/>
      <c r="GXK6" s="81"/>
      <c r="GXL6" s="81"/>
      <c r="GXM6" s="81"/>
      <c r="GXN6" s="81"/>
      <c r="GXO6" s="81"/>
      <c r="GXP6" s="81"/>
      <c r="GXQ6" s="81"/>
      <c r="GXR6" s="81"/>
      <c r="GXS6" s="81"/>
      <c r="GXT6" s="81"/>
      <c r="GXU6" s="81"/>
      <c r="GXV6" s="70"/>
      <c r="GXW6" s="81"/>
      <c r="GXX6" s="81"/>
      <c r="GXY6" s="81"/>
      <c r="GXZ6" s="81"/>
      <c r="GYA6" s="81"/>
      <c r="GYB6" s="81"/>
      <c r="GYC6" s="81"/>
      <c r="GYD6" s="81"/>
      <c r="GYE6" s="81"/>
      <c r="GYF6" s="81"/>
      <c r="GYG6" s="81"/>
      <c r="GYH6" s="81"/>
      <c r="GYI6" s="81"/>
      <c r="GYJ6" s="81"/>
      <c r="GYK6" s="70"/>
      <c r="GYL6" s="81"/>
      <c r="GYM6" s="81"/>
      <c r="GYN6" s="81"/>
      <c r="GYO6" s="81"/>
      <c r="GYP6" s="81"/>
      <c r="GYQ6" s="81"/>
      <c r="GYR6" s="81"/>
      <c r="GYS6" s="81"/>
      <c r="GYT6" s="81"/>
      <c r="GYU6" s="81"/>
      <c r="GYV6" s="81"/>
      <c r="GYW6" s="81"/>
      <c r="GYX6" s="81"/>
      <c r="GYY6" s="81"/>
      <c r="GYZ6" s="70"/>
      <c r="GZA6" s="81"/>
      <c r="GZB6" s="81"/>
      <c r="GZC6" s="81"/>
      <c r="GZD6" s="81"/>
      <c r="GZE6" s="81"/>
      <c r="GZF6" s="81"/>
      <c r="GZG6" s="81"/>
      <c r="GZH6" s="81"/>
      <c r="GZI6" s="81"/>
      <c r="GZJ6" s="81"/>
      <c r="GZK6" s="81"/>
      <c r="GZL6" s="81"/>
      <c r="GZM6" s="81"/>
      <c r="GZN6" s="81"/>
      <c r="GZO6" s="70"/>
      <c r="GZP6" s="81"/>
      <c r="GZQ6" s="81"/>
      <c r="GZR6" s="81"/>
      <c r="GZS6" s="81"/>
      <c r="GZT6" s="81"/>
      <c r="GZU6" s="81"/>
      <c r="GZV6" s="81"/>
      <c r="GZW6" s="81"/>
      <c r="GZX6" s="81"/>
      <c r="GZY6" s="81"/>
      <c r="GZZ6" s="81"/>
      <c r="HAA6" s="81"/>
      <c r="HAB6" s="81"/>
      <c r="HAC6" s="81"/>
      <c r="HAD6" s="70"/>
      <c r="HAE6" s="81"/>
      <c r="HAF6" s="81"/>
      <c r="HAG6" s="81"/>
      <c r="HAH6" s="81"/>
      <c r="HAI6" s="81"/>
      <c r="HAJ6" s="81"/>
      <c r="HAK6" s="81"/>
      <c r="HAL6" s="81"/>
      <c r="HAM6" s="81"/>
      <c r="HAN6" s="81"/>
      <c r="HAO6" s="81"/>
      <c r="HAP6" s="81"/>
      <c r="HAQ6" s="81"/>
      <c r="HAR6" s="81"/>
      <c r="HAS6" s="70"/>
      <c r="HAT6" s="81"/>
      <c r="HAU6" s="81"/>
      <c r="HAV6" s="81"/>
      <c r="HAW6" s="81"/>
      <c r="HAX6" s="81"/>
      <c r="HAY6" s="81"/>
      <c r="HAZ6" s="81"/>
      <c r="HBA6" s="81"/>
      <c r="HBB6" s="81"/>
      <c r="HBC6" s="81"/>
      <c r="HBD6" s="81"/>
      <c r="HBE6" s="81"/>
      <c r="HBF6" s="81"/>
      <c r="HBG6" s="81"/>
      <c r="HBH6" s="70"/>
      <c r="HBI6" s="81"/>
      <c r="HBJ6" s="81"/>
      <c r="HBK6" s="81"/>
      <c r="HBL6" s="81"/>
      <c r="HBM6" s="81"/>
      <c r="HBN6" s="81"/>
      <c r="HBO6" s="81"/>
      <c r="HBP6" s="81"/>
      <c r="HBQ6" s="81"/>
      <c r="HBR6" s="81"/>
      <c r="HBS6" s="81"/>
      <c r="HBT6" s="81"/>
      <c r="HBU6" s="81"/>
      <c r="HBV6" s="81"/>
      <c r="HBW6" s="70"/>
      <c r="HBX6" s="81"/>
      <c r="HBY6" s="81"/>
      <c r="HBZ6" s="81"/>
      <c r="HCA6" s="81"/>
      <c r="HCB6" s="81"/>
      <c r="HCC6" s="81"/>
      <c r="HCD6" s="81"/>
      <c r="HCE6" s="81"/>
      <c r="HCF6" s="81"/>
      <c r="HCG6" s="81"/>
      <c r="HCH6" s="81"/>
      <c r="HCI6" s="81"/>
      <c r="HCJ6" s="81"/>
      <c r="HCK6" s="81"/>
      <c r="HCL6" s="70"/>
      <c r="HCM6" s="81"/>
      <c r="HCN6" s="81"/>
      <c r="HCO6" s="81"/>
      <c r="HCP6" s="81"/>
      <c r="HCQ6" s="81"/>
      <c r="HCR6" s="81"/>
      <c r="HCS6" s="81"/>
      <c r="HCT6" s="81"/>
      <c r="HCU6" s="81"/>
      <c r="HCV6" s="81"/>
      <c r="HCW6" s="81"/>
      <c r="HCX6" s="81"/>
      <c r="HCY6" s="81"/>
      <c r="HCZ6" s="81"/>
      <c r="HDA6" s="70"/>
      <c r="HDB6" s="81"/>
      <c r="HDC6" s="81"/>
      <c r="HDD6" s="81"/>
      <c r="HDE6" s="81"/>
      <c r="HDF6" s="81"/>
      <c r="HDG6" s="81"/>
      <c r="HDH6" s="81"/>
      <c r="HDI6" s="81"/>
      <c r="HDJ6" s="81"/>
      <c r="HDK6" s="81"/>
      <c r="HDL6" s="81"/>
      <c r="HDM6" s="81"/>
      <c r="HDN6" s="81"/>
      <c r="HDO6" s="81"/>
      <c r="HDP6" s="70"/>
      <c r="HDQ6" s="81"/>
      <c r="HDR6" s="81"/>
      <c r="HDS6" s="81"/>
      <c r="HDT6" s="81"/>
      <c r="HDU6" s="81"/>
      <c r="HDV6" s="81"/>
      <c r="HDW6" s="81"/>
      <c r="HDX6" s="81"/>
      <c r="HDY6" s="81"/>
      <c r="HDZ6" s="81"/>
      <c r="HEA6" s="81"/>
      <c r="HEB6" s="81"/>
      <c r="HEC6" s="81"/>
      <c r="HED6" s="81"/>
      <c r="HEE6" s="70"/>
      <c r="HEF6" s="81"/>
      <c r="HEG6" s="81"/>
      <c r="HEH6" s="81"/>
      <c r="HEI6" s="81"/>
      <c r="HEJ6" s="81"/>
      <c r="HEK6" s="81"/>
      <c r="HEL6" s="81"/>
      <c r="HEM6" s="81"/>
      <c r="HEN6" s="81"/>
      <c r="HEO6" s="81"/>
      <c r="HEP6" s="81"/>
      <c r="HEQ6" s="81"/>
      <c r="HER6" s="81"/>
      <c r="HES6" s="81"/>
      <c r="HET6" s="70"/>
      <c r="HEU6" s="81"/>
      <c r="HEV6" s="81"/>
      <c r="HEW6" s="81"/>
      <c r="HEX6" s="81"/>
      <c r="HEY6" s="81"/>
      <c r="HEZ6" s="81"/>
      <c r="HFA6" s="81"/>
      <c r="HFB6" s="81"/>
      <c r="HFC6" s="81"/>
      <c r="HFD6" s="81"/>
      <c r="HFE6" s="81"/>
      <c r="HFF6" s="81"/>
      <c r="HFG6" s="81"/>
      <c r="HFH6" s="81"/>
      <c r="HFI6" s="70"/>
      <c r="HFJ6" s="81"/>
      <c r="HFK6" s="81"/>
      <c r="HFL6" s="81"/>
      <c r="HFM6" s="81"/>
      <c r="HFN6" s="81"/>
      <c r="HFO6" s="81"/>
      <c r="HFP6" s="81"/>
      <c r="HFQ6" s="81"/>
      <c r="HFR6" s="81"/>
      <c r="HFS6" s="81"/>
      <c r="HFT6" s="81"/>
      <c r="HFU6" s="81"/>
      <c r="HFV6" s="81"/>
      <c r="HFW6" s="81"/>
      <c r="HFX6" s="70"/>
      <c r="HFY6" s="81"/>
      <c r="HFZ6" s="81"/>
      <c r="HGA6" s="81"/>
      <c r="HGB6" s="81"/>
      <c r="HGC6" s="81"/>
      <c r="HGD6" s="81"/>
      <c r="HGE6" s="81"/>
      <c r="HGF6" s="81"/>
      <c r="HGG6" s="81"/>
      <c r="HGH6" s="81"/>
      <c r="HGI6" s="81"/>
      <c r="HGJ6" s="81"/>
      <c r="HGK6" s="81"/>
      <c r="HGL6" s="81"/>
      <c r="HGM6" s="70"/>
      <c r="HGN6" s="81"/>
      <c r="HGO6" s="81"/>
      <c r="HGP6" s="81"/>
      <c r="HGQ6" s="81"/>
      <c r="HGR6" s="81"/>
      <c r="HGS6" s="81"/>
      <c r="HGT6" s="81"/>
      <c r="HGU6" s="81"/>
      <c r="HGV6" s="81"/>
      <c r="HGW6" s="81"/>
      <c r="HGX6" s="81"/>
      <c r="HGY6" s="81"/>
      <c r="HGZ6" s="81"/>
      <c r="HHA6" s="81"/>
      <c r="HHB6" s="70"/>
      <c r="HHC6" s="81"/>
      <c r="HHD6" s="81"/>
      <c r="HHE6" s="81"/>
      <c r="HHF6" s="81"/>
      <c r="HHG6" s="81"/>
      <c r="HHH6" s="81"/>
      <c r="HHI6" s="81"/>
      <c r="HHJ6" s="81"/>
      <c r="HHK6" s="81"/>
      <c r="HHL6" s="81"/>
      <c r="HHM6" s="81"/>
      <c r="HHN6" s="81"/>
      <c r="HHO6" s="81"/>
      <c r="HHP6" s="81"/>
      <c r="HHQ6" s="70"/>
      <c r="HHR6" s="81"/>
      <c r="HHS6" s="81"/>
      <c r="HHT6" s="81"/>
      <c r="HHU6" s="81"/>
      <c r="HHV6" s="81"/>
      <c r="HHW6" s="81"/>
      <c r="HHX6" s="81"/>
      <c r="HHY6" s="81"/>
      <c r="HHZ6" s="81"/>
      <c r="HIA6" s="81"/>
      <c r="HIB6" s="81"/>
      <c r="HIC6" s="81"/>
      <c r="HID6" s="81"/>
      <c r="HIE6" s="81"/>
      <c r="HIF6" s="70"/>
      <c r="HIG6" s="81"/>
      <c r="HIH6" s="81"/>
      <c r="HII6" s="81"/>
      <c r="HIJ6" s="81"/>
      <c r="HIK6" s="81"/>
      <c r="HIL6" s="81"/>
      <c r="HIM6" s="81"/>
      <c r="HIN6" s="81"/>
      <c r="HIO6" s="81"/>
      <c r="HIP6" s="81"/>
      <c r="HIQ6" s="81"/>
      <c r="HIR6" s="81"/>
      <c r="HIS6" s="81"/>
      <c r="HIT6" s="81"/>
      <c r="HIU6" s="70"/>
      <c r="HIV6" s="81"/>
      <c r="HIW6" s="81"/>
      <c r="HIX6" s="81"/>
      <c r="HIY6" s="81"/>
      <c r="HIZ6" s="81"/>
      <c r="HJA6" s="81"/>
      <c r="HJB6" s="81"/>
      <c r="HJC6" s="81"/>
      <c r="HJD6" s="81"/>
      <c r="HJE6" s="81"/>
      <c r="HJF6" s="81"/>
      <c r="HJG6" s="81"/>
      <c r="HJH6" s="81"/>
      <c r="HJI6" s="81"/>
      <c r="HJJ6" s="70"/>
      <c r="HJK6" s="81"/>
      <c r="HJL6" s="81"/>
      <c r="HJM6" s="81"/>
      <c r="HJN6" s="81"/>
      <c r="HJO6" s="81"/>
      <c r="HJP6" s="81"/>
      <c r="HJQ6" s="81"/>
      <c r="HJR6" s="81"/>
      <c r="HJS6" s="81"/>
      <c r="HJT6" s="81"/>
      <c r="HJU6" s="81"/>
      <c r="HJV6" s="81"/>
      <c r="HJW6" s="81"/>
      <c r="HJX6" s="81"/>
      <c r="HJY6" s="70"/>
      <c r="HJZ6" s="81"/>
      <c r="HKA6" s="81"/>
      <c r="HKB6" s="81"/>
      <c r="HKC6" s="81"/>
      <c r="HKD6" s="81"/>
      <c r="HKE6" s="81"/>
      <c r="HKF6" s="81"/>
      <c r="HKG6" s="81"/>
      <c r="HKH6" s="81"/>
      <c r="HKI6" s="81"/>
      <c r="HKJ6" s="81"/>
      <c r="HKK6" s="81"/>
      <c r="HKL6" s="81"/>
      <c r="HKM6" s="81"/>
      <c r="HKN6" s="70"/>
      <c r="HKO6" s="81"/>
      <c r="HKP6" s="81"/>
      <c r="HKQ6" s="81"/>
      <c r="HKR6" s="81"/>
      <c r="HKS6" s="81"/>
      <c r="HKT6" s="81"/>
      <c r="HKU6" s="81"/>
      <c r="HKV6" s="81"/>
      <c r="HKW6" s="81"/>
      <c r="HKX6" s="81"/>
      <c r="HKY6" s="81"/>
      <c r="HKZ6" s="81"/>
      <c r="HLA6" s="81"/>
      <c r="HLB6" s="81"/>
      <c r="HLC6" s="70"/>
      <c r="HLD6" s="81"/>
      <c r="HLE6" s="81"/>
      <c r="HLF6" s="81"/>
      <c r="HLG6" s="81"/>
      <c r="HLH6" s="81"/>
      <c r="HLI6" s="81"/>
      <c r="HLJ6" s="81"/>
      <c r="HLK6" s="81"/>
      <c r="HLL6" s="81"/>
      <c r="HLM6" s="81"/>
      <c r="HLN6" s="81"/>
      <c r="HLO6" s="81"/>
      <c r="HLP6" s="81"/>
      <c r="HLQ6" s="81"/>
      <c r="HLR6" s="70"/>
      <c r="HLS6" s="81"/>
      <c r="HLT6" s="81"/>
      <c r="HLU6" s="81"/>
      <c r="HLV6" s="81"/>
      <c r="HLW6" s="81"/>
      <c r="HLX6" s="81"/>
      <c r="HLY6" s="81"/>
      <c r="HLZ6" s="81"/>
      <c r="HMA6" s="81"/>
      <c r="HMB6" s="81"/>
      <c r="HMC6" s="81"/>
      <c r="HMD6" s="81"/>
      <c r="HME6" s="81"/>
      <c r="HMF6" s="81"/>
      <c r="HMG6" s="70"/>
      <c r="HMH6" s="81"/>
      <c r="HMI6" s="81"/>
      <c r="HMJ6" s="81"/>
      <c r="HMK6" s="81"/>
      <c r="HML6" s="81"/>
      <c r="HMM6" s="81"/>
      <c r="HMN6" s="81"/>
      <c r="HMO6" s="81"/>
      <c r="HMP6" s="81"/>
      <c r="HMQ6" s="81"/>
      <c r="HMR6" s="81"/>
      <c r="HMS6" s="81"/>
      <c r="HMT6" s="81"/>
      <c r="HMU6" s="81"/>
      <c r="HMV6" s="70"/>
      <c r="HMW6" s="81"/>
      <c r="HMX6" s="81"/>
      <c r="HMY6" s="81"/>
      <c r="HMZ6" s="81"/>
      <c r="HNA6" s="81"/>
      <c r="HNB6" s="81"/>
      <c r="HNC6" s="81"/>
      <c r="HND6" s="81"/>
      <c r="HNE6" s="81"/>
      <c r="HNF6" s="81"/>
      <c r="HNG6" s="81"/>
      <c r="HNH6" s="81"/>
      <c r="HNI6" s="81"/>
      <c r="HNJ6" s="81"/>
      <c r="HNK6" s="70"/>
      <c r="HNL6" s="81"/>
      <c r="HNM6" s="81"/>
      <c r="HNN6" s="81"/>
      <c r="HNO6" s="81"/>
      <c r="HNP6" s="81"/>
      <c r="HNQ6" s="81"/>
      <c r="HNR6" s="81"/>
      <c r="HNS6" s="81"/>
      <c r="HNT6" s="81"/>
      <c r="HNU6" s="81"/>
      <c r="HNV6" s="81"/>
      <c r="HNW6" s="81"/>
      <c r="HNX6" s="81"/>
      <c r="HNY6" s="81"/>
      <c r="HNZ6" s="70"/>
      <c r="HOA6" s="81"/>
      <c r="HOB6" s="81"/>
      <c r="HOC6" s="81"/>
      <c r="HOD6" s="81"/>
      <c r="HOE6" s="81"/>
      <c r="HOF6" s="81"/>
      <c r="HOG6" s="81"/>
      <c r="HOH6" s="81"/>
      <c r="HOI6" s="81"/>
      <c r="HOJ6" s="81"/>
      <c r="HOK6" s="81"/>
      <c r="HOL6" s="81"/>
      <c r="HOM6" s="81"/>
      <c r="HON6" s="81"/>
      <c r="HOO6" s="70"/>
      <c r="HOP6" s="81"/>
      <c r="HOQ6" s="81"/>
      <c r="HOR6" s="81"/>
      <c r="HOS6" s="81"/>
      <c r="HOT6" s="81"/>
      <c r="HOU6" s="81"/>
      <c r="HOV6" s="81"/>
      <c r="HOW6" s="81"/>
      <c r="HOX6" s="81"/>
      <c r="HOY6" s="81"/>
      <c r="HOZ6" s="81"/>
      <c r="HPA6" s="81"/>
      <c r="HPB6" s="81"/>
      <c r="HPC6" s="81"/>
      <c r="HPD6" s="70"/>
      <c r="HPE6" s="81"/>
      <c r="HPF6" s="81"/>
      <c r="HPG6" s="81"/>
      <c r="HPH6" s="81"/>
      <c r="HPI6" s="81"/>
      <c r="HPJ6" s="81"/>
      <c r="HPK6" s="81"/>
      <c r="HPL6" s="81"/>
      <c r="HPM6" s="81"/>
      <c r="HPN6" s="81"/>
      <c r="HPO6" s="81"/>
      <c r="HPP6" s="81"/>
      <c r="HPQ6" s="81"/>
      <c r="HPR6" s="81"/>
      <c r="HPS6" s="70"/>
      <c r="HPT6" s="81"/>
      <c r="HPU6" s="81"/>
      <c r="HPV6" s="81"/>
      <c r="HPW6" s="81"/>
      <c r="HPX6" s="81"/>
      <c r="HPY6" s="81"/>
      <c r="HPZ6" s="81"/>
      <c r="HQA6" s="81"/>
      <c r="HQB6" s="81"/>
      <c r="HQC6" s="81"/>
      <c r="HQD6" s="81"/>
      <c r="HQE6" s="81"/>
      <c r="HQF6" s="81"/>
      <c r="HQG6" s="81"/>
      <c r="HQH6" s="70"/>
      <c r="HQI6" s="81"/>
      <c r="HQJ6" s="81"/>
      <c r="HQK6" s="81"/>
      <c r="HQL6" s="81"/>
      <c r="HQM6" s="81"/>
      <c r="HQN6" s="81"/>
      <c r="HQO6" s="81"/>
      <c r="HQP6" s="81"/>
      <c r="HQQ6" s="81"/>
      <c r="HQR6" s="81"/>
      <c r="HQS6" s="81"/>
      <c r="HQT6" s="81"/>
      <c r="HQU6" s="81"/>
      <c r="HQV6" s="81"/>
      <c r="HQW6" s="70"/>
      <c r="HQX6" s="81"/>
      <c r="HQY6" s="81"/>
      <c r="HQZ6" s="81"/>
      <c r="HRA6" s="81"/>
      <c r="HRB6" s="81"/>
      <c r="HRC6" s="81"/>
      <c r="HRD6" s="81"/>
      <c r="HRE6" s="81"/>
      <c r="HRF6" s="81"/>
      <c r="HRG6" s="81"/>
      <c r="HRH6" s="81"/>
      <c r="HRI6" s="81"/>
      <c r="HRJ6" s="81"/>
      <c r="HRK6" s="81"/>
      <c r="HRL6" s="70"/>
      <c r="HRM6" s="81"/>
      <c r="HRN6" s="81"/>
      <c r="HRO6" s="81"/>
      <c r="HRP6" s="81"/>
      <c r="HRQ6" s="81"/>
      <c r="HRR6" s="81"/>
      <c r="HRS6" s="81"/>
      <c r="HRT6" s="81"/>
      <c r="HRU6" s="81"/>
      <c r="HRV6" s="81"/>
      <c r="HRW6" s="81"/>
      <c r="HRX6" s="81"/>
      <c r="HRY6" s="81"/>
      <c r="HRZ6" s="81"/>
      <c r="HSA6" s="70"/>
      <c r="HSB6" s="81"/>
      <c r="HSC6" s="81"/>
      <c r="HSD6" s="81"/>
      <c r="HSE6" s="81"/>
      <c r="HSF6" s="81"/>
      <c r="HSG6" s="81"/>
      <c r="HSH6" s="81"/>
      <c r="HSI6" s="81"/>
      <c r="HSJ6" s="81"/>
      <c r="HSK6" s="81"/>
      <c r="HSL6" s="81"/>
      <c r="HSM6" s="81"/>
      <c r="HSN6" s="81"/>
      <c r="HSO6" s="81"/>
      <c r="HSP6" s="70"/>
      <c r="HSQ6" s="81"/>
      <c r="HSR6" s="81"/>
      <c r="HSS6" s="81"/>
      <c r="HST6" s="81"/>
      <c r="HSU6" s="81"/>
      <c r="HSV6" s="81"/>
      <c r="HSW6" s="81"/>
      <c r="HSX6" s="81"/>
      <c r="HSY6" s="81"/>
      <c r="HSZ6" s="81"/>
      <c r="HTA6" s="81"/>
      <c r="HTB6" s="81"/>
      <c r="HTC6" s="81"/>
      <c r="HTD6" s="81"/>
      <c r="HTE6" s="70"/>
      <c r="HTF6" s="81"/>
      <c r="HTG6" s="81"/>
      <c r="HTH6" s="81"/>
      <c r="HTI6" s="81"/>
      <c r="HTJ6" s="81"/>
      <c r="HTK6" s="81"/>
      <c r="HTL6" s="81"/>
      <c r="HTM6" s="81"/>
      <c r="HTN6" s="81"/>
      <c r="HTO6" s="81"/>
      <c r="HTP6" s="81"/>
      <c r="HTQ6" s="81"/>
      <c r="HTR6" s="81"/>
      <c r="HTS6" s="81"/>
      <c r="HTT6" s="70"/>
      <c r="HTU6" s="81"/>
      <c r="HTV6" s="81"/>
      <c r="HTW6" s="81"/>
      <c r="HTX6" s="81"/>
      <c r="HTY6" s="81"/>
      <c r="HTZ6" s="81"/>
      <c r="HUA6" s="81"/>
      <c r="HUB6" s="81"/>
      <c r="HUC6" s="81"/>
      <c r="HUD6" s="81"/>
      <c r="HUE6" s="81"/>
      <c r="HUF6" s="81"/>
      <c r="HUG6" s="81"/>
      <c r="HUH6" s="81"/>
      <c r="HUI6" s="70"/>
      <c r="HUJ6" s="81"/>
      <c r="HUK6" s="81"/>
      <c r="HUL6" s="81"/>
      <c r="HUM6" s="81"/>
      <c r="HUN6" s="81"/>
      <c r="HUO6" s="81"/>
      <c r="HUP6" s="81"/>
      <c r="HUQ6" s="81"/>
      <c r="HUR6" s="81"/>
      <c r="HUS6" s="81"/>
      <c r="HUT6" s="81"/>
      <c r="HUU6" s="81"/>
      <c r="HUV6" s="81"/>
      <c r="HUW6" s="81"/>
      <c r="HUX6" s="70"/>
      <c r="HUY6" s="81"/>
      <c r="HUZ6" s="81"/>
      <c r="HVA6" s="81"/>
      <c r="HVB6" s="81"/>
      <c r="HVC6" s="81"/>
      <c r="HVD6" s="81"/>
      <c r="HVE6" s="81"/>
      <c r="HVF6" s="81"/>
      <c r="HVG6" s="81"/>
      <c r="HVH6" s="81"/>
      <c r="HVI6" s="81"/>
      <c r="HVJ6" s="81"/>
      <c r="HVK6" s="81"/>
      <c r="HVL6" s="81"/>
      <c r="HVM6" s="70"/>
      <c r="HVN6" s="81"/>
      <c r="HVO6" s="81"/>
      <c r="HVP6" s="81"/>
      <c r="HVQ6" s="81"/>
      <c r="HVR6" s="81"/>
      <c r="HVS6" s="81"/>
      <c r="HVT6" s="81"/>
      <c r="HVU6" s="81"/>
      <c r="HVV6" s="81"/>
      <c r="HVW6" s="81"/>
      <c r="HVX6" s="81"/>
      <c r="HVY6" s="81"/>
      <c r="HVZ6" s="81"/>
      <c r="HWA6" s="81"/>
      <c r="HWB6" s="70"/>
      <c r="HWC6" s="81"/>
      <c r="HWD6" s="81"/>
      <c r="HWE6" s="81"/>
      <c r="HWF6" s="81"/>
      <c r="HWG6" s="81"/>
      <c r="HWH6" s="81"/>
      <c r="HWI6" s="81"/>
      <c r="HWJ6" s="81"/>
      <c r="HWK6" s="81"/>
      <c r="HWL6" s="81"/>
      <c r="HWM6" s="81"/>
      <c r="HWN6" s="81"/>
      <c r="HWO6" s="81"/>
      <c r="HWP6" s="81"/>
      <c r="HWQ6" s="70"/>
      <c r="HWR6" s="81"/>
      <c r="HWS6" s="81"/>
      <c r="HWT6" s="81"/>
      <c r="HWU6" s="81"/>
      <c r="HWV6" s="81"/>
      <c r="HWW6" s="81"/>
      <c r="HWX6" s="81"/>
      <c r="HWY6" s="81"/>
      <c r="HWZ6" s="81"/>
      <c r="HXA6" s="81"/>
      <c r="HXB6" s="81"/>
      <c r="HXC6" s="81"/>
      <c r="HXD6" s="81"/>
      <c r="HXE6" s="81"/>
      <c r="HXF6" s="70"/>
      <c r="HXG6" s="81"/>
      <c r="HXH6" s="81"/>
      <c r="HXI6" s="81"/>
      <c r="HXJ6" s="81"/>
      <c r="HXK6" s="81"/>
      <c r="HXL6" s="81"/>
      <c r="HXM6" s="81"/>
      <c r="HXN6" s="81"/>
      <c r="HXO6" s="81"/>
      <c r="HXP6" s="81"/>
      <c r="HXQ6" s="81"/>
      <c r="HXR6" s="81"/>
      <c r="HXS6" s="81"/>
      <c r="HXT6" s="81"/>
      <c r="HXU6" s="70"/>
      <c r="HXV6" s="81"/>
      <c r="HXW6" s="81"/>
      <c r="HXX6" s="81"/>
      <c r="HXY6" s="81"/>
      <c r="HXZ6" s="81"/>
      <c r="HYA6" s="81"/>
      <c r="HYB6" s="81"/>
      <c r="HYC6" s="81"/>
      <c r="HYD6" s="81"/>
      <c r="HYE6" s="81"/>
      <c r="HYF6" s="81"/>
      <c r="HYG6" s="81"/>
      <c r="HYH6" s="81"/>
      <c r="HYI6" s="81"/>
      <c r="HYJ6" s="70"/>
      <c r="HYK6" s="81"/>
      <c r="HYL6" s="81"/>
      <c r="HYM6" s="81"/>
      <c r="HYN6" s="81"/>
      <c r="HYO6" s="81"/>
      <c r="HYP6" s="81"/>
      <c r="HYQ6" s="81"/>
      <c r="HYR6" s="81"/>
      <c r="HYS6" s="81"/>
      <c r="HYT6" s="81"/>
      <c r="HYU6" s="81"/>
      <c r="HYV6" s="81"/>
      <c r="HYW6" s="81"/>
      <c r="HYX6" s="81"/>
      <c r="HYY6" s="70"/>
      <c r="HYZ6" s="81"/>
      <c r="HZA6" s="81"/>
      <c r="HZB6" s="81"/>
      <c r="HZC6" s="81"/>
      <c r="HZD6" s="81"/>
      <c r="HZE6" s="81"/>
      <c r="HZF6" s="81"/>
      <c r="HZG6" s="81"/>
      <c r="HZH6" s="81"/>
      <c r="HZI6" s="81"/>
      <c r="HZJ6" s="81"/>
      <c r="HZK6" s="81"/>
      <c r="HZL6" s="81"/>
      <c r="HZM6" s="81"/>
      <c r="HZN6" s="70"/>
      <c r="HZO6" s="81"/>
      <c r="HZP6" s="81"/>
      <c r="HZQ6" s="81"/>
      <c r="HZR6" s="81"/>
      <c r="HZS6" s="81"/>
      <c r="HZT6" s="81"/>
      <c r="HZU6" s="81"/>
      <c r="HZV6" s="81"/>
      <c r="HZW6" s="81"/>
      <c r="HZX6" s="81"/>
      <c r="HZY6" s="81"/>
      <c r="HZZ6" s="81"/>
      <c r="IAA6" s="81"/>
      <c r="IAB6" s="81"/>
      <c r="IAC6" s="70"/>
      <c r="IAD6" s="81"/>
      <c r="IAE6" s="81"/>
      <c r="IAF6" s="81"/>
      <c r="IAG6" s="81"/>
      <c r="IAH6" s="81"/>
      <c r="IAI6" s="81"/>
      <c r="IAJ6" s="81"/>
      <c r="IAK6" s="81"/>
      <c r="IAL6" s="81"/>
      <c r="IAM6" s="81"/>
      <c r="IAN6" s="81"/>
      <c r="IAO6" s="81"/>
      <c r="IAP6" s="81"/>
      <c r="IAQ6" s="81"/>
      <c r="IAR6" s="70"/>
      <c r="IAS6" s="81"/>
      <c r="IAT6" s="81"/>
      <c r="IAU6" s="81"/>
      <c r="IAV6" s="81"/>
      <c r="IAW6" s="81"/>
      <c r="IAX6" s="81"/>
      <c r="IAY6" s="81"/>
      <c r="IAZ6" s="81"/>
      <c r="IBA6" s="81"/>
      <c r="IBB6" s="81"/>
      <c r="IBC6" s="81"/>
      <c r="IBD6" s="81"/>
      <c r="IBE6" s="81"/>
      <c r="IBF6" s="81"/>
      <c r="IBG6" s="70"/>
      <c r="IBH6" s="81"/>
      <c r="IBI6" s="81"/>
      <c r="IBJ6" s="81"/>
      <c r="IBK6" s="81"/>
      <c r="IBL6" s="81"/>
      <c r="IBM6" s="81"/>
      <c r="IBN6" s="81"/>
      <c r="IBO6" s="81"/>
      <c r="IBP6" s="81"/>
      <c r="IBQ6" s="81"/>
      <c r="IBR6" s="81"/>
      <c r="IBS6" s="81"/>
      <c r="IBT6" s="81"/>
      <c r="IBU6" s="81"/>
      <c r="IBV6" s="70"/>
      <c r="IBW6" s="81"/>
      <c r="IBX6" s="81"/>
      <c r="IBY6" s="81"/>
      <c r="IBZ6" s="81"/>
      <c r="ICA6" s="81"/>
      <c r="ICB6" s="81"/>
      <c r="ICC6" s="81"/>
      <c r="ICD6" s="81"/>
      <c r="ICE6" s="81"/>
      <c r="ICF6" s="81"/>
      <c r="ICG6" s="81"/>
      <c r="ICH6" s="81"/>
      <c r="ICI6" s="81"/>
      <c r="ICJ6" s="81"/>
      <c r="ICK6" s="70"/>
      <c r="ICL6" s="81"/>
      <c r="ICM6" s="81"/>
      <c r="ICN6" s="81"/>
      <c r="ICO6" s="81"/>
      <c r="ICP6" s="81"/>
      <c r="ICQ6" s="81"/>
      <c r="ICR6" s="81"/>
      <c r="ICS6" s="81"/>
      <c r="ICT6" s="81"/>
      <c r="ICU6" s="81"/>
      <c r="ICV6" s="81"/>
      <c r="ICW6" s="81"/>
      <c r="ICX6" s="81"/>
      <c r="ICY6" s="81"/>
      <c r="ICZ6" s="70"/>
      <c r="IDA6" s="81"/>
      <c r="IDB6" s="81"/>
      <c r="IDC6" s="81"/>
      <c r="IDD6" s="81"/>
      <c r="IDE6" s="81"/>
      <c r="IDF6" s="81"/>
      <c r="IDG6" s="81"/>
      <c r="IDH6" s="81"/>
      <c r="IDI6" s="81"/>
      <c r="IDJ6" s="81"/>
      <c r="IDK6" s="81"/>
      <c r="IDL6" s="81"/>
      <c r="IDM6" s="81"/>
      <c r="IDN6" s="81"/>
      <c r="IDO6" s="70"/>
      <c r="IDP6" s="81"/>
      <c r="IDQ6" s="81"/>
      <c r="IDR6" s="81"/>
      <c r="IDS6" s="81"/>
      <c r="IDT6" s="81"/>
      <c r="IDU6" s="81"/>
      <c r="IDV6" s="81"/>
      <c r="IDW6" s="81"/>
      <c r="IDX6" s="81"/>
      <c r="IDY6" s="81"/>
      <c r="IDZ6" s="81"/>
      <c r="IEA6" s="81"/>
      <c r="IEB6" s="81"/>
      <c r="IEC6" s="81"/>
      <c r="IED6" s="70"/>
      <c r="IEE6" s="81"/>
      <c r="IEF6" s="81"/>
      <c r="IEG6" s="81"/>
      <c r="IEH6" s="81"/>
      <c r="IEI6" s="81"/>
      <c r="IEJ6" s="81"/>
      <c r="IEK6" s="81"/>
      <c r="IEL6" s="81"/>
      <c r="IEM6" s="81"/>
      <c r="IEN6" s="81"/>
      <c r="IEO6" s="81"/>
      <c r="IEP6" s="81"/>
      <c r="IEQ6" s="81"/>
      <c r="IER6" s="81"/>
      <c r="IES6" s="70"/>
      <c r="IET6" s="81"/>
      <c r="IEU6" s="81"/>
      <c r="IEV6" s="81"/>
      <c r="IEW6" s="81"/>
      <c r="IEX6" s="81"/>
      <c r="IEY6" s="81"/>
      <c r="IEZ6" s="81"/>
      <c r="IFA6" s="81"/>
      <c r="IFB6" s="81"/>
      <c r="IFC6" s="81"/>
      <c r="IFD6" s="81"/>
      <c r="IFE6" s="81"/>
      <c r="IFF6" s="81"/>
      <c r="IFG6" s="81"/>
      <c r="IFH6" s="70"/>
      <c r="IFI6" s="81"/>
      <c r="IFJ6" s="81"/>
      <c r="IFK6" s="81"/>
      <c r="IFL6" s="81"/>
      <c r="IFM6" s="81"/>
      <c r="IFN6" s="81"/>
      <c r="IFO6" s="81"/>
      <c r="IFP6" s="81"/>
      <c r="IFQ6" s="81"/>
      <c r="IFR6" s="81"/>
      <c r="IFS6" s="81"/>
      <c r="IFT6" s="81"/>
      <c r="IFU6" s="81"/>
      <c r="IFV6" s="81"/>
      <c r="IFW6" s="70"/>
      <c r="IFX6" s="81"/>
      <c r="IFY6" s="81"/>
      <c r="IFZ6" s="81"/>
      <c r="IGA6" s="81"/>
      <c r="IGB6" s="81"/>
      <c r="IGC6" s="81"/>
      <c r="IGD6" s="81"/>
      <c r="IGE6" s="81"/>
      <c r="IGF6" s="81"/>
      <c r="IGG6" s="81"/>
      <c r="IGH6" s="81"/>
      <c r="IGI6" s="81"/>
      <c r="IGJ6" s="81"/>
      <c r="IGK6" s="81"/>
      <c r="IGL6" s="70"/>
      <c r="IGM6" s="81"/>
      <c r="IGN6" s="81"/>
      <c r="IGO6" s="81"/>
      <c r="IGP6" s="81"/>
      <c r="IGQ6" s="81"/>
      <c r="IGR6" s="81"/>
      <c r="IGS6" s="81"/>
      <c r="IGT6" s="81"/>
      <c r="IGU6" s="81"/>
      <c r="IGV6" s="81"/>
      <c r="IGW6" s="81"/>
      <c r="IGX6" s="81"/>
      <c r="IGY6" s="81"/>
      <c r="IGZ6" s="81"/>
      <c r="IHA6" s="70"/>
      <c r="IHB6" s="81"/>
      <c r="IHC6" s="81"/>
      <c r="IHD6" s="81"/>
      <c r="IHE6" s="81"/>
      <c r="IHF6" s="81"/>
      <c r="IHG6" s="81"/>
      <c r="IHH6" s="81"/>
      <c r="IHI6" s="81"/>
      <c r="IHJ6" s="81"/>
      <c r="IHK6" s="81"/>
      <c r="IHL6" s="81"/>
      <c r="IHM6" s="81"/>
      <c r="IHN6" s="81"/>
      <c r="IHO6" s="81"/>
      <c r="IHP6" s="70"/>
      <c r="IHQ6" s="81"/>
      <c r="IHR6" s="81"/>
      <c r="IHS6" s="81"/>
      <c r="IHT6" s="81"/>
      <c r="IHU6" s="81"/>
      <c r="IHV6" s="81"/>
      <c r="IHW6" s="81"/>
      <c r="IHX6" s="81"/>
      <c r="IHY6" s="81"/>
      <c r="IHZ6" s="81"/>
      <c r="IIA6" s="81"/>
      <c r="IIB6" s="81"/>
      <c r="IIC6" s="81"/>
      <c r="IID6" s="81"/>
      <c r="IIE6" s="70"/>
      <c r="IIF6" s="81"/>
      <c r="IIG6" s="81"/>
      <c r="IIH6" s="81"/>
      <c r="III6" s="81"/>
      <c r="IIJ6" s="81"/>
      <c r="IIK6" s="81"/>
      <c r="IIL6" s="81"/>
      <c r="IIM6" s="81"/>
      <c r="IIN6" s="81"/>
      <c r="IIO6" s="81"/>
      <c r="IIP6" s="81"/>
      <c r="IIQ6" s="81"/>
      <c r="IIR6" s="81"/>
      <c r="IIS6" s="81"/>
      <c r="IIT6" s="70"/>
      <c r="IIU6" s="81"/>
      <c r="IIV6" s="81"/>
      <c r="IIW6" s="81"/>
      <c r="IIX6" s="81"/>
      <c r="IIY6" s="81"/>
      <c r="IIZ6" s="81"/>
      <c r="IJA6" s="81"/>
      <c r="IJB6" s="81"/>
      <c r="IJC6" s="81"/>
      <c r="IJD6" s="81"/>
      <c r="IJE6" s="81"/>
      <c r="IJF6" s="81"/>
      <c r="IJG6" s="81"/>
      <c r="IJH6" s="81"/>
      <c r="IJI6" s="70"/>
      <c r="IJJ6" s="81"/>
      <c r="IJK6" s="81"/>
      <c r="IJL6" s="81"/>
      <c r="IJM6" s="81"/>
      <c r="IJN6" s="81"/>
      <c r="IJO6" s="81"/>
      <c r="IJP6" s="81"/>
      <c r="IJQ6" s="81"/>
      <c r="IJR6" s="81"/>
      <c r="IJS6" s="81"/>
      <c r="IJT6" s="81"/>
      <c r="IJU6" s="81"/>
      <c r="IJV6" s="81"/>
      <c r="IJW6" s="81"/>
      <c r="IJX6" s="70"/>
      <c r="IJY6" s="81"/>
      <c r="IJZ6" s="81"/>
      <c r="IKA6" s="81"/>
      <c r="IKB6" s="81"/>
      <c r="IKC6" s="81"/>
      <c r="IKD6" s="81"/>
      <c r="IKE6" s="81"/>
      <c r="IKF6" s="81"/>
      <c r="IKG6" s="81"/>
      <c r="IKH6" s="81"/>
      <c r="IKI6" s="81"/>
      <c r="IKJ6" s="81"/>
      <c r="IKK6" s="81"/>
      <c r="IKL6" s="81"/>
      <c r="IKM6" s="70"/>
      <c r="IKN6" s="81"/>
      <c r="IKO6" s="81"/>
      <c r="IKP6" s="81"/>
      <c r="IKQ6" s="81"/>
      <c r="IKR6" s="81"/>
      <c r="IKS6" s="81"/>
      <c r="IKT6" s="81"/>
      <c r="IKU6" s="81"/>
      <c r="IKV6" s="81"/>
      <c r="IKW6" s="81"/>
      <c r="IKX6" s="81"/>
      <c r="IKY6" s="81"/>
      <c r="IKZ6" s="81"/>
      <c r="ILA6" s="81"/>
      <c r="ILB6" s="70"/>
      <c r="ILC6" s="81"/>
      <c r="ILD6" s="81"/>
      <c r="ILE6" s="81"/>
      <c r="ILF6" s="81"/>
      <c r="ILG6" s="81"/>
      <c r="ILH6" s="81"/>
      <c r="ILI6" s="81"/>
      <c r="ILJ6" s="81"/>
      <c r="ILK6" s="81"/>
      <c r="ILL6" s="81"/>
      <c r="ILM6" s="81"/>
      <c r="ILN6" s="81"/>
      <c r="ILO6" s="81"/>
      <c r="ILP6" s="81"/>
      <c r="ILQ6" s="70"/>
      <c r="ILR6" s="81"/>
      <c r="ILS6" s="81"/>
      <c r="ILT6" s="81"/>
      <c r="ILU6" s="81"/>
      <c r="ILV6" s="81"/>
      <c r="ILW6" s="81"/>
      <c r="ILX6" s="81"/>
      <c r="ILY6" s="81"/>
      <c r="ILZ6" s="81"/>
      <c r="IMA6" s="81"/>
      <c r="IMB6" s="81"/>
      <c r="IMC6" s="81"/>
      <c r="IMD6" s="81"/>
      <c r="IME6" s="81"/>
      <c r="IMF6" s="70"/>
      <c r="IMG6" s="81"/>
      <c r="IMH6" s="81"/>
      <c r="IMI6" s="81"/>
      <c r="IMJ6" s="81"/>
      <c r="IMK6" s="81"/>
      <c r="IML6" s="81"/>
      <c r="IMM6" s="81"/>
      <c r="IMN6" s="81"/>
      <c r="IMO6" s="81"/>
      <c r="IMP6" s="81"/>
      <c r="IMQ6" s="81"/>
      <c r="IMR6" s="81"/>
      <c r="IMS6" s="81"/>
      <c r="IMT6" s="81"/>
      <c r="IMU6" s="70"/>
      <c r="IMV6" s="81"/>
      <c r="IMW6" s="81"/>
      <c r="IMX6" s="81"/>
      <c r="IMY6" s="81"/>
      <c r="IMZ6" s="81"/>
      <c r="INA6" s="81"/>
      <c r="INB6" s="81"/>
      <c r="INC6" s="81"/>
      <c r="IND6" s="81"/>
      <c r="INE6" s="81"/>
      <c r="INF6" s="81"/>
      <c r="ING6" s="81"/>
      <c r="INH6" s="81"/>
      <c r="INI6" s="81"/>
      <c r="INJ6" s="70"/>
      <c r="INK6" s="81"/>
      <c r="INL6" s="81"/>
      <c r="INM6" s="81"/>
      <c r="INN6" s="81"/>
      <c r="INO6" s="81"/>
      <c r="INP6" s="81"/>
      <c r="INQ6" s="81"/>
      <c r="INR6" s="81"/>
      <c r="INS6" s="81"/>
      <c r="INT6" s="81"/>
      <c r="INU6" s="81"/>
      <c r="INV6" s="81"/>
      <c r="INW6" s="81"/>
      <c r="INX6" s="81"/>
      <c r="INY6" s="70"/>
      <c r="INZ6" s="81"/>
      <c r="IOA6" s="81"/>
      <c r="IOB6" s="81"/>
      <c r="IOC6" s="81"/>
      <c r="IOD6" s="81"/>
      <c r="IOE6" s="81"/>
      <c r="IOF6" s="81"/>
      <c r="IOG6" s="81"/>
      <c r="IOH6" s="81"/>
      <c r="IOI6" s="81"/>
      <c r="IOJ6" s="81"/>
      <c r="IOK6" s="81"/>
      <c r="IOL6" s="81"/>
      <c r="IOM6" s="81"/>
      <c r="ION6" s="70"/>
      <c r="IOO6" s="81"/>
      <c r="IOP6" s="81"/>
      <c r="IOQ6" s="81"/>
      <c r="IOR6" s="81"/>
      <c r="IOS6" s="81"/>
      <c r="IOT6" s="81"/>
      <c r="IOU6" s="81"/>
      <c r="IOV6" s="81"/>
      <c r="IOW6" s="81"/>
      <c r="IOX6" s="81"/>
      <c r="IOY6" s="81"/>
      <c r="IOZ6" s="81"/>
      <c r="IPA6" s="81"/>
      <c r="IPB6" s="81"/>
      <c r="IPC6" s="70"/>
      <c r="IPD6" s="81"/>
      <c r="IPE6" s="81"/>
      <c r="IPF6" s="81"/>
      <c r="IPG6" s="81"/>
      <c r="IPH6" s="81"/>
      <c r="IPI6" s="81"/>
      <c r="IPJ6" s="81"/>
      <c r="IPK6" s="81"/>
      <c r="IPL6" s="81"/>
      <c r="IPM6" s="81"/>
      <c r="IPN6" s="81"/>
      <c r="IPO6" s="81"/>
      <c r="IPP6" s="81"/>
      <c r="IPQ6" s="81"/>
      <c r="IPR6" s="70"/>
      <c r="IPS6" s="81"/>
      <c r="IPT6" s="81"/>
      <c r="IPU6" s="81"/>
      <c r="IPV6" s="81"/>
      <c r="IPW6" s="81"/>
      <c r="IPX6" s="81"/>
      <c r="IPY6" s="81"/>
      <c r="IPZ6" s="81"/>
      <c r="IQA6" s="81"/>
      <c r="IQB6" s="81"/>
      <c r="IQC6" s="81"/>
      <c r="IQD6" s="81"/>
      <c r="IQE6" s="81"/>
      <c r="IQF6" s="81"/>
      <c r="IQG6" s="70"/>
      <c r="IQH6" s="81"/>
      <c r="IQI6" s="81"/>
      <c r="IQJ6" s="81"/>
      <c r="IQK6" s="81"/>
      <c r="IQL6" s="81"/>
      <c r="IQM6" s="81"/>
      <c r="IQN6" s="81"/>
      <c r="IQO6" s="81"/>
      <c r="IQP6" s="81"/>
      <c r="IQQ6" s="81"/>
      <c r="IQR6" s="81"/>
      <c r="IQS6" s="81"/>
      <c r="IQT6" s="81"/>
      <c r="IQU6" s="81"/>
      <c r="IQV6" s="70"/>
      <c r="IQW6" s="81"/>
      <c r="IQX6" s="81"/>
      <c r="IQY6" s="81"/>
      <c r="IQZ6" s="81"/>
      <c r="IRA6" s="81"/>
      <c r="IRB6" s="81"/>
      <c r="IRC6" s="81"/>
      <c r="IRD6" s="81"/>
      <c r="IRE6" s="81"/>
      <c r="IRF6" s="81"/>
      <c r="IRG6" s="81"/>
      <c r="IRH6" s="81"/>
      <c r="IRI6" s="81"/>
      <c r="IRJ6" s="81"/>
      <c r="IRK6" s="70"/>
      <c r="IRL6" s="81"/>
      <c r="IRM6" s="81"/>
      <c r="IRN6" s="81"/>
      <c r="IRO6" s="81"/>
      <c r="IRP6" s="81"/>
      <c r="IRQ6" s="81"/>
      <c r="IRR6" s="81"/>
      <c r="IRS6" s="81"/>
      <c r="IRT6" s="81"/>
      <c r="IRU6" s="81"/>
      <c r="IRV6" s="81"/>
      <c r="IRW6" s="81"/>
      <c r="IRX6" s="81"/>
      <c r="IRY6" s="81"/>
      <c r="IRZ6" s="70"/>
      <c r="ISA6" s="81"/>
      <c r="ISB6" s="81"/>
      <c r="ISC6" s="81"/>
      <c r="ISD6" s="81"/>
      <c r="ISE6" s="81"/>
      <c r="ISF6" s="81"/>
      <c r="ISG6" s="81"/>
      <c r="ISH6" s="81"/>
      <c r="ISI6" s="81"/>
      <c r="ISJ6" s="81"/>
      <c r="ISK6" s="81"/>
      <c r="ISL6" s="81"/>
      <c r="ISM6" s="81"/>
      <c r="ISN6" s="81"/>
      <c r="ISO6" s="70"/>
      <c r="ISP6" s="81"/>
      <c r="ISQ6" s="81"/>
      <c r="ISR6" s="81"/>
      <c r="ISS6" s="81"/>
      <c r="IST6" s="81"/>
      <c r="ISU6" s="81"/>
      <c r="ISV6" s="81"/>
      <c r="ISW6" s="81"/>
      <c r="ISX6" s="81"/>
      <c r="ISY6" s="81"/>
      <c r="ISZ6" s="81"/>
      <c r="ITA6" s="81"/>
      <c r="ITB6" s="81"/>
      <c r="ITC6" s="81"/>
      <c r="ITD6" s="70"/>
      <c r="ITE6" s="81"/>
      <c r="ITF6" s="81"/>
      <c r="ITG6" s="81"/>
      <c r="ITH6" s="81"/>
      <c r="ITI6" s="81"/>
      <c r="ITJ6" s="81"/>
      <c r="ITK6" s="81"/>
      <c r="ITL6" s="81"/>
      <c r="ITM6" s="81"/>
      <c r="ITN6" s="81"/>
      <c r="ITO6" s="81"/>
      <c r="ITP6" s="81"/>
      <c r="ITQ6" s="81"/>
      <c r="ITR6" s="81"/>
      <c r="ITS6" s="70"/>
      <c r="ITT6" s="81"/>
      <c r="ITU6" s="81"/>
      <c r="ITV6" s="81"/>
      <c r="ITW6" s="81"/>
      <c r="ITX6" s="81"/>
      <c r="ITY6" s="81"/>
      <c r="ITZ6" s="81"/>
      <c r="IUA6" s="81"/>
      <c r="IUB6" s="81"/>
      <c r="IUC6" s="81"/>
      <c r="IUD6" s="81"/>
      <c r="IUE6" s="81"/>
      <c r="IUF6" s="81"/>
      <c r="IUG6" s="81"/>
      <c r="IUH6" s="70"/>
      <c r="IUI6" s="81"/>
      <c r="IUJ6" s="81"/>
      <c r="IUK6" s="81"/>
      <c r="IUL6" s="81"/>
      <c r="IUM6" s="81"/>
      <c r="IUN6" s="81"/>
      <c r="IUO6" s="81"/>
      <c r="IUP6" s="81"/>
      <c r="IUQ6" s="81"/>
      <c r="IUR6" s="81"/>
      <c r="IUS6" s="81"/>
      <c r="IUT6" s="81"/>
      <c r="IUU6" s="81"/>
      <c r="IUV6" s="81"/>
      <c r="IUW6" s="70"/>
      <c r="IUX6" s="81"/>
      <c r="IUY6" s="81"/>
      <c r="IUZ6" s="81"/>
      <c r="IVA6" s="81"/>
      <c r="IVB6" s="81"/>
      <c r="IVC6" s="81"/>
      <c r="IVD6" s="81"/>
      <c r="IVE6" s="81"/>
      <c r="IVF6" s="81"/>
      <c r="IVG6" s="81"/>
      <c r="IVH6" s="81"/>
      <c r="IVI6" s="81"/>
      <c r="IVJ6" s="81"/>
      <c r="IVK6" s="81"/>
      <c r="IVL6" s="70"/>
      <c r="IVM6" s="81"/>
      <c r="IVN6" s="81"/>
      <c r="IVO6" s="81"/>
      <c r="IVP6" s="81"/>
      <c r="IVQ6" s="81"/>
      <c r="IVR6" s="81"/>
      <c r="IVS6" s="81"/>
      <c r="IVT6" s="81"/>
      <c r="IVU6" s="81"/>
      <c r="IVV6" s="81"/>
      <c r="IVW6" s="81"/>
      <c r="IVX6" s="81"/>
      <c r="IVY6" s="81"/>
      <c r="IVZ6" s="81"/>
      <c r="IWA6" s="70"/>
      <c r="IWB6" s="81"/>
      <c r="IWC6" s="81"/>
      <c r="IWD6" s="81"/>
      <c r="IWE6" s="81"/>
      <c r="IWF6" s="81"/>
      <c r="IWG6" s="81"/>
      <c r="IWH6" s="81"/>
      <c r="IWI6" s="81"/>
      <c r="IWJ6" s="81"/>
      <c r="IWK6" s="81"/>
      <c r="IWL6" s="81"/>
      <c r="IWM6" s="81"/>
      <c r="IWN6" s="81"/>
      <c r="IWO6" s="81"/>
      <c r="IWP6" s="70"/>
      <c r="IWQ6" s="81"/>
      <c r="IWR6" s="81"/>
      <c r="IWS6" s="81"/>
      <c r="IWT6" s="81"/>
      <c r="IWU6" s="81"/>
      <c r="IWV6" s="81"/>
      <c r="IWW6" s="81"/>
      <c r="IWX6" s="81"/>
      <c r="IWY6" s="81"/>
      <c r="IWZ6" s="81"/>
      <c r="IXA6" s="81"/>
      <c r="IXB6" s="81"/>
      <c r="IXC6" s="81"/>
      <c r="IXD6" s="81"/>
      <c r="IXE6" s="70"/>
      <c r="IXF6" s="81"/>
      <c r="IXG6" s="81"/>
      <c r="IXH6" s="81"/>
      <c r="IXI6" s="81"/>
      <c r="IXJ6" s="81"/>
      <c r="IXK6" s="81"/>
      <c r="IXL6" s="81"/>
      <c r="IXM6" s="81"/>
      <c r="IXN6" s="81"/>
      <c r="IXO6" s="81"/>
      <c r="IXP6" s="81"/>
      <c r="IXQ6" s="81"/>
      <c r="IXR6" s="81"/>
      <c r="IXS6" s="81"/>
      <c r="IXT6" s="70"/>
      <c r="IXU6" s="81"/>
      <c r="IXV6" s="81"/>
      <c r="IXW6" s="81"/>
      <c r="IXX6" s="81"/>
      <c r="IXY6" s="81"/>
      <c r="IXZ6" s="81"/>
      <c r="IYA6" s="81"/>
      <c r="IYB6" s="81"/>
      <c r="IYC6" s="81"/>
      <c r="IYD6" s="81"/>
      <c r="IYE6" s="81"/>
      <c r="IYF6" s="81"/>
      <c r="IYG6" s="81"/>
      <c r="IYH6" s="81"/>
      <c r="IYI6" s="70"/>
      <c r="IYJ6" s="81"/>
      <c r="IYK6" s="81"/>
      <c r="IYL6" s="81"/>
      <c r="IYM6" s="81"/>
      <c r="IYN6" s="81"/>
      <c r="IYO6" s="81"/>
      <c r="IYP6" s="81"/>
      <c r="IYQ6" s="81"/>
      <c r="IYR6" s="81"/>
      <c r="IYS6" s="81"/>
      <c r="IYT6" s="81"/>
      <c r="IYU6" s="81"/>
      <c r="IYV6" s="81"/>
      <c r="IYW6" s="81"/>
      <c r="IYX6" s="70"/>
      <c r="IYY6" s="81"/>
      <c r="IYZ6" s="81"/>
      <c r="IZA6" s="81"/>
      <c r="IZB6" s="81"/>
      <c r="IZC6" s="81"/>
      <c r="IZD6" s="81"/>
      <c r="IZE6" s="81"/>
      <c r="IZF6" s="81"/>
      <c r="IZG6" s="81"/>
      <c r="IZH6" s="81"/>
      <c r="IZI6" s="81"/>
      <c r="IZJ6" s="81"/>
      <c r="IZK6" s="81"/>
      <c r="IZL6" s="81"/>
      <c r="IZM6" s="70"/>
      <c r="IZN6" s="81"/>
      <c r="IZO6" s="81"/>
      <c r="IZP6" s="81"/>
      <c r="IZQ6" s="81"/>
      <c r="IZR6" s="81"/>
      <c r="IZS6" s="81"/>
      <c r="IZT6" s="81"/>
      <c r="IZU6" s="81"/>
      <c r="IZV6" s="81"/>
      <c r="IZW6" s="81"/>
      <c r="IZX6" s="81"/>
      <c r="IZY6" s="81"/>
      <c r="IZZ6" s="81"/>
      <c r="JAA6" s="81"/>
      <c r="JAB6" s="70"/>
      <c r="JAC6" s="81"/>
      <c r="JAD6" s="81"/>
      <c r="JAE6" s="81"/>
      <c r="JAF6" s="81"/>
      <c r="JAG6" s="81"/>
      <c r="JAH6" s="81"/>
      <c r="JAI6" s="81"/>
      <c r="JAJ6" s="81"/>
      <c r="JAK6" s="81"/>
      <c r="JAL6" s="81"/>
      <c r="JAM6" s="81"/>
      <c r="JAN6" s="81"/>
      <c r="JAO6" s="81"/>
      <c r="JAP6" s="81"/>
      <c r="JAQ6" s="70"/>
      <c r="JAR6" s="81"/>
      <c r="JAS6" s="81"/>
      <c r="JAT6" s="81"/>
      <c r="JAU6" s="81"/>
      <c r="JAV6" s="81"/>
      <c r="JAW6" s="81"/>
      <c r="JAX6" s="81"/>
      <c r="JAY6" s="81"/>
      <c r="JAZ6" s="81"/>
      <c r="JBA6" s="81"/>
      <c r="JBB6" s="81"/>
      <c r="JBC6" s="81"/>
      <c r="JBD6" s="81"/>
      <c r="JBE6" s="81"/>
      <c r="JBF6" s="70"/>
      <c r="JBG6" s="81"/>
      <c r="JBH6" s="81"/>
      <c r="JBI6" s="81"/>
      <c r="JBJ6" s="81"/>
      <c r="JBK6" s="81"/>
      <c r="JBL6" s="81"/>
      <c r="JBM6" s="81"/>
      <c r="JBN6" s="81"/>
      <c r="JBO6" s="81"/>
      <c r="JBP6" s="81"/>
      <c r="JBQ6" s="81"/>
      <c r="JBR6" s="81"/>
      <c r="JBS6" s="81"/>
      <c r="JBT6" s="81"/>
      <c r="JBU6" s="70"/>
      <c r="JBV6" s="81"/>
      <c r="JBW6" s="81"/>
      <c r="JBX6" s="81"/>
      <c r="JBY6" s="81"/>
      <c r="JBZ6" s="81"/>
      <c r="JCA6" s="81"/>
      <c r="JCB6" s="81"/>
      <c r="JCC6" s="81"/>
      <c r="JCD6" s="81"/>
      <c r="JCE6" s="81"/>
      <c r="JCF6" s="81"/>
      <c r="JCG6" s="81"/>
      <c r="JCH6" s="81"/>
      <c r="JCI6" s="81"/>
      <c r="JCJ6" s="70"/>
      <c r="JCK6" s="81"/>
      <c r="JCL6" s="81"/>
      <c r="JCM6" s="81"/>
      <c r="JCN6" s="81"/>
      <c r="JCO6" s="81"/>
      <c r="JCP6" s="81"/>
      <c r="JCQ6" s="81"/>
      <c r="JCR6" s="81"/>
      <c r="JCS6" s="81"/>
      <c r="JCT6" s="81"/>
      <c r="JCU6" s="81"/>
      <c r="JCV6" s="81"/>
      <c r="JCW6" s="81"/>
      <c r="JCX6" s="81"/>
      <c r="JCY6" s="70"/>
      <c r="JCZ6" s="81"/>
      <c r="JDA6" s="81"/>
      <c r="JDB6" s="81"/>
      <c r="JDC6" s="81"/>
      <c r="JDD6" s="81"/>
      <c r="JDE6" s="81"/>
      <c r="JDF6" s="81"/>
      <c r="JDG6" s="81"/>
      <c r="JDH6" s="81"/>
      <c r="JDI6" s="81"/>
      <c r="JDJ6" s="81"/>
      <c r="JDK6" s="81"/>
      <c r="JDL6" s="81"/>
      <c r="JDM6" s="81"/>
      <c r="JDN6" s="70"/>
      <c r="JDO6" s="81"/>
      <c r="JDP6" s="81"/>
      <c r="JDQ6" s="81"/>
      <c r="JDR6" s="81"/>
      <c r="JDS6" s="81"/>
      <c r="JDT6" s="81"/>
      <c r="JDU6" s="81"/>
      <c r="JDV6" s="81"/>
      <c r="JDW6" s="81"/>
      <c r="JDX6" s="81"/>
      <c r="JDY6" s="81"/>
      <c r="JDZ6" s="81"/>
      <c r="JEA6" s="81"/>
      <c r="JEB6" s="81"/>
      <c r="JEC6" s="70"/>
      <c r="JED6" s="81"/>
      <c r="JEE6" s="81"/>
      <c r="JEF6" s="81"/>
      <c r="JEG6" s="81"/>
      <c r="JEH6" s="81"/>
      <c r="JEI6" s="81"/>
      <c r="JEJ6" s="81"/>
      <c r="JEK6" s="81"/>
      <c r="JEL6" s="81"/>
      <c r="JEM6" s="81"/>
      <c r="JEN6" s="81"/>
      <c r="JEO6" s="81"/>
      <c r="JEP6" s="81"/>
      <c r="JEQ6" s="81"/>
      <c r="JER6" s="70"/>
      <c r="JES6" s="81"/>
      <c r="JET6" s="81"/>
      <c r="JEU6" s="81"/>
      <c r="JEV6" s="81"/>
      <c r="JEW6" s="81"/>
      <c r="JEX6" s="81"/>
      <c r="JEY6" s="81"/>
      <c r="JEZ6" s="81"/>
      <c r="JFA6" s="81"/>
      <c r="JFB6" s="81"/>
      <c r="JFC6" s="81"/>
      <c r="JFD6" s="81"/>
      <c r="JFE6" s="81"/>
      <c r="JFF6" s="81"/>
      <c r="JFG6" s="70"/>
      <c r="JFH6" s="81"/>
      <c r="JFI6" s="81"/>
      <c r="JFJ6" s="81"/>
      <c r="JFK6" s="81"/>
      <c r="JFL6" s="81"/>
      <c r="JFM6" s="81"/>
      <c r="JFN6" s="81"/>
      <c r="JFO6" s="81"/>
      <c r="JFP6" s="81"/>
      <c r="JFQ6" s="81"/>
      <c r="JFR6" s="81"/>
      <c r="JFS6" s="81"/>
      <c r="JFT6" s="81"/>
      <c r="JFU6" s="81"/>
      <c r="JFV6" s="70"/>
      <c r="JFW6" s="81"/>
      <c r="JFX6" s="81"/>
      <c r="JFY6" s="81"/>
      <c r="JFZ6" s="81"/>
      <c r="JGA6" s="81"/>
      <c r="JGB6" s="81"/>
      <c r="JGC6" s="81"/>
      <c r="JGD6" s="81"/>
      <c r="JGE6" s="81"/>
      <c r="JGF6" s="81"/>
      <c r="JGG6" s="81"/>
      <c r="JGH6" s="81"/>
      <c r="JGI6" s="81"/>
      <c r="JGJ6" s="81"/>
      <c r="JGK6" s="70"/>
      <c r="JGL6" s="81"/>
      <c r="JGM6" s="81"/>
      <c r="JGN6" s="81"/>
      <c r="JGO6" s="81"/>
      <c r="JGP6" s="81"/>
      <c r="JGQ6" s="81"/>
      <c r="JGR6" s="81"/>
      <c r="JGS6" s="81"/>
      <c r="JGT6" s="81"/>
      <c r="JGU6" s="81"/>
      <c r="JGV6" s="81"/>
      <c r="JGW6" s="81"/>
      <c r="JGX6" s="81"/>
      <c r="JGY6" s="81"/>
      <c r="JGZ6" s="70"/>
      <c r="JHA6" s="81"/>
      <c r="JHB6" s="81"/>
      <c r="JHC6" s="81"/>
      <c r="JHD6" s="81"/>
      <c r="JHE6" s="81"/>
      <c r="JHF6" s="81"/>
      <c r="JHG6" s="81"/>
      <c r="JHH6" s="81"/>
      <c r="JHI6" s="81"/>
      <c r="JHJ6" s="81"/>
      <c r="JHK6" s="81"/>
      <c r="JHL6" s="81"/>
      <c r="JHM6" s="81"/>
      <c r="JHN6" s="81"/>
      <c r="JHO6" s="70"/>
      <c r="JHP6" s="81"/>
      <c r="JHQ6" s="81"/>
      <c r="JHR6" s="81"/>
      <c r="JHS6" s="81"/>
      <c r="JHT6" s="81"/>
      <c r="JHU6" s="81"/>
      <c r="JHV6" s="81"/>
      <c r="JHW6" s="81"/>
      <c r="JHX6" s="81"/>
      <c r="JHY6" s="81"/>
      <c r="JHZ6" s="81"/>
      <c r="JIA6" s="81"/>
      <c r="JIB6" s="81"/>
      <c r="JIC6" s="81"/>
      <c r="JID6" s="70"/>
      <c r="JIE6" s="81"/>
      <c r="JIF6" s="81"/>
      <c r="JIG6" s="81"/>
      <c r="JIH6" s="81"/>
      <c r="JII6" s="81"/>
      <c r="JIJ6" s="81"/>
      <c r="JIK6" s="81"/>
      <c r="JIL6" s="81"/>
      <c r="JIM6" s="81"/>
      <c r="JIN6" s="81"/>
      <c r="JIO6" s="81"/>
      <c r="JIP6" s="81"/>
      <c r="JIQ6" s="81"/>
      <c r="JIR6" s="81"/>
      <c r="JIS6" s="70"/>
      <c r="JIT6" s="81"/>
      <c r="JIU6" s="81"/>
      <c r="JIV6" s="81"/>
      <c r="JIW6" s="81"/>
      <c r="JIX6" s="81"/>
      <c r="JIY6" s="81"/>
      <c r="JIZ6" s="81"/>
      <c r="JJA6" s="81"/>
      <c r="JJB6" s="81"/>
      <c r="JJC6" s="81"/>
      <c r="JJD6" s="81"/>
      <c r="JJE6" s="81"/>
      <c r="JJF6" s="81"/>
      <c r="JJG6" s="81"/>
      <c r="JJH6" s="70"/>
      <c r="JJI6" s="81"/>
      <c r="JJJ6" s="81"/>
      <c r="JJK6" s="81"/>
      <c r="JJL6" s="81"/>
      <c r="JJM6" s="81"/>
      <c r="JJN6" s="81"/>
      <c r="JJO6" s="81"/>
      <c r="JJP6" s="81"/>
      <c r="JJQ6" s="81"/>
      <c r="JJR6" s="81"/>
      <c r="JJS6" s="81"/>
      <c r="JJT6" s="81"/>
      <c r="JJU6" s="81"/>
      <c r="JJV6" s="81"/>
      <c r="JJW6" s="70"/>
      <c r="JJX6" s="81"/>
      <c r="JJY6" s="81"/>
      <c r="JJZ6" s="81"/>
      <c r="JKA6" s="81"/>
      <c r="JKB6" s="81"/>
      <c r="JKC6" s="81"/>
      <c r="JKD6" s="81"/>
      <c r="JKE6" s="81"/>
      <c r="JKF6" s="81"/>
      <c r="JKG6" s="81"/>
      <c r="JKH6" s="81"/>
      <c r="JKI6" s="81"/>
      <c r="JKJ6" s="81"/>
      <c r="JKK6" s="81"/>
      <c r="JKL6" s="70"/>
      <c r="JKM6" s="81"/>
      <c r="JKN6" s="81"/>
      <c r="JKO6" s="81"/>
      <c r="JKP6" s="81"/>
      <c r="JKQ6" s="81"/>
      <c r="JKR6" s="81"/>
      <c r="JKS6" s="81"/>
      <c r="JKT6" s="81"/>
      <c r="JKU6" s="81"/>
      <c r="JKV6" s="81"/>
      <c r="JKW6" s="81"/>
      <c r="JKX6" s="81"/>
      <c r="JKY6" s="81"/>
      <c r="JKZ6" s="81"/>
      <c r="JLA6" s="70"/>
      <c r="JLB6" s="81"/>
      <c r="JLC6" s="81"/>
      <c r="JLD6" s="81"/>
      <c r="JLE6" s="81"/>
      <c r="JLF6" s="81"/>
      <c r="JLG6" s="81"/>
      <c r="JLH6" s="81"/>
      <c r="JLI6" s="81"/>
      <c r="JLJ6" s="81"/>
      <c r="JLK6" s="81"/>
      <c r="JLL6" s="81"/>
      <c r="JLM6" s="81"/>
      <c r="JLN6" s="81"/>
      <c r="JLO6" s="81"/>
      <c r="JLP6" s="70"/>
      <c r="JLQ6" s="81"/>
      <c r="JLR6" s="81"/>
      <c r="JLS6" s="81"/>
      <c r="JLT6" s="81"/>
      <c r="JLU6" s="81"/>
      <c r="JLV6" s="81"/>
      <c r="JLW6" s="81"/>
      <c r="JLX6" s="81"/>
      <c r="JLY6" s="81"/>
      <c r="JLZ6" s="81"/>
      <c r="JMA6" s="81"/>
      <c r="JMB6" s="81"/>
      <c r="JMC6" s="81"/>
      <c r="JMD6" s="81"/>
      <c r="JME6" s="70"/>
      <c r="JMF6" s="81"/>
      <c r="JMG6" s="81"/>
      <c r="JMH6" s="81"/>
      <c r="JMI6" s="81"/>
      <c r="JMJ6" s="81"/>
      <c r="JMK6" s="81"/>
      <c r="JML6" s="81"/>
      <c r="JMM6" s="81"/>
      <c r="JMN6" s="81"/>
      <c r="JMO6" s="81"/>
      <c r="JMP6" s="81"/>
      <c r="JMQ6" s="81"/>
      <c r="JMR6" s="81"/>
      <c r="JMS6" s="81"/>
      <c r="JMT6" s="70"/>
      <c r="JMU6" s="81"/>
      <c r="JMV6" s="81"/>
      <c r="JMW6" s="81"/>
      <c r="JMX6" s="81"/>
      <c r="JMY6" s="81"/>
      <c r="JMZ6" s="81"/>
      <c r="JNA6" s="81"/>
      <c r="JNB6" s="81"/>
      <c r="JNC6" s="81"/>
      <c r="JND6" s="81"/>
      <c r="JNE6" s="81"/>
      <c r="JNF6" s="81"/>
      <c r="JNG6" s="81"/>
      <c r="JNH6" s="81"/>
      <c r="JNI6" s="70"/>
      <c r="JNJ6" s="81"/>
      <c r="JNK6" s="81"/>
      <c r="JNL6" s="81"/>
      <c r="JNM6" s="81"/>
      <c r="JNN6" s="81"/>
      <c r="JNO6" s="81"/>
      <c r="JNP6" s="81"/>
      <c r="JNQ6" s="81"/>
      <c r="JNR6" s="81"/>
      <c r="JNS6" s="81"/>
      <c r="JNT6" s="81"/>
      <c r="JNU6" s="81"/>
      <c r="JNV6" s="81"/>
      <c r="JNW6" s="81"/>
      <c r="JNX6" s="70"/>
      <c r="JNY6" s="81"/>
      <c r="JNZ6" s="81"/>
      <c r="JOA6" s="81"/>
      <c r="JOB6" s="81"/>
      <c r="JOC6" s="81"/>
      <c r="JOD6" s="81"/>
      <c r="JOE6" s="81"/>
      <c r="JOF6" s="81"/>
      <c r="JOG6" s="81"/>
      <c r="JOH6" s="81"/>
      <c r="JOI6" s="81"/>
      <c r="JOJ6" s="81"/>
      <c r="JOK6" s="81"/>
      <c r="JOL6" s="81"/>
      <c r="JOM6" s="70"/>
      <c r="JON6" s="81"/>
      <c r="JOO6" s="81"/>
      <c r="JOP6" s="81"/>
      <c r="JOQ6" s="81"/>
      <c r="JOR6" s="81"/>
      <c r="JOS6" s="81"/>
      <c r="JOT6" s="81"/>
      <c r="JOU6" s="81"/>
      <c r="JOV6" s="81"/>
      <c r="JOW6" s="81"/>
      <c r="JOX6" s="81"/>
      <c r="JOY6" s="81"/>
      <c r="JOZ6" s="81"/>
      <c r="JPA6" s="81"/>
      <c r="JPB6" s="70"/>
      <c r="JPC6" s="81"/>
      <c r="JPD6" s="81"/>
      <c r="JPE6" s="81"/>
      <c r="JPF6" s="81"/>
      <c r="JPG6" s="81"/>
      <c r="JPH6" s="81"/>
      <c r="JPI6" s="81"/>
      <c r="JPJ6" s="81"/>
      <c r="JPK6" s="81"/>
      <c r="JPL6" s="81"/>
      <c r="JPM6" s="81"/>
      <c r="JPN6" s="81"/>
      <c r="JPO6" s="81"/>
      <c r="JPP6" s="81"/>
      <c r="JPQ6" s="70"/>
      <c r="JPR6" s="81"/>
      <c r="JPS6" s="81"/>
      <c r="JPT6" s="81"/>
      <c r="JPU6" s="81"/>
      <c r="JPV6" s="81"/>
      <c r="JPW6" s="81"/>
      <c r="JPX6" s="81"/>
      <c r="JPY6" s="81"/>
      <c r="JPZ6" s="81"/>
      <c r="JQA6" s="81"/>
      <c r="JQB6" s="81"/>
      <c r="JQC6" s="81"/>
      <c r="JQD6" s="81"/>
      <c r="JQE6" s="81"/>
      <c r="JQF6" s="70"/>
      <c r="JQG6" s="81"/>
      <c r="JQH6" s="81"/>
      <c r="JQI6" s="81"/>
      <c r="JQJ6" s="81"/>
      <c r="JQK6" s="81"/>
      <c r="JQL6" s="81"/>
      <c r="JQM6" s="81"/>
      <c r="JQN6" s="81"/>
      <c r="JQO6" s="81"/>
      <c r="JQP6" s="81"/>
      <c r="JQQ6" s="81"/>
      <c r="JQR6" s="81"/>
      <c r="JQS6" s="81"/>
      <c r="JQT6" s="81"/>
      <c r="JQU6" s="70"/>
      <c r="JQV6" s="81"/>
      <c r="JQW6" s="81"/>
      <c r="JQX6" s="81"/>
      <c r="JQY6" s="81"/>
      <c r="JQZ6" s="81"/>
      <c r="JRA6" s="81"/>
      <c r="JRB6" s="81"/>
      <c r="JRC6" s="81"/>
      <c r="JRD6" s="81"/>
      <c r="JRE6" s="81"/>
      <c r="JRF6" s="81"/>
      <c r="JRG6" s="81"/>
      <c r="JRH6" s="81"/>
      <c r="JRI6" s="81"/>
      <c r="JRJ6" s="70"/>
      <c r="JRK6" s="81"/>
      <c r="JRL6" s="81"/>
      <c r="JRM6" s="81"/>
      <c r="JRN6" s="81"/>
      <c r="JRO6" s="81"/>
      <c r="JRP6" s="81"/>
      <c r="JRQ6" s="81"/>
      <c r="JRR6" s="81"/>
      <c r="JRS6" s="81"/>
      <c r="JRT6" s="81"/>
      <c r="JRU6" s="81"/>
      <c r="JRV6" s="81"/>
      <c r="JRW6" s="81"/>
      <c r="JRX6" s="81"/>
      <c r="JRY6" s="70"/>
      <c r="JRZ6" s="81"/>
      <c r="JSA6" s="81"/>
      <c r="JSB6" s="81"/>
      <c r="JSC6" s="81"/>
      <c r="JSD6" s="81"/>
      <c r="JSE6" s="81"/>
      <c r="JSF6" s="81"/>
      <c r="JSG6" s="81"/>
      <c r="JSH6" s="81"/>
      <c r="JSI6" s="81"/>
      <c r="JSJ6" s="81"/>
      <c r="JSK6" s="81"/>
      <c r="JSL6" s="81"/>
      <c r="JSM6" s="81"/>
      <c r="JSN6" s="70"/>
      <c r="JSO6" s="81"/>
      <c r="JSP6" s="81"/>
      <c r="JSQ6" s="81"/>
      <c r="JSR6" s="81"/>
      <c r="JSS6" s="81"/>
      <c r="JST6" s="81"/>
      <c r="JSU6" s="81"/>
      <c r="JSV6" s="81"/>
      <c r="JSW6" s="81"/>
      <c r="JSX6" s="81"/>
      <c r="JSY6" s="81"/>
      <c r="JSZ6" s="81"/>
      <c r="JTA6" s="81"/>
      <c r="JTB6" s="81"/>
      <c r="JTC6" s="70"/>
      <c r="JTD6" s="81"/>
      <c r="JTE6" s="81"/>
      <c r="JTF6" s="81"/>
      <c r="JTG6" s="81"/>
      <c r="JTH6" s="81"/>
      <c r="JTI6" s="81"/>
      <c r="JTJ6" s="81"/>
      <c r="JTK6" s="81"/>
      <c r="JTL6" s="81"/>
      <c r="JTM6" s="81"/>
      <c r="JTN6" s="81"/>
      <c r="JTO6" s="81"/>
      <c r="JTP6" s="81"/>
      <c r="JTQ6" s="81"/>
      <c r="JTR6" s="70"/>
      <c r="JTS6" s="81"/>
      <c r="JTT6" s="81"/>
      <c r="JTU6" s="81"/>
      <c r="JTV6" s="81"/>
      <c r="JTW6" s="81"/>
      <c r="JTX6" s="81"/>
      <c r="JTY6" s="81"/>
      <c r="JTZ6" s="81"/>
      <c r="JUA6" s="81"/>
      <c r="JUB6" s="81"/>
      <c r="JUC6" s="81"/>
      <c r="JUD6" s="81"/>
      <c r="JUE6" s="81"/>
      <c r="JUF6" s="81"/>
      <c r="JUG6" s="70"/>
      <c r="JUH6" s="81"/>
      <c r="JUI6" s="81"/>
      <c r="JUJ6" s="81"/>
      <c r="JUK6" s="81"/>
      <c r="JUL6" s="81"/>
      <c r="JUM6" s="81"/>
      <c r="JUN6" s="81"/>
      <c r="JUO6" s="81"/>
      <c r="JUP6" s="81"/>
      <c r="JUQ6" s="81"/>
      <c r="JUR6" s="81"/>
      <c r="JUS6" s="81"/>
      <c r="JUT6" s="81"/>
      <c r="JUU6" s="81"/>
      <c r="JUV6" s="70"/>
      <c r="JUW6" s="81"/>
      <c r="JUX6" s="81"/>
      <c r="JUY6" s="81"/>
      <c r="JUZ6" s="81"/>
      <c r="JVA6" s="81"/>
      <c r="JVB6" s="81"/>
      <c r="JVC6" s="81"/>
      <c r="JVD6" s="81"/>
      <c r="JVE6" s="81"/>
      <c r="JVF6" s="81"/>
      <c r="JVG6" s="81"/>
      <c r="JVH6" s="81"/>
      <c r="JVI6" s="81"/>
      <c r="JVJ6" s="81"/>
      <c r="JVK6" s="70"/>
      <c r="JVL6" s="81"/>
      <c r="JVM6" s="81"/>
      <c r="JVN6" s="81"/>
      <c r="JVO6" s="81"/>
      <c r="JVP6" s="81"/>
      <c r="JVQ6" s="81"/>
      <c r="JVR6" s="81"/>
      <c r="JVS6" s="81"/>
      <c r="JVT6" s="81"/>
      <c r="JVU6" s="81"/>
      <c r="JVV6" s="81"/>
      <c r="JVW6" s="81"/>
      <c r="JVX6" s="81"/>
      <c r="JVY6" s="81"/>
      <c r="JVZ6" s="70"/>
      <c r="JWA6" s="81"/>
      <c r="JWB6" s="81"/>
      <c r="JWC6" s="81"/>
      <c r="JWD6" s="81"/>
      <c r="JWE6" s="81"/>
      <c r="JWF6" s="81"/>
      <c r="JWG6" s="81"/>
      <c r="JWH6" s="81"/>
      <c r="JWI6" s="81"/>
      <c r="JWJ6" s="81"/>
      <c r="JWK6" s="81"/>
      <c r="JWL6" s="81"/>
      <c r="JWM6" s="81"/>
      <c r="JWN6" s="81"/>
      <c r="JWO6" s="70"/>
      <c r="JWP6" s="81"/>
      <c r="JWQ6" s="81"/>
      <c r="JWR6" s="81"/>
      <c r="JWS6" s="81"/>
      <c r="JWT6" s="81"/>
      <c r="JWU6" s="81"/>
      <c r="JWV6" s="81"/>
      <c r="JWW6" s="81"/>
      <c r="JWX6" s="81"/>
      <c r="JWY6" s="81"/>
      <c r="JWZ6" s="81"/>
      <c r="JXA6" s="81"/>
      <c r="JXB6" s="81"/>
      <c r="JXC6" s="81"/>
      <c r="JXD6" s="70"/>
      <c r="JXE6" s="81"/>
      <c r="JXF6" s="81"/>
      <c r="JXG6" s="81"/>
      <c r="JXH6" s="81"/>
      <c r="JXI6" s="81"/>
      <c r="JXJ6" s="81"/>
      <c r="JXK6" s="81"/>
      <c r="JXL6" s="81"/>
      <c r="JXM6" s="81"/>
      <c r="JXN6" s="81"/>
      <c r="JXO6" s="81"/>
      <c r="JXP6" s="81"/>
      <c r="JXQ6" s="81"/>
      <c r="JXR6" s="81"/>
      <c r="JXS6" s="70"/>
      <c r="JXT6" s="81"/>
      <c r="JXU6" s="81"/>
      <c r="JXV6" s="81"/>
      <c r="JXW6" s="81"/>
      <c r="JXX6" s="81"/>
      <c r="JXY6" s="81"/>
      <c r="JXZ6" s="81"/>
      <c r="JYA6" s="81"/>
      <c r="JYB6" s="81"/>
      <c r="JYC6" s="81"/>
      <c r="JYD6" s="81"/>
      <c r="JYE6" s="81"/>
      <c r="JYF6" s="81"/>
      <c r="JYG6" s="81"/>
      <c r="JYH6" s="70"/>
      <c r="JYI6" s="81"/>
      <c r="JYJ6" s="81"/>
      <c r="JYK6" s="81"/>
      <c r="JYL6" s="81"/>
      <c r="JYM6" s="81"/>
      <c r="JYN6" s="81"/>
      <c r="JYO6" s="81"/>
      <c r="JYP6" s="81"/>
      <c r="JYQ6" s="81"/>
      <c r="JYR6" s="81"/>
      <c r="JYS6" s="81"/>
      <c r="JYT6" s="81"/>
      <c r="JYU6" s="81"/>
      <c r="JYV6" s="81"/>
      <c r="JYW6" s="70"/>
      <c r="JYX6" s="81"/>
      <c r="JYY6" s="81"/>
      <c r="JYZ6" s="81"/>
      <c r="JZA6" s="81"/>
      <c r="JZB6" s="81"/>
      <c r="JZC6" s="81"/>
      <c r="JZD6" s="81"/>
      <c r="JZE6" s="81"/>
      <c r="JZF6" s="81"/>
      <c r="JZG6" s="81"/>
      <c r="JZH6" s="81"/>
      <c r="JZI6" s="81"/>
      <c r="JZJ6" s="81"/>
      <c r="JZK6" s="81"/>
      <c r="JZL6" s="70"/>
      <c r="JZM6" s="81"/>
      <c r="JZN6" s="81"/>
      <c r="JZO6" s="81"/>
      <c r="JZP6" s="81"/>
      <c r="JZQ6" s="81"/>
      <c r="JZR6" s="81"/>
      <c r="JZS6" s="81"/>
      <c r="JZT6" s="81"/>
      <c r="JZU6" s="81"/>
      <c r="JZV6" s="81"/>
      <c r="JZW6" s="81"/>
      <c r="JZX6" s="81"/>
      <c r="JZY6" s="81"/>
      <c r="JZZ6" s="81"/>
      <c r="KAA6" s="70"/>
      <c r="KAB6" s="81"/>
      <c r="KAC6" s="81"/>
      <c r="KAD6" s="81"/>
      <c r="KAE6" s="81"/>
      <c r="KAF6" s="81"/>
      <c r="KAG6" s="81"/>
      <c r="KAH6" s="81"/>
      <c r="KAI6" s="81"/>
      <c r="KAJ6" s="81"/>
      <c r="KAK6" s="81"/>
      <c r="KAL6" s="81"/>
      <c r="KAM6" s="81"/>
      <c r="KAN6" s="81"/>
      <c r="KAO6" s="81"/>
      <c r="KAP6" s="70"/>
      <c r="KAQ6" s="81"/>
      <c r="KAR6" s="81"/>
      <c r="KAS6" s="81"/>
      <c r="KAT6" s="81"/>
      <c r="KAU6" s="81"/>
      <c r="KAV6" s="81"/>
      <c r="KAW6" s="81"/>
      <c r="KAX6" s="81"/>
      <c r="KAY6" s="81"/>
      <c r="KAZ6" s="81"/>
      <c r="KBA6" s="81"/>
      <c r="KBB6" s="81"/>
      <c r="KBC6" s="81"/>
      <c r="KBD6" s="81"/>
      <c r="KBE6" s="70"/>
      <c r="KBF6" s="81"/>
      <c r="KBG6" s="81"/>
      <c r="KBH6" s="81"/>
      <c r="KBI6" s="81"/>
      <c r="KBJ6" s="81"/>
      <c r="KBK6" s="81"/>
      <c r="KBL6" s="81"/>
      <c r="KBM6" s="81"/>
      <c r="KBN6" s="81"/>
      <c r="KBO6" s="81"/>
      <c r="KBP6" s="81"/>
      <c r="KBQ6" s="81"/>
      <c r="KBR6" s="81"/>
      <c r="KBS6" s="81"/>
      <c r="KBT6" s="70"/>
      <c r="KBU6" s="81"/>
      <c r="KBV6" s="81"/>
      <c r="KBW6" s="81"/>
      <c r="KBX6" s="81"/>
      <c r="KBY6" s="81"/>
      <c r="KBZ6" s="81"/>
      <c r="KCA6" s="81"/>
      <c r="KCB6" s="81"/>
      <c r="KCC6" s="81"/>
      <c r="KCD6" s="81"/>
      <c r="KCE6" s="81"/>
      <c r="KCF6" s="81"/>
      <c r="KCG6" s="81"/>
      <c r="KCH6" s="81"/>
      <c r="KCI6" s="70"/>
      <c r="KCJ6" s="81"/>
      <c r="KCK6" s="81"/>
      <c r="KCL6" s="81"/>
      <c r="KCM6" s="81"/>
      <c r="KCN6" s="81"/>
      <c r="KCO6" s="81"/>
      <c r="KCP6" s="81"/>
      <c r="KCQ6" s="81"/>
      <c r="KCR6" s="81"/>
      <c r="KCS6" s="81"/>
      <c r="KCT6" s="81"/>
      <c r="KCU6" s="81"/>
      <c r="KCV6" s="81"/>
      <c r="KCW6" s="81"/>
      <c r="KCX6" s="70"/>
      <c r="KCY6" s="81"/>
      <c r="KCZ6" s="81"/>
      <c r="KDA6" s="81"/>
      <c r="KDB6" s="81"/>
      <c r="KDC6" s="81"/>
      <c r="KDD6" s="81"/>
      <c r="KDE6" s="81"/>
      <c r="KDF6" s="81"/>
      <c r="KDG6" s="81"/>
      <c r="KDH6" s="81"/>
      <c r="KDI6" s="81"/>
      <c r="KDJ6" s="81"/>
      <c r="KDK6" s="81"/>
      <c r="KDL6" s="81"/>
      <c r="KDM6" s="70"/>
      <c r="KDN6" s="81"/>
      <c r="KDO6" s="81"/>
      <c r="KDP6" s="81"/>
      <c r="KDQ6" s="81"/>
      <c r="KDR6" s="81"/>
      <c r="KDS6" s="81"/>
      <c r="KDT6" s="81"/>
      <c r="KDU6" s="81"/>
      <c r="KDV6" s="81"/>
      <c r="KDW6" s="81"/>
      <c r="KDX6" s="81"/>
      <c r="KDY6" s="81"/>
      <c r="KDZ6" s="81"/>
      <c r="KEA6" s="81"/>
      <c r="KEB6" s="70"/>
      <c r="KEC6" s="81"/>
      <c r="KED6" s="81"/>
      <c r="KEE6" s="81"/>
      <c r="KEF6" s="81"/>
      <c r="KEG6" s="81"/>
      <c r="KEH6" s="81"/>
      <c r="KEI6" s="81"/>
      <c r="KEJ6" s="81"/>
      <c r="KEK6" s="81"/>
      <c r="KEL6" s="81"/>
      <c r="KEM6" s="81"/>
      <c r="KEN6" s="81"/>
      <c r="KEO6" s="81"/>
      <c r="KEP6" s="81"/>
      <c r="KEQ6" s="70"/>
      <c r="KER6" s="81"/>
      <c r="KES6" s="81"/>
      <c r="KET6" s="81"/>
      <c r="KEU6" s="81"/>
      <c r="KEV6" s="81"/>
      <c r="KEW6" s="81"/>
      <c r="KEX6" s="81"/>
      <c r="KEY6" s="81"/>
      <c r="KEZ6" s="81"/>
      <c r="KFA6" s="81"/>
      <c r="KFB6" s="81"/>
      <c r="KFC6" s="81"/>
      <c r="KFD6" s="81"/>
      <c r="KFE6" s="81"/>
      <c r="KFF6" s="70"/>
      <c r="KFG6" s="81"/>
      <c r="KFH6" s="81"/>
      <c r="KFI6" s="81"/>
      <c r="KFJ6" s="81"/>
      <c r="KFK6" s="81"/>
      <c r="KFL6" s="81"/>
      <c r="KFM6" s="81"/>
      <c r="KFN6" s="81"/>
      <c r="KFO6" s="81"/>
      <c r="KFP6" s="81"/>
      <c r="KFQ6" s="81"/>
      <c r="KFR6" s="81"/>
      <c r="KFS6" s="81"/>
      <c r="KFT6" s="81"/>
      <c r="KFU6" s="70"/>
      <c r="KFV6" s="81"/>
      <c r="KFW6" s="81"/>
      <c r="KFX6" s="81"/>
      <c r="KFY6" s="81"/>
      <c r="KFZ6" s="81"/>
      <c r="KGA6" s="81"/>
      <c r="KGB6" s="81"/>
      <c r="KGC6" s="81"/>
      <c r="KGD6" s="81"/>
      <c r="KGE6" s="81"/>
      <c r="KGF6" s="81"/>
      <c r="KGG6" s="81"/>
      <c r="KGH6" s="81"/>
      <c r="KGI6" s="81"/>
      <c r="KGJ6" s="70"/>
      <c r="KGK6" s="81"/>
      <c r="KGL6" s="81"/>
      <c r="KGM6" s="81"/>
      <c r="KGN6" s="81"/>
      <c r="KGO6" s="81"/>
      <c r="KGP6" s="81"/>
      <c r="KGQ6" s="81"/>
      <c r="KGR6" s="81"/>
      <c r="KGS6" s="81"/>
      <c r="KGT6" s="81"/>
      <c r="KGU6" s="81"/>
      <c r="KGV6" s="81"/>
      <c r="KGW6" s="81"/>
      <c r="KGX6" s="81"/>
      <c r="KGY6" s="70"/>
      <c r="KGZ6" s="81"/>
      <c r="KHA6" s="81"/>
      <c r="KHB6" s="81"/>
      <c r="KHC6" s="81"/>
      <c r="KHD6" s="81"/>
      <c r="KHE6" s="81"/>
      <c r="KHF6" s="81"/>
      <c r="KHG6" s="81"/>
      <c r="KHH6" s="81"/>
      <c r="KHI6" s="81"/>
      <c r="KHJ6" s="81"/>
      <c r="KHK6" s="81"/>
      <c r="KHL6" s="81"/>
      <c r="KHM6" s="81"/>
      <c r="KHN6" s="70"/>
      <c r="KHO6" s="81"/>
      <c r="KHP6" s="81"/>
      <c r="KHQ6" s="81"/>
      <c r="KHR6" s="81"/>
      <c r="KHS6" s="81"/>
      <c r="KHT6" s="81"/>
      <c r="KHU6" s="81"/>
      <c r="KHV6" s="81"/>
      <c r="KHW6" s="81"/>
      <c r="KHX6" s="81"/>
      <c r="KHY6" s="81"/>
      <c r="KHZ6" s="81"/>
      <c r="KIA6" s="81"/>
      <c r="KIB6" s="81"/>
      <c r="KIC6" s="70"/>
      <c r="KID6" s="81"/>
      <c r="KIE6" s="81"/>
      <c r="KIF6" s="81"/>
      <c r="KIG6" s="81"/>
      <c r="KIH6" s="81"/>
      <c r="KII6" s="81"/>
      <c r="KIJ6" s="81"/>
      <c r="KIK6" s="81"/>
      <c r="KIL6" s="81"/>
      <c r="KIM6" s="81"/>
      <c r="KIN6" s="81"/>
      <c r="KIO6" s="81"/>
      <c r="KIP6" s="81"/>
      <c r="KIQ6" s="81"/>
      <c r="KIR6" s="70"/>
      <c r="KIS6" s="81"/>
      <c r="KIT6" s="81"/>
      <c r="KIU6" s="81"/>
      <c r="KIV6" s="81"/>
      <c r="KIW6" s="81"/>
      <c r="KIX6" s="81"/>
      <c r="KIY6" s="81"/>
      <c r="KIZ6" s="81"/>
      <c r="KJA6" s="81"/>
      <c r="KJB6" s="81"/>
      <c r="KJC6" s="81"/>
      <c r="KJD6" s="81"/>
      <c r="KJE6" s="81"/>
      <c r="KJF6" s="81"/>
      <c r="KJG6" s="70"/>
      <c r="KJH6" s="81"/>
      <c r="KJI6" s="81"/>
      <c r="KJJ6" s="81"/>
      <c r="KJK6" s="81"/>
      <c r="KJL6" s="81"/>
      <c r="KJM6" s="81"/>
      <c r="KJN6" s="81"/>
      <c r="KJO6" s="81"/>
      <c r="KJP6" s="81"/>
      <c r="KJQ6" s="81"/>
      <c r="KJR6" s="81"/>
      <c r="KJS6" s="81"/>
      <c r="KJT6" s="81"/>
      <c r="KJU6" s="81"/>
      <c r="KJV6" s="70"/>
      <c r="KJW6" s="81"/>
      <c r="KJX6" s="81"/>
      <c r="KJY6" s="81"/>
      <c r="KJZ6" s="81"/>
      <c r="KKA6" s="81"/>
      <c r="KKB6" s="81"/>
      <c r="KKC6" s="81"/>
      <c r="KKD6" s="81"/>
      <c r="KKE6" s="81"/>
      <c r="KKF6" s="81"/>
      <c r="KKG6" s="81"/>
      <c r="KKH6" s="81"/>
      <c r="KKI6" s="81"/>
      <c r="KKJ6" s="81"/>
      <c r="KKK6" s="70"/>
      <c r="KKL6" s="81"/>
      <c r="KKM6" s="81"/>
      <c r="KKN6" s="81"/>
      <c r="KKO6" s="81"/>
      <c r="KKP6" s="81"/>
      <c r="KKQ6" s="81"/>
      <c r="KKR6" s="81"/>
      <c r="KKS6" s="81"/>
      <c r="KKT6" s="81"/>
      <c r="KKU6" s="81"/>
      <c r="KKV6" s="81"/>
      <c r="KKW6" s="81"/>
      <c r="KKX6" s="81"/>
      <c r="KKY6" s="81"/>
      <c r="KKZ6" s="70"/>
      <c r="KLA6" s="81"/>
      <c r="KLB6" s="81"/>
      <c r="KLC6" s="81"/>
      <c r="KLD6" s="81"/>
      <c r="KLE6" s="81"/>
      <c r="KLF6" s="81"/>
      <c r="KLG6" s="81"/>
      <c r="KLH6" s="81"/>
      <c r="KLI6" s="81"/>
      <c r="KLJ6" s="81"/>
      <c r="KLK6" s="81"/>
      <c r="KLL6" s="81"/>
      <c r="KLM6" s="81"/>
      <c r="KLN6" s="81"/>
      <c r="KLO6" s="70"/>
      <c r="KLP6" s="81"/>
      <c r="KLQ6" s="81"/>
      <c r="KLR6" s="81"/>
      <c r="KLS6" s="81"/>
      <c r="KLT6" s="81"/>
      <c r="KLU6" s="81"/>
      <c r="KLV6" s="81"/>
      <c r="KLW6" s="81"/>
      <c r="KLX6" s="81"/>
      <c r="KLY6" s="81"/>
      <c r="KLZ6" s="81"/>
      <c r="KMA6" s="81"/>
      <c r="KMB6" s="81"/>
      <c r="KMC6" s="81"/>
      <c r="KMD6" s="70"/>
      <c r="KME6" s="81"/>
      <c r="KMF6" s="81"/>
      <c r="KMG6" s="81"/>
      <c r="KMH6" s="81"/>
      <c r="KMI6" s="81"/>
      <c r="KMJ6" s="81"/>
      <c r="KMK6" s="81"/>
      <c r="KML6" s="81"/>
      <c r="KMM6" s="81"/>
      <c r="KMN6" s="81"/>
      <c r="KMO6" s="81"/>
      <c r="KMP6" s="81"/>
      <c r="KMQ6" s="81"/>
      <c r="KMR6" s="81"/>
      <c r="KMS6" s="70"/>
      <c r="KMT6" s="81"/>
      <c r="KMU6" s="81"/>
      <c r="KMV6" s="81"/>
      <c r="KMW6" s="81"/>
      <c r="KMX6" s="81"/>
      <c r="KMY6" s="81"/>
      <c r="KMZ6" s="81"/>
      <c r="KNA6" s="81"/>
      <c r="KNB6" s="81"/>
      <c r="KNC6" s="81"/>
      <c r="KND6" s="81"/>
      <c r="KNE6" s="81"/>
      <c r="KNF6" s="81"/>
      <c r="KNG6" s="81"/>
      <c r="KNH6" s="70"/>
      <c r="KNI6" s="81"/>
      <c r="KNJ6" s="81"/>
      <c r="KNK6" s="81"/>
      <c r="KNL6" s="81"/>
      <c r="KNM6" s="81"/>
      <c r="KNN6" s="81"/>
      <c r="KNO6" s="81"/>
      <c r="KNP6" s="81"/>
      <c r="KNQ6" s="81"/>
      <c r="KNR6" s="81"/>
      <c r="KNS6" s="81"/>
      <c r="KNT6" s="81"/>
      <c r="KNU6" s="81"/>
      <c r="KNV6" s="81"/>
      <c r="KNW6" s="70"/>
      <c r="KNX6" s="81"/>
      <c r="KNY6" s="81"/>
      <c r="KNZ6" s="81"/>
      <c r="KOA6" s="81"/>
      <c r="KOB6" s="81"/>
      <c r="KOC6" s="81"/>
      <c r="KOD6" s="81"/>
      <c r="KOE6" s="81"/>
      <c r="KOF6" s="81"/>
      <c r="KOG6" s="81"/>
      <c r="KOH6" s="81"/>
      <c r="KOI6" s="81"/>
      <c r="KOJ6" s="81"/>
      <c r="KOK6" s="81"/>
      <c r="KOL6" s="70"/>
      <c r="KOM6" s="81"/>
      <c r="KON6" s="81"/>
      <c r="KOO6" s="81"/>
      <c r="KOP6" s="81"/>
      <c r="KOQ6" s="81"/>
      <c r="KOR6" s="81"/>
      <c r="KOS6" s="81"/>
      <c r="KOT6" s="81"/>
      <c r="KOU6" s="81"/>
      <c r="KOV6" s="81"/>
      <c r="KOW6" s="81"/>
      <c r="KOX6" s="81"/>
      <c r="KOY6" s="81"/>
      <c r="KOZ6" s="81"/>
      <c r="KPA6" s="70"/>
      <c r="KPB6" s="81"/>
      <c r="KPC6" s="81"/>
      <c r="KPD6" s="81"/>
      <c r="KPE6" s="81"/>
      <c r="KPF6" s="81"/>
      <c r="KPG6" s="81"/>
      <c r="KPH6" s="81"/>
      <c r="KPI6" s="81"/>
      <c r="KPJ6" s="81"/>
      <c r="KPK6" s="81"/>
      <c r="KPL6" s="81"/>
      <c r="KPM6" s="81"/>
      <c r="KPN6" s="81"/>
      <c r="KPO6" s="81"/>
      <c r="KPP6" s="70"/>
      <c r="KPQ6" s="81"/>
      <c r="KPR6" s="81"/>
      <c r="KPS6" s="81"/>
      <c r="KPT6" s="81"/>
      <c r="KPU6" s="81"/>
      <c r="KPV6" s="81"/>
      <c r="KPW6" s="81"/>
      <c r="KPX6" s="81"/>
      <c r="KPY6" s="81"/>
      <c r="KPZ6" s="81"/>
      <c r="KQA6" s="81"/>
      <c r="KQB6" s="81"/>
      <c r="KQC6" s="81"/>
      <c r="KQD6" s="81"/>
      <c r="KQE6" s="70"/>
      <c r="KQF6" s="81"/>
      <c r="KQG6" s="81"/>
      <c r="KQH6" s="81"/>
      <c r="KQI6" s="81"/>
      <c r="KQJ6" s="81"/>
      <c r="KQK6" s="81"/>
      <c r="KQL6" s="81"/>
      <c r="KQM6" s="81"/>
      <c r="KQN6" s="81"/>
      <c r="KQO6" s="81"/>
      <c r="KQP6" s="81"/>
      <c r="KQQ6" s="81"/>
      <c r="KQR6" s="81"/>
      <c r="KQS6" s="81"/>
      <c r="KQT6" s="70"/>
      <c r="KQU6" s="81"/>
      <c r="KQV6" s="81"/>
      <c r="KQW6" s="81"/>
      <c r="KQX6" s="81"/>
      <c r="KQY6" s="81"/>
      <c r="KQZ6" s="81"/>
      <c r="KRA6" s="81"/>
      <c r="KRB6" s="81"/>
      <c r="KRC6" s="81"/>
      <c r="KRD6" s="81"/>
      <c r="KRE6" s="81"/>
      <c r="KRF6" s="81"/>
      <c r="KRG6" s="81"/>
      <c r="KRH6" s="81"/>
      <c r="KRI6" s="70"/>
      <c r="KRJ6" s="81"/>
      <c r="KRK6" s="81"/>
      <c r="KRL6" s="81"/>
      <c r="KRM6" s="81"/>
      <c r="KRN6" s="81"/>
      <c r="KRO6" s="81"/>
      <c r="KRP6" s="81"/>
      <c r="KRQ6" s="81"/>
      <c r="KRR6" s="81"/>
      <c r="KRS6" s="81"/>
      <c r="KRT6" s="81"/>
      <c r="KRU6" s="81"/>
      <c r="KRV6" s="81"/>
      <c r="KRW6" s="81"/>
      <c r="KRX6" s="70"/>
      <c r="KRY6" s="81"/>
      <c r="KRZ6" s="81"/>
      <c r="KSA6" s="81"/>
      <c r="KSB6" s="81"/>
      <c r="KSC6" s="81"/>
      <c r="KSD6" s="81"/>
      <c r="KSE6" s="81"/>
      <c r="KSF6" s="81"/>
      <c r="KSG6" s="81"/>
      <c r="KSH6" s="81"/>
      <c r="KSI6" s="81"/>
      <c r="KSJ6" s="81"/>
      <c r="KSK6" s="81"/>
      <c r="KSL6" s="81"/>
      <c r="KSM6" s="70"/>
      <c r="KSN6" s="81"/>
      <c r="KSO6" s="81"/>
      <c r="KSP6" s="81"/>
      <c r="KSQ6" s="81"/>
      <c r="KSR6" s="81"/>
      <c r="KSS6" s="81"/>
      <c r="KST6" s="81"/>
      <c r="KSU6" s="81"/>
      <c r="KSV6" s="81"/>
      <c r="KSW6" s="81"/>
      <c r="KSX6" s="81"/>
      <c r="KSY6" s="81"/>
      <c r="KSZ6" s="81"/>
      <c r="KTA6" s="81"/>
      <c r="KTB6" s="70"/>
      <c r="KTC6" s="81"/>
      <c r="KTD6" s="81"/>
      <c r="KTE6" s="81"/>
      <c r="KTF6" s="81"/>
      <c r="KTG6" s="81"/>
      <c r="KTH6" s="81"/>
      <c r="KTI6" s="81"/>
      <c r="KTJ6" s="81"/>
      <c r="KTK6" s="81"/>
      <c r="KTL6" s="81"/>
      <c r="KTM6" s="81"/>
      <c r="KTN6" s="81"/>
      <c r="KTO6" s="81"/>
      <c r="KTP6" s="81"/>
      <c r="KTQ6" s="70"/>
      <c r="KTR6" s="81"/>
      <c r="KTS6" s="81"/>
      <c r="KTT6" s="81"/>
      <c r="KTU6" s="81"/>
      <c r="KTV6" s="81"/>
      <c r="KTW6" s="81"/>
      <c r="KTX6" s="81"/>
      <c r="KTY6" s="81"/>
      <c r="KTZ6" s="81"/>
      <c r="KUA6" s="81"/>
      <c r="KUB6" s="81"/>
      <c r="KUC6" s="81"/>
      <c r="KUD6" s="81"/>
      <c r="KUE6" s="81"/>
      <c r="KUF6" s="70"/>
      <c r="KUG6" s="81"/>
      <c r="KUH6" s="81"/>
      <c r="KUI6" s="81"/>
      <c r="KUJ6" s="81"/>
      <c r="KUK6" s="81"/>
      <c r="KUL6" s="81"/>
      <c r="KUM6" s="81"/>
      <c r="KUN6" s="81"/>
      <c r="KUO6" s="81"/>
      <c r="KUP6" s="81"/>
      <c r="KUQ6" s="81"/>
      <c r="KUR6" s="81"/>
      <c r="KUS6" s="81"/>
      <c r="KUT6" s="81"/>
      <c r="KUU6" s="70"/>
      <c r="KUV6" s="81"/>
      <c r="KUW6" s="81"/>
      <c r="KUX6" s="81"/>
      <c r="KUY6" s="81"/>
      <c r="KUZ6" s="81"/>
      <c r="KVA6" s="81"/>
      <c r="KVB6" s="81"/>
      <c r="KVC6" s="81"/>
      <c r="KVD6" s="81"/>
      <c r="KVE6" s="81"/>
      <c r="KVF6" s="81"/>
      <c r="KVG6" s="81"/>
      <c r="KVH6" s="81"/>
      <c r="KVI6" s="81"/>
      <c r="KVJ6" s="70"/>
      <c r="KVK6" s="81"/>
      <c r="KVL6" s="81"/>
      <c r="KVM6" s="81"/>
      <c r="KVN6" s="81"/>
      <c r="KVO6" s="81"/>
      <c r="KVP6" s="81"/>
      <c r="KVQ6" s="81"/>
      <c r="KVR6" s="81"/>
      <c r="KVS6" s="81"/>
      <c r="KVT6" s="81"/>
      <c r="KVU6" s="81"/>
      <c r="KVV6" s="81"/>
      <c r="KVW6" s="81"/>
      <c r="KVX6" s="81"/>
      <c r="KVY6" s="70"/>
      <c r="KVZ6" s="81"/>
      <c r="KWA6" s="81"/>
      <c r="KWB6" s="81"/>
      <c r="KWC6" s="81"/>
      <c r="KWD6" s="81"/>
      <c r="KWE6" s="81"/>
      <c r="KWF6" s="81"/>
      <c r="KWG6" s="81"/>
      <c r="KWH6" s="81"/>
      <c r="KWI6" s="81"/>
      <c r="KWJ6" s="81"/>
      <c r="KWK6" s="81"/>
      <c r="KWL6" s="81"/>
      <c r="KWM6" s="81"/>
      <c r="KWN6" s="70"/>
      <c r="KWO6" s="81"/>
      <c r="KWP6" s="81"/>
      <c r="KWQ6" s="81"/>
      <c r="KWR6" s="81"/>
      <c r="KWS6" s="81"/>
      <c r="KWT6" s="81"/>
      <c r="KWU6" s="81"/>
      <c r="KWV6" s="81"/>
      <c r="KWW6" s="81"/>
      <c r="KWX6" s="81"/>
      <c r="KWY6" s="81"/>
      <c r="KWZ6" s="81"/>
      <c r="KXA6" s="81"/>
      <c r="KXB6" s="81"/>
      <c r="KXC6" s="70"/>
      <c r="KXD6" s="81"/>
      <c r="KXE6" s="81"/>
      <c r="KXF6" s="81"/>
      <c r="KXG6" s="81"/>
      <c r="KXH6" s="81"/>
      <c r="KXI6" s="81"/>
      <c r="KXJ6" s="81"/>
      <c r="KXK6" s="81"/>
      <c r="KXL6" s="81"/>
      <c r="KXM6" s="81"/>
      <c r="KXN6" s="81"/>
      <c r="KXO6" s="81"/>
      <c r="KXP6" s="81"/>
      <c r="KXQ6" s="81"/>
      <c r="KXR6" s="70"/>
      <c r="KXS6" s="81"/>
      <c r="KXT6" s="81"/>
      <c r="KXU6" s="81"/>
      <c r="KXV6" s="81"/>
      <c r="KXW6" s="81"/>
      <c r="KXX6" s="81"/>
      <c r="KXY6" s="81"/>
      <c r="KXZ6" s="81"/>
      <c r="KYA6" s="81"/>
      <c r="KYB6" s="81"/>
      <c r="KYC6" s="81"/>
      <c r="KYD6" s="81"/>
      <c r="KYE6" s="81"/>
      <c r="KYF6" s="81"/>
      <c r="KYG6" s="70"/>
      <c r="KYH6" s="81"/>
      <c r="KYI6" s="81"/>
      <c r="KYJ6" s="81"/>
      <c r="KYK6" s="81"/>
      <c r="KYL6" s="81"/>
      <c r="KYM6" s="81"/>
      <c r="KYN6" s="81"/>
      <c r="KYO6" s="81"/>
      <c r="KYP6" s="81"/>
      <c r="KYQ6" s="81"/>
      <c r="KYR6" s="81"/>
      <c r="KYS6" s="81"/>
      <c r="KYT6" s="81"/>
      <c r="KYU6" s="81"/>
      <c r="KYV6" s="70"/>
      <c r="KYW6" s="81"/>
      <c r="KYX6" s="81"/>
      <c r="KYY6" s="81"/>
      <c r="KYZ6" s="81"/>
      <c r="KZA6" s="81"/>
      <c r="KZB6" s="81"/>
      <c r="KZC6" s="81"/>
      <c r="KZD6" s="81"/>
      <c r="KZE6" s="81"/>
      <c r="KZF6" s="81"/>
      <c r="KZG6" s="81"/>
      <c r="KZH6" s="81"/>
      <c r="KZI6" s="81"/>
      <c r="KZJ6" s="81"/>
      <c r="KZK6" s="70"/>
      <c r="KZL6" s="81"/>
      <c r="KZM6" s="81"/>
      <c r="KZN6" s="81"/>
      <c r="KZO6" s="81"/>
      <c r="KZP6" s="81"/>
      <c r="KZQ6" s="81"/>
      <c r="KZR6" s="81"/>
      <c r="KZS6" s="81"/>
      <c r="KZT6" s="81"/>
      <c r="KZU6" s="81"/>
      <c r="KZV6" s="81"/>
      <c r="KZW6" s="81"/>
      <c r="KZX6" s="81"/>
      <c r="KZY6" s="81"/>
      <c r="KZZ6" s="70"/>
      <c r="LAA6" s="81"/>
      <c r="LAB6" s="81"/>
      <c r="LAC6" s="81"/>
      <c r="LAD6" s="81"/>
      <c r="LAE6" s="81"/>
      <c r="LAF6" s="81"/>
      <c r="LAG6" s="81"/>
      <c r="LAH6" s="81"/>
      <c r="LAI6" s="81"/>
      <c r="LAJ6" s="81"/>
      <c r="LAK6" s="81"/>
      <c r="LAL6" s="81"/>
      <c r="LAM6" s="81"/>
      <c r="LAN6" s="81"/>
      <c r="LAO6" s="70"/>
      <c r="LAP6" s="81"/>
      <c r="LAQ6" s="81"/>
      <c r="LAR6" s="81"/>
      <c r="LAS6" s="81"/>
      <c r="LAT6" s="81"/>
      <c r="LAU6" s="81"/>
      <c r="LAV6" s="81"/>
      <c r="LAW6" s="81"/>
      <c r="LAX6" s="81"/>
      <c r="LAY6" s="81"/>
      <c r="LAZ6" s="81"/>
      <c r="LBA6" s="81"/>
      <c r="LBB6" s="81"/>
      <c r="LBC6" s="81"/>
      <c r="LBD6" s="70"/>
      <c r="LBE6" s="81"/>
      <c r="LBF6" s="81"/>
      <c r="LBG6" s="81"/>
      <c r="LBH6" s="81"/>
      <c r="LBI6" s="81"/>
      <c r="LBJ6" s="81"/>
      <c r="LBK6" s="81"/>
      <c r="LBL6" s="81"/>
      <c r="LBM6" s="81"/>
      <c r="LBN6" s="81"/>
      <c r="LBO6" s="81"/>
      <c r="LBP6" s="81"/>
      <c r="LBQ6" s="81"/>
      <c r="LBR6" s="81"/>
      <c r="LBS6" s="70"/>
      <c r="LBT6" s="81"/>
      <c r="LBU6" s="81"/>
      <c r="LBV6" s="81"/>
      <c r="LBW6" s="81"/>
      <c r="LBX6" s="81"/>
      <c r="LBY6" s="81"/>
      <c r="LBZ6" s="81"/>
      <c r="LCA6" s="81"/>
      <c r="LCB6" s="81"/>
      <c r="LCC6" s="81"/>
      <c r="LCD6" s="81"/>
      <c r="LCE6" s="81"/>
      <c r="LCF6" s="81"/>
      <c r="LCG6" s="81"/>
      <c r="LCH6" s="70"/>
      <c r="LCI6" s="81"/>
      <c r="LCJ6" s="81"/>
      <c r="LCK6" s="81"/>
      <c r="LCL6" s="81"/>
      <c r="LCM6" s="81"/>
      <c r="LCN6" s="81"/>
      <c r="LCO6" s="81"/>
      <c r="LCP6" s="81"/>
      <c r="LCQ6" s="81"/>
      <c r="LCR6" s="81"/>
      <c r="LCS6" s="81"/>
      <c r="LCT6" s="81"/>
      <c r="LCU6" s="81"/>
      <c r="LCV6" s="81"/>
      <c r="LCW6" s="70"/>
      <c r="LCX6" s="81"/>
      <c r="LCY6" s="81"/>
      <c r="LCZ6" s="81"/>
      <c r="LDA6" s="81"/>
      <c r="LDB6" s="81"/>
      <c r="LDC6" s="81"/>
      <c r="LDD6" s="81"/>
      <c r="LDE6" s="81"/>
      <c r="LDF6" s="81"/>
      <c r="LDG6" s="81"/>
      <c r="LDH6" s="81"/>
      <c r="LDI6" s="81"/>
      <c r="LDJ6" s="81"/>
      <c r="LDK6" s="81"/>
      <c r="LDL6" s="70"/>
      <c r="LDM6" s="81"/>
      <c r="LDN6" s="81"/>
      <c r="LDO6" s="81"/>
      <c r="LDP6" s="81"/>
      <c r="LDQ6" s="81"/>
      <c r="LDR6" s="81"/>
      <c r="LDS6" s="81"/>
      <c r="LDT6" s="81"/>
      <c r="LDU6" s="81"/>
      <c r="LDV6" s="81"/>
      <c r="LDW6" s="81"/>
      <c r="LDX6" s="81"/>
      <c r="LDY6" s="81"/>
      <c r="LDZ6" s="81"/>
      <c r="LEA6" s="70"/>
      <c r="LEB6" s="81"/>
      <c r="LEC6" s="81"/>
      <c r="LED6" s="81"/>
      <c r="LEE6" s="81"/>
      <c r="LEF6" s="81"/>
      <c r="LEG6" s="81"/>
      <c r="LEH6" s="81"/>
      <c r="LEI6" s="81"/>
      <c r="LEJ6" s="81"/>
      <c r="LEK6" s="81"/>
      <c r="LEL6" s="81"/>
      <c r="LEM6" s="81"/>
      <c r="LEN6" s="81"/>
      <c r="LEO6" s="81"/>
      <c r="LEP6" s="70"/>
      <c r="LEQ6" s="81"/>
      <c r="LER6" s="81"/>
      <c r="LES6" s="81"/>
      <c r="LET6" s="81"/>
      <c r="LEU6" s="81"/>
      <c r="LEV6" s="81"/>
      <c r="LEW6" s="81"/>
      <c r="LEX6" s="81"/>
      <c r="LEY6" s="81"/>
      <c r="LEZ6" s="81"/>
      <c r="LFA6" s="81"/>
      <c r="LFB6" s="81"/>
      <c r="LFC6" s="81"/>
      <c r="LFD6" s="81"/>
      <c r="LFE6" s="70"/>
      <c r="LFF6" s="81"/>
      <c r="LFG6" s="81"/>
      <c r="LFH6" s="81"/>
      <c r="LFI6" s="81"/>
      <c r="LFJ6" s="81"/>
      <c r="LFK6" s="81"/>
      <c r="LFL6" s="81"/>
      <c r="LFM6" s="81"/>
      <c r="LFN6" s="81"/>
      <c r="LFO6" s="81"/>
      <c r="LFP6" s="81"/>
      <c r="LFQ6" s="81"/>
      <c r="LFR6" s="81"/>
      <c r="LFS6" s="81"/>
      <c r="LFT6" s="70"/>
      <c r="LFU6" s="81"/>
      <c r="LFV6" s="81"/>
      <c r="LFW6" s="81"/>
      <c r="LFX6" s="81"/>
      <c r="LFY6" s="81"/>
      <c r="LFZ6" s="81"/>
      <c r="LGA6" s="81"/>
      <c r="LGB6" s="81"/>
      <c r="LGC6" s="81"/>
      <c r="LGD6" s="81"/>
      <c r="LGE6" s="81"/>
      <c r="LGF6" s="81"/>
      <c r="LGG6" s="81"/>
      <c r="LGH6" s="81"/>
      <c r="LGI6" s="70"/>
      <c r="LGJ6" s="81"/>
      <c r="LGK6" s="81"/>
      <c r="LGL6" s="81"/>
      <c r="LGM6" s="81"/>
      <c r="LGN6" s="81"/>
      <c r="LGO6" s="81"/>
      <c r="LGP6" s="81"/>
      <c r="LGQ6" s="81"/>
      <c r="LGR6" s="81"/>
      <c r="LGS6" s="81"/>
      <c r="LGT6" s="81"/>
      <c r="LGU6" s="81"/>
      <c r="LGV6" s="81"/>
      <c r="LGW6" s="81"/>
      <c r="LGX6" s="70"/>
      <c r="LGY6" s="81"/>
      <c r="LGZ6" s="81"/>
      <c r="LHA6" s="81"/>
      <c r="LHB6" s="81"/>
      <c r="LHC6" s="81"/>
      <c r="LHD6" s="81"/>
      <c r="LHE6" s="81"/>
      <c r="LHF6" s="81"/>
      <c r="LHG6" s="81"/>
      <c r="LHH6" s="81"/>
      <c r="LHI6" s="81"/>
      <c r="LHJ6" s="81"/>
      <c r="LHK6" s="81"/>
      <c r="LHL6" s="81"/>
      <c r="LHM6" s="70"/>
      <c r="LHN6" s="81"/>
      <c r="LHO6" s="81"/>
      <c r="LHP6" s="81"/>
      <c r="LHQ6" s="81"/>
      <c r="LHR6" s="81"/>
      <c r="LHS6" s="81"/>
      <c r="LHT6" s="81"/>
      <c r="LHU6" s="81"/>
      <c r="LHV6" s="81"/>
      <c r="LHW6" s="81"/>
      <c r="LHX6" s="81"/>
      <c r="LHY6" s="81"/>
      <c r="LHZ6" s="81"/>
      <c r="LIA6" s="81"/>
      <c r="LIB6" s="70"/>
      <c r="LIC6" s="81"/>
      <c r="LID6" s="81"/>
      <c r="LIE6" s="81"/>
      <c r="LIF6" s="81"/>
      <c r="LIG6" s="81"/>
      <c r="LIH6" s="81"/>
      <c r="LII6" s="81"/>
      <c r="LIJ6" s="81"/>
      <c r="LIK6" s="81"/>
      <c r="LIL6" s="81"/>
      <c r="LIM6" s="81"/>
      <c r="LIN6" s="81"/>
      <c r="LIO6" s="81"/>
      <c r="LIP6" s="81"/>
      <c r="LIQ6" s="70"/>
      <c r="LIR6" s="81"/>
      <c r="LIS6" s="81"/>
      <c r="LIT6" s="81"/>
      <c r="LIU6" s="81"/>
      <c r="LIV6" s="81"/>
      <c r="LIW6" s="81"/>
      <c r="LIX6" s="81"/>
      <c r="LIY6" s="81"/>
      <c r="LIZ6" s="81"/>
      <c r="LJA6" s="81"/>
      <c r="LJB6" s="81"/>
      <c r="LJC6" s="81"/>
      <c r="LJD6" s="81"/>
      <c r="LJE6" s="81"/>
      <c r="LJF6" s="70"/>
      <c r="LJG6" s="81"/>
      <c r="LJH6" s="81"/>
      <c r="LJI6" s="81"/>
      <c r="LJJ6" s="81"/>
      <c r="LJK6" s="81"/>
      <c r="LJL6" s="81"/>
      <c r="LJM6" s="81"/>
      <c r="LJN6" s="81"/>
      <c r="LJO6" s="81"/>
      <c r="LJP6" s="81"/>
      <c r="LJQ6" s="81"/>
      <c r="LJR6" s="81"/>
      <c r="LJS6" s="81"/>
      <c r="LJT6" s="81"/>
      <c r="LJU6" s="70"/>
      <c r="LJV6" s="81"/>
      <c r="LJW6" s="81"/>
      <c r="LJX6" s="81"/>
      <c r="LJY6" s="81"/>
      <c r="LJZ6" s="81"/>
      <c r="LKA6" s="81"/>
      <c r="LKB6" s="81"/>
      <c r="LKC6" s="81"/>
      <c r="LKD6" s="81"/>
      <c r="LKE6" s="81"/>
      <c r="LKF6" s="81"/>
      <c r="LKG6" s="81"/>
      <c r="LKH6" s="81"/>
      <c r="LKI6" s="81"/>
      <c r="LKJ6" s="70"/>
      <c r="LKK6" s="81"/>
      <c r="LKL6" s="81"/>
      <c r="LKM6" s="81"/>
      <c r="LKN6" s="81"/>
      <c r="LKO6" s="81"/>
      <c r="LKP6" s="81"/>
      <c r="LKQ6" s="81"/>
      <c r="LKR6" s="81"/>
      <c r="LKS6" s="81"/>
      <c r="LKT6" s="81"/>
      <c r="LKU6" s="81"/>
      <c r="LKV6" s="81"/>
      <c r="LKW6" s="81"/>
      <c r="LKX6" s="81"/>
      <c r="LKY6" s="70"/>
      <c r="LKZ6" s="81"/>
      <c r="LLA6" s="81"/>
      <c r="LLB6" s="81"/>
      <c r="LLC6" s="81"/>
      <c r="LLD6" s="81"/>
      <c r="LLE6" s="81"/>
      <c r="LLF6" s="81"/>
      <c r="LLG6" s="81"/>
      <c r="LLH6" s="81"/>
      <c r="LLI6" s="81"/>
      <c r="LLJ6" s="81"/>
      <c r="LLK6" s="81"/>
      <c r="LLL6" s="81"/>
      <c r="LLM6" s="81"/>
      <c r="LLN6" s="70"/>
      <c r="LLO6" s="81"/>
      <c r="LLP6" s="81"/>
      <c r="LLQ6" s="81"/>
      <c r="LLR6" s="81"/>
      <c r="LLS6" s="81"/>
      <c r="LLT6" s="81"/>
      <c r="LLU6" s="81"/>
      <c r="LLV6" s="81"/>
      <c r="LLW6" s="81"/>
      <c r="LLX6" s="81"/>
      <c r="LLY6" s="81"/>
      <c r="LLZ6" s="81"/>
      <c r="LMA6" s="81"/>
      <c r="LMB6" s="81"/>
      <c r="LMC6" s="70"/>
      <c r="LMD6" s="81"/>
      <c r="LME6" s="81"/>
      <c r="LMF6" s="81"/>
      <c r="LMG6" s="81"/>
      <c r="LMH6" s="81"/>
      <c r="LMI6" s="81"/>
      <c r="LMJ6" s="81"/>
      <c r="LMK6" s="81"/>
      <c r="LML6" s="81"/>
      <c r="LMM6" s="81"/>
      <c r="LMN6" s="81"/>
      <c r="LMO6" s="81"/>
      <c r="LMP6" s="81"/>
      <c r="LMQ6" s="81"/>
      <c r="LMR6" s="70"/>
      <c r="LMS6" s="81"/>
      <c r="LMT6" s="81"/>
      <c r="LMU6" s="81"/>
      <c r="LMV6" s="81"/>
      <c r="LMW6" s="81"/>
      <c r="LMX6" s="81"/>
      <c r="LMY6" s="81"/>
      <c r="LMZ6" s="81"/>
      <c r="LNA6" s="81"/>
      <c r="LNB6" s="81"/>
      <c r="LNC6" s="81"/>
      <c r="LND6" s="81"/>
      <c r="LNE6" s="81"/>
      <c r="LNF6" s="81"/>
      <c r="LNG6" s="70"/>
      <c r="LNH6" s="81"/>
      <c r="LNI6" s="81"/>
      <c r="LNJ6" s="81"/>
      <c r="LNK6" s="81"/>
      <c r="LNL6" s="81"/>
      <c r="LNM6" s="81"/>
      <c r="LNN6" s="81"/>
      <c r="LNO6" s="81"/>
      <c r="LNP6" s="81"/>
      <c r="LNQ6" s="81"/>
      <c r="LNR6" s="81"/>
      <c r="LNS6" s="81"/>
      <c r="LNT6" s="81"/>
      <c r="LNU6" s="81"/>
      <c r="LNV6" s="70"/>
      <c r="LNW6" s="81"/>
      <c r="LNX6" s="81"/>
      <c r="LNY6" s="81"/>
      <c r="LNZ6" s="81"/>
      <c r="LOA6" s="81"/>
      <c r="LOB6" s="81"/>
      <c r="LOC6" s="81"/>
      <c r="LOD6" s="81"/>
      <c r="LOE6" s="81"/>
      <c r="LOF6" s="81"/>
      <c r="LOG6" s="81"/>
      <c r="LOH6" s="81"/>
      <c r="LOI6" s="81"/>
      <c r="LOJ6" s="81"/>
      <c r="LOK6" s="70"/>
      <c r="LOL6" s="81"/>
      <c r="LOM6" s="81"/>
      <c r="LON6" s="81"/>
      <c r="LOO6" s="81"/>
      <c r="LOP6" s="81"/>
      <c r="LOQ6" s="81"/>
      <c r="LOR6" s="81"/>
      <c r="LOS6" s="81"/>
      <c r="LOT6" s="81"/>
      <c r="LOU6" s="81"/>
      <c r="LOV6" s="81"/>
      <c r="LOW6" s="81"/>
      <c r="LOX6" s="81"/>
      <c r="LOY6" s="81"/>
      <c r="LOZ6" s="70"/>
      <c r="LPA6" s="81"/>
      <c r="LPB6" s="81"/>
      <c r="LPC6" s="81"/>
      <c r="LPD6" s="81"/>
      <c r="LPE6" s="81"/>
      <c r="LPF6" s="81"/>
      <c r="LPG6" s="81"/>
      <c r="LPH6" s="81"/>
      <c r="LPI6" s="81"/>
      <c r="LPJ6" s="81"/>
      <c r="LPK6" s="81"/>
      <c r="LPL6" s="81"/>
      <c r="LPM6" s="81"/>
      <c r="LPN6" s="81"/>
      <c r="LPO6" s="70"/>
      <c r="LPP6" s="81"/>
      <c r="LPQ6" s="81"/>
      <c r="LPR6" s="81"/>
      <c r="LPS6" s="81"/>
      <c r="LPT6" s="81"/>
      <c r="LPU6" s="81"/>
      <c r="LPV6" s="81"/>
      <c r="LPW6" s="81"/>
      <c r="LPX6" s="81"/>
      <c r="LPY6" s="81"/>
      <c r="LPZ6" s="81"/>
      <c r="LQA6" s="81"/>
      <c r="LQB6" s="81"/>
      <c r="LQC6" s="81"/>
      <c r="LQD6" s="70"/>
      <c r="LQE6" s="81"/>
      <c r="LQF6" s="81"/>
      <c r="LQG6" s="81"/>
      <c r="LQH6" s="81"/>
      <c r="LQI6" s="81"/>
      <c r="LQJ6" s="81"/>
      <c r="LQK6" s="81"/>
      <c r="LQL6" s="81"/>
      <c r="LQM6" s="81"/>
      <c r="LQN6" s="81"/>
      <c r="LQO6" s="81"/>
      <c r="LQP6" s="81"/>
      <c r="LQQ6" s="81"/>
      <c r="LQR6" s="81"/>
      <c r="LQS6" s="70"/>
      <c r="LQT6" s="81"/>
      <c r="LQU6" s="81"/>
      <c r="LQV6" s="81"/>
      <c r="LQW6" s="81"/>
      <c r="LQX6" s="81"/>
      <c r="LQY6" s="81"/>
      <c r="LQZ6" s="81"/>
      <c r="LRA6" s="81"/>
      <c r="LRB6" s="81"/>
      <c r="LRC6" s="81"/>
      <c r="LRD6" s="81"/>
      <c r="LRE6" s="81"/>
      <c r="LRF6" s="81"/>
      <c r="LRG6" s="81"/>
      <c r="LRH6" s="70"/>
      <c r="LRI6" s="81"/>
      <c r="LRJ6" s="81"/>
      <c r="LRK6" s="81"/>
      <c r="LRL6" s="81"/>
      <c r="LRM6" s="81"/>
      <c r="LRN6" s="81"/>
      <c r="LRO6" s="81"/>
      <c r="LRP6" s="81"/>
      <c r="LRQ6" s="81"/>
      <c r="LRR6" s="81"/>
      <c r="LRS6" s="81"/>
      <c r="LRT6" s="81"/>
      <c r="LRU6" s="81"/>
      <c r="LRV6" s="81"/>
      <c r="LRW6" s="70"/>
      <c r="LRX6" s="81"/>
      <c r="LRY6" s="81"/>
      <c r="LRZ6" s="81"/>
      <c r="LSA6" s="81"/>
      <c r="LSB6" s="81"/>
      <c r="LSC6" s="81"/>
      <c r="LSD6" s="81"/>
      <c r="LSE6" s="81"/>
      <c r="LSF6" s="81"/>
      <c r="LSG6" s="81"/>
      <c r="LSH6" s="81"/>
      <c r="LSI6" s="81"/>
      <c r="LSJ6" s="81"/>
      <c r="LSK6" s="81"/>
      <c r="LSL6" s="70"/>
      <c r="LSM6" s="81"/>
      <c r="LSN6" s="81"/>
      <c r="LSO6" s="81"/>
      <c r="LSP6" s="81"/>
      <c r="LSQ6" s="81"/>
      <c r="LSR6" s="81"/>
      <c r="LSS6" s="81"/>
      <c r="LST6" s="81"/>
      <c r="LSU6" s="81"/>
      <c r="LSV6" s="81"/>
      <c r="LSW6" s="81"/>
      <c r="LSX6" s="81"/>
      <c r="LSY6" s="81"/>
      <c r="LSZ6" s="81"/>
      <c r="LTA6" s="70"/>
      <c r="LTB6" s="81"/>
      <c r="LTC6" s="81"/>
      <c r="LTD6" s="81"/>
      <c r="LTE6" s="81"/>
      <c r="LTF6" s="81"/>
      <c r="LTG6" s="81"/>
      <c r="LTH6" s="81"/>
      <c r="LTI6" s="81"/>
      <c r="LTJ6" s="81"/>
      <c r="LTK6" s="81"/>
      <c r="LTL6" s="81"/>
      <c r="LTM6" s="81"/>
      <c r="LTN6" s="81"/>
      <c r="LTO6" s="81"/>
      <c r="LTP6" s="70"/>
      <c r="LTQ6" s="81"/>
      <c r="LTR6" s="81"/>
      <c r="LTS6" s="81"/>
      <c r="LTT6" s="81"/>
      <c r="LTU6" s="81"/>
      <c r="LTV6" s="81"/>
      <c r="LTW6" s="81"/>
      <c r="LTX6" s="81"/>
      <c r="LTY6" s="81"/>
      <c r="LTZ6" s="81"/>
      <c r="LUA6" s="81"/>
      <c r="LUB6" s="81"/>
      <c r="LUC6" s="81"/>
      <c r="LUD6" s="81"/>
      <c r="LUE6" s="70"/>
      <c r="LUF6" s="81"/>
      <c r="LUG6" s="81"/>
      <c r="LUH6" s="81"/>
      <c r="LUI6" s="81"/>
      <c r="LUJ6" s="81"/>
      <c r="LUK6" s="81"/>
      <c r="LUL6" s="81"/>
      <c r="LUM6" s="81"/>
      <c r="LUN6" s="81"/>
      <c r="LUO6" s="81"/>
      <c r="LUP6" s="81"/>
      <c r="LUQ6" s="81"/>
      <c r="LUR6" s="81"/>
      <c r="LUS6" s="81"/>
      <c r="LUT6" s="70"/>
      <c r="LUU6" s="81"/>
      <c r="LUV6" s="81"/>
      <c r="LUW6" s="81"/>
      <c r="LUX6" s="81"/>
      <c r="LUY6" s="81"/>
      <c r="LUZ6" s="81"/>
      <c r="LVA6" s="81"/>
      <c r="LVB6" s="81"/>
      <c r="LVC6" s="81"/>
      <c r="LVD6" s="81"/>
      <c r="LVE6" s="81"/>
      <c r="LVF6" s="81"/>
      <c r="LVG6" s="81"/>
      <c r="LVH6" s="81"/>
      <c r="LVI6" s="70"/>
      <c r="LVJ6" s="81"/>
      <c r="LVK6" s="81"/>
      <c r="LVL6" s="81"/>
      <c r="LVM6" s="81"/>
      <c r="LVN6" s="81"/>
      <c r="LVO6" s="81"/>
      <c r="LVP6" s="81"/>
      <c r="LVQ6" s="81"/>
      <c r="LVR6" s="81"/>
      <c r="LVS6" s="81"/>
      <c r="LVT6" s="81"/>
      <c r="LVU6" s="81"/>
      <c r="LVV6" s="81"/>
      <c r="LVW6" s="81"/>
      <c r="LVX6" s="70"/>
      <c r="LVY6" s="81"/>
      <c r="LVZ6" s="81"/>
      <c r="LWA6" s="81"/>
      <c r="LWB6" s="81"/>
      <c r="LWC6" s="81"/>
      <c r="LWD6" s="81"/>
      <c r="LWE6" s="81"/>
      <c r="LWF6" s="81"/>
      <c r="LWG6" s="81"/>
      <c r="LWH6" s="81"/>
      <c r="LWI6" s="81"/>
      <c r="LWJ6" s="81"/>
      <c r="LWK6" s="81"/>
      <c r="LWL6" s="81"/>
      <c r="LWM6" s="70"/>
      <c r="LWN6" s="81"/>
      <c r="LWO6" s="81"/>
      <c r="LWP6" s="81"/>
      <c r="LWQ6" s="81"/>
      <c r="LWR6" s="81"/>
      <c r="LWS6" s="81"/>
      <c r="LWT6" s="81"/>
      <c r="LWU6" s="81"/>
      <c r="LWV6" s="81"/>
      <c r="LWW6" s="81"/>
      <c r="LWX6" s="81"/>
      <c r="LWY6" s="81"/>
      <c r="LWZ6" s="81"/>
      <c r="LXA6" s="81"/>
      <c r="LXB6" s="70"/>
      <c r="LXC6" s="81"/>
      <c r="LXD6" s="81"/>
      <c r="LXE6" s="81"/>
      <c r="LXF6" s="81"/>
      <c r="LXG6" s="81"/>
      <c r="LXH6" s="81"/>
      <c r="LXI6" s="81"/>
      <c r="LXJ6" s="81"/>
      <c r="LXK6" s="81"/>
      <c r="LXL6" s="81"/>
      <c r="LXM6" s="81"/>
      <c r="LXN6" s="81"/>
      <c r="LXO6" s="81"/>
      <c r="LXP6" s="81"/>
      <c r="LXQ6" s="70"/>
      <c r="LXR6" s="81"/>
      <c r="LXS6" s="81"/>
      <c r="LXT6" s="81"/>
      <c r="LXU6" s="81"/>
      <c r="LXV6" s="81"/>
      <c r="LXW6" s="81"/>
      <c r="LXX6" s="81"/>
      <c r="LXY6" s="81"/>
      <c r="LXZ6" s="81"/>
      <c r="LYA6" s="81"/>
      <c r="LYB6" s="81"/>
      <c r="LYC6" s="81"/>
      <c r="LYD6" s="81"/>
      <c r="LYE6" s="81"/>
      <c r="LYF6" s="70"/>
      <c r="LYG6" s="81"/>
      <c r="LYH6" s="81"/>
      <c r="LYI6" s="81"/>
      <c r="LYJ6" s="81"/>
      <c r="LYK6" s="81"/>
      <c r="LYL6" s="81"/>
      <c r="LYM6" s="81"/>
      <c r="LYN6" s="81"/>
      <c r="LYO6" s="81"/>
      <c r="LYP6" s="81"/>
      <c r="LYQ6" s="81"/>
      <c r="LYR6" s="81"/>
      <c r="LYS6" s="81"/>
      <c r="LYT6" s="81"/>
      <c r="LYU6" s="70"/>
      <c r="LYV6" s="81"/>
      <c r="LYW6" s="81"/>
      <c r="LYX6" s="81"/>
      <c r="LYY6" s="81"/>
      <c r="LYZ6" s="81"/>
      <c r="LZA6" s="81"/>
      <c r="LZB6" s="81"/>
      <c r="LZC6" s="81"/>
      <c r="LZD6" s="81"/>
      <c r="LZE6" s="81"/>
      <c r="LZF6" s="81"/>
      <c r="LZG6" s="81"/>
      <c r="LZH6" s="81"/>
      <c r="LZI6" s="81"/>
      <c r="LZJ6" s="70"/>
      <c r="LZK6" s="81"/>
      <c r="LZL6" s="81"/>
      <c r="LZM6" s="81"/>
      <c r="LZN6" s="81"/>
      <c r="LZO6" s="81"/>
      <c r="LZP6" s="81"/>
      <c r="LZQ6" s="81"/>
      <c r="LZR6" s="81"/>
      <c r="LZS6" s="81"/>
      <c r="LZT6" s="81"/>
      <c r="LZU6" s="81"/>
      <c r="LZV6" s="81"/>
      <c r="LZW6" s="81"/>
      <c r="LZX6" s="81"/>
      <c r="LZY6" s="70"/>
      <c r="LZZ6" s="81"/>
      <c r="MAA6" s="81"/>
      <c r="MAB6" s="81"/>
      <c r="MAC6" s="81"/>
      <c r="MAD6" s="81"/>
      <c r="MAE6" s="81"/>
      <c r="MAF6" s="81"/>
      <c r="MAG6" s="81"/>
      <c r="MAH6" s="81"/>
      <c r="MAI6" s="81"/>
      <c r="MAJ6" s="81"/>
      <c r="MAK6" s="81"/>
      <c r="MAL6" s="81"/>
      <c r="MAM6" s="81"/>
      <c r="MAN6" s="70"/>
      <c r="MAO6" s="81"/>
      <c r="MAP6" s="81"/>
      <c r="MAQ6" s="81"/>
      <c r="MAR6" s="81"/>
      <c r="MAS6" s="81"/>
      <c r="MAT6" s="81"/>
      <c r="MAU6" s="81"/>
      <c r="MAV6" s="81"/>
      <c r="MAW6" s="81"/>
      <c r="MAX6" s="81"/>
      <c r="MAY6" s="81"/>
      <c r="MAZ6" s="81"/>
      <c r="MBA6" s="81"/>
      <c r="MBB6" s="81"/>
      <c r="MBC6" s="70"/>
      <c r="MBD6" s="81"/>
      <c r="MBE6" s="81"/>
      <c r="MBF6" s="81"/>
      <c r="MBG6" s="81"/>
      <c r="MBH6" s="81"/>
      <c r="MBI6" s="81"/>
      <c r="MBJ6" s="81"/>
      <c r="MBK6" s="81"/>
      <c r="MBL6" s="81"/>
      <c r="MBM6" s="81"/>
      <c r="MBN6" s="81"/>
      <c r="MBO6" s="81"/>
      <c r="MBP6" s="81"/>
      <c r="MBQ6" s="81"/>
      <c r="MBR6" s="70"/>
      <c r="MBS6" s="81"/>
      <c r="MBT6" s="81"/>
      <c r="MBU6" s="81"/>
      <c r="MBV6" s="81"/>
      <c r="MBW6" s="81"/>
      <c r="MBX6" s="81"/>
      <c r="MBY6" s="81"/>
      <c r="MBZ6" s="81"/>
      <c r="MCA6" s="81"/>
      <c r="MCB6" s="81"/>
      <c r="MCC6" s="81"/>
      <c r="MCD6" s="81"/>
      <c r="MCE6" s="81"/>
      <c r="MCF6" s="81"/>
      <c r="MCG6" s="70"/>
      <c r="MCH6" s="81"/>
      <c r="MCI6" s="81"/>
      <c r="MCJ6" s="81"/>
      <c r="MCK6" s="81"/>
      <c r="MCL6" s="81"/>
      <c r="MCM6" s="81"/>
      <c r="MCN6" s="81"/>
      <c r="MCO6" s="81"/>
      <c r="MCP6" s="81"/>
      <c r="MCQ6" s="81"/>
      <c r="MCR6" s="81"/>
      <c r="MCS6" s="81"/>
      <c r="MCT6" s="81"/>
      <c r="MCU6" s="81"/>
      <c r="MCV6" s="70"/>
      <c r="MCW6" s="81"/>
      <c r="MCX6" s="81"/>
      <c r="MCY6" s="81"/>
      <c r="MCZ6" s="81"/>
      <c r="MDA6" s="81"/>
      <c r="MDB6" s="81"/>
      <c r="MDC6" s="81"/>
      <c r="MDD6" s="81"/>
      <c r="MDE6" s="81"/>
      <c r="MDF6" s="81"/>
      <c r="MDG6" s="81"/>
      <c r="MDH6" s="81"/>
      <c r="MDI6" s="81"/>
      <c r="MDJ6" s="81"/>
      <c r="MDK6" s="70"/>
      <c r="MDL6" s="81"/>
      <c r="MDM6" s="81"/>
      <c r="MDN6" s="81"/>
      <c r="MDO6" s="81"/>
      <c r="MDP6" s="81"/>
      <c r="MDQ6" s="81"/>
      <c r="MDR6" s="81"/>
      <c r="MDS6" s="81"/>
      <c r="MDT6" s="81"/>
      <c r="MDU6" s="81"/>
      <c r="MDV6" s="81"/>
      <c r="MDW6" s="81"/>
      <c r="MDX6" s="81"/>
      <c r="MDY6" s="81"/>
      <c r="MDZ6" s="70"/>
      <c r="MEA6" s="81"/>
      <c r="MEB6" s="81"/>
      <c r="MEC6" s="81"/>
      <c r="MED6" s="81"/>
      <c r="MEE6" s="81"/>
      <c r="MEF6" s="81"/>
      <c r="MEG6" s="81"/>
      <c r="MEH6" s="81"/>
      <c r="MEI6" s="81"/>
      <c r="MEJ6" s="81"/>
      <c r="MEK6" s="81"/>
      <c r="MEL6" s="81"/>
      <c r="MEM6" s="81"/>
      <c r="MEN6" s="81"/>
      <c r="MEO6" s="70"/>
      <c r="MEP6" s="81"/>
      <c r="MEQ6" s="81"/>
      <c r="MER6" s="81"/>
      <c r="MES6" s="81"/>
      <c r="MET6" s="81"/>
      <c r="MEU6" s="81"/>
      <c r="MEV6" s="81"/>
      <c r="MEW6" s="81"/>
      <c r="MEX6" s="81"/>
      <c r="MEY6" s="81"/>
      <c r="MEZ6" s="81"/>
      <c r="MFA6" s="81"/>
      <c r="MFB6" s="81"/>
      <c r="MFC6" s="81"/>
      <c r="MFD6" s="70"/>
      <c r="MFE6" s="81"/>
      <c r="MFF6" s="81"/>
      <c r="MFG6" s="81"/>
      <c r="MFH6" s="81"/>
      <c r="MFI6" s="81"/>
      <c r="MFJ6" s="81"/>
      <c r="MFK6" s="81"/>
      <c r="MFL6" s="81"/>
      <c r="MFM6" s="81"/>
      <c r="MFN6" s="81"/>
      <c r="MFO6" s="81"/>
      <c r="MFP6" s="81"/>
      <c r="MFQ6" s="81"/>
      <c r="MFR6" s="81"/>
      <c r="MFS6" s="70"/>
      <c r="MFT6" s="81"/>
      <c r="MFU6" s="81"/>
      <c r="MFV6" s="81"/>
      <c r="MFW6" s="81"/>
      <c r="MFX6" s="81"/>
      <c r="MFY6" s="81"/>
      <c r="MFZ6" s="81"/>
      <c r="MGA6" s="81"/>
      <c r="MGB6" s="81"/>
      <c r="MGC6" s="81"/>
      <c r="MGD6" s="81"/>
      <c r="MGE6" s="81"/>
      <c r="MGF6" s="81"/>
      <c r="MGG6" s="81"/>
      <c r="MGH6" s="70"/>
      <c r="MGI6" s="81"/>
      <c r="MGJ6" s="81"/>
      <c r="MGK6" s="81"/>
      <c r="MGL6" s="81"/>
      <c r="MGM6" s="81"/>
      <c r="MGN6" s="81"/>
      <c r="MGO6" s="81"/>
      <c r="MGP6" s="81"/>
      <c r="MGQ6" s="81"/>
      <c r="MGR6" s="81"/>
      <c r="MGS6" s="81"/>
      <c r="MGT6" s="81"/>
      <c r="MGU6" s="81"/>
      <c r="MGV6" s="81"/>
      <c r="MGW6" s="70"/>
      <c r="MGX6" s="81"/>
      <c r="MGY6" s="81"/>
      <c r="MGZ6" s="81"/>
      <c r="MHA6" s="81"/>
      <c r="MHB6" s="81"/>
      <c r="MHC6" s="81"/>
      <c r="MHD6" s="81"/>
      <c r="MHE6" s="81"/>
      <c r="MHF6" s="81"/>
      <c r="MHG6" s="81"/>
      <c r="MHH6" s="81"/>
      <c r="MHI6" s="81"/>
      <c r="MHJ6" s="81"/>
      <c r="MHK6" s="81"/>
      <c r="MHL6" s="70"/>
      <c r="MHM6" s="81"/>
      <c r="MHN6" s="81"/>
      <c r="MHO6" s="81"/>
      <c r="MHP6" s="81"/>
      <c r="MHQ6" s="81"/>
      <c r="MHR6" s="81"/>
      <c r="MHS6" s="81"/>
      <c r="MHT6" s="81"/>
      <c r="MHU6" s="81"/>
      <c r="MHV6" s="81"/>
      <c r="MHW6" s="81"/>
      <c r="MHX6" s="81"/>
      <c r="MHY6" s="81"/>
      <c r="MHZ6" s="81"/>
      <c r="MIA6" s="70"/>
      <c r="MIB6" s="81"/>
      <c r="MIC6" s="81"/>
      <c r="MID6" s="81"/>
      <c r="MIE6" s="81"/>
      <c r="MIF6" s="81"/>
      <c r="MIG6" s="81"/>
      <c r="MIH6" s="81"/>
      <c r="MII6" s="81"/>
      <c r="MIJ6" s="81"/>
      <c r="MIK6" s="81"/>
      <c r="MIL6" s="81"/>
      <c r="MIM6" s="81"/>
      <c r="MIN6" s="81"/>
      <c r="MIO6" s="81"/>
      <c r="MIP6" s="70"/>
      <c r="MIQ6" s="81"/>
      <c r="MIR6" s="81"/>
      <c r="MIS6" s="81"/>
      <c r="MIT6" s="81"/>
      <c r="MIU6" s="81"/>
      <c r="MIV6" s="81"/>
      <c r="MIW6" s="81"/>
      <c r="MIX6" s="81"/>
      <c r="MIY6" s="81"/>
      <c r="MIZ6" s="81"/>
      <c r="MJA6" s="81"/>
      <c r="MJB6" s="81"/>
      <c r="MJC6" s="81"/>
      <c r="MJD6" s="81"/>
      <c r="MJE6" s="70"/>
      <c r="MJF6" s="81"/>
      <c r="MJG6" s="81"/>
      <c r="MJH6" s="81"/>
      <c r="MJI6" s="81"/>
      <c r="MJJ6" s="81"/>
      <c r="MJK6" s="81"/>
      <c r="MJL6" s="81"/>
      <c r="MJM6" s="81"/>
      <c r="MJN6" s="81"/>
      <c r="MJO6" s="81"/>
      <c r="MJP6" s="81"/>
      <c r="MJQ6" s="81"/>
      <c r="MJR6" s="81"/>
      <c r="MJS6" s="81"/>
      <c r="MJT6" s="70"/>
      <c r="MJU6" s="81"/>
      <c r="MJV6" s="81"/>
      <c r="MJW6" s="81"/>
      <c r="MJX6" s="81"/>
      <c r="MJY6" s="81"/>
      <c r="MJZ6" s="81"/>
      <c r="MKA6" s="81"/>
      <c r="MKB6" s="81"/>
      <c r="MKC6" s="81"/>
      <c r="MKD6" s="81"/>
      <c r="MKE6" s="81"/>
      <c r="MKF6" s="81"/>
      <c r="MKG6" s="81"/>
      <c r="MKH6" s="81"/>
      <c r="MKI6" s="70"/>
      <c r="MKJ6" s="81"/>
      <c r="MKK6" s="81"/>
      <c r="MKL6" s="81"/>
      <c r="MKM6" s="81"/>
      <c r="MKN6" s="81"/>
      <c r="MKO6" s="81"/>
      <c r="MKP6" s="81"/>
      <c r="MKQ6" s="81"/>
      <c r="MKR6" s="81"/>
      <c r="MKS6" s="81"/>
      <c r="MKT6" s="81"/>
      <c r="MKU6" s="81"/>
      <c r="MKV6" s="81"/>
      <c r="MKW6" s="81"/>
      <c r="MKX6" s="70"/>
      <c r="MKY6" s="81"/>
      <c r="MKZ6" s="81"/>
      <c r="MLA6" s="81"/>
      <c r="MLB6" s="81"/>
      <c r="MLC6" s="81"/>
      <c r="MLD6" s="81"/>
      <c r="MLE6" s="81"/>
      <c r="MLF6" s="81"/>
      <c r="MLG6" s="81"/>
      <c r="MLH6" s="81"/>
      <c r="MLI6" s="81"/>
      <c r="MLJ6" s="81"/>
      <c r="MLK6" s="81"/>
      <c r="MLL6" s="81"/>
      <c r="MLM6" s="70"/>
      <c r="MLN6" s="81"/>
      <c r="MLO6" s="81"/>
      <c r="MLP6" s="81"/>
      <c r="MLQ6" s="81"/>
      <c r="MLR6" s="81"/>
      <c r="MLS6" s="81"/>
      <c r="MLT6" s="81"/>
      <c r="MLU6" s="81"/>
      <c r="MLV6" s="81"/>
      <c r="MLW6" s="81"/>
      <c r="MLX6" s="81"/>
      <c r="MLY6" s="81"/>
      <c r="MLZ6" s="81"/>
      <c r="MMA6" s="81"/>
      <c r="MMB6" s="70"/>
      <c r="MMC6" s="81"/>
      <c r="MMD6" s="81"/>
      <c r="MME6" s="81"/>
      <c r="MMF6" s="81"/>
      <c r="MMG6" s="81"/>
      <c r="MMH6" s="81"/>
      <c r="MMI6" s="81"/>
      <c r="MMJ6" s="81"/>
      <c r="MMK6" s="81"/>
      <c r="MML6" s="81"/>
      <c r="MMM6" s="81"/>
      <c r="MMN6" s="81"/>
      <c r="MMO6" s="81"/>
      <c r="MMP6" s="81"/>
      <c r="MMQ6" s="70"/>
      <c r="MMR6" s="81"/>
      <c r="MMS6" s="81"/>
      <c r="MMT6" s="81"/>
      <c r="MMU6" s="81"/>
      <c r="MMV6" s="81"/>
      <c r="MMW6" s="81"/>
      <c r="MMX6" s="81"/>
      <c r="MMY6" s="81"/>
      <c r="MMZ6" s="81"/>
      <c r="MNA6" s="81"/>
      <c r="MNB6" s="81"/>
      <c r="MNC6" s="81"/>
      <c r="MND6" s="81"/>
      <c r="MNE6" s="81"/>
      <c r="MNF6" s="70"/>
      <c r="MNG6" s="81"/>
      <c r="MNH6" s="81"/>
      <c r="MNI6" s="81"/>
      <c r="MNJ6" s="81"/>
      <c r="MNK6" s="81"/>
      <c r="MNL6" s="81"/>
      <c r="MNM6" s="81"/>
      <c r="MNN6" s="81"/>
      <c r="MNO6" s="81"/>
      <c r="MNP6" s="81"/>
      <c r="MNQ6" s="81"/>
      <c r="MNR6" s="81"/>
      <c r="MNS6" s="81"/>
      <c r="MNT6" s="81"/>
      <c r="MNU6" s="70"/>
      <c r="MNV6" s="81"/>
      <c r="MNW6" s="81"/>
      <c r="MNX6" s="81"/>
      <c r="MNY6" s="81"/>
      <c r="MNZ6" s="81"/>
      <c r="MOA6" s="81"/>
      <c r="MOB6" s="81"/>
      <c r="MOC6" s="81"/>
      <c r="MOD6" s="81"/>
      <c r="MOE6" s="81"/>
      <c r="MOF6" s="81"/>
      <c r="MOG6" s="81"/>
      <c r="MOH6" s="81"/>
      <c r="MOI6" s="81"/>
      <c r="MOJ6" s="70"/>
      <c r="MOK6" s="81"/>
      <c r="MOL6" s="81"/>
      <c r="MOM6" s="81"/>
      <c r="MON6" s="81"/>
      <c r="MOO6" s="81"/>
      <c r="MOP6" s="81"/>
      <c r="MOQ6" s="81"/>
      <c r="MOR6" s="81"/>
      <c r="MOS6" s="81"/>
      <c r="MOT6" s="81"/>
      <c r="MOU6" s="81"/>
      <c r="MOV6" s="81"/>
      <c r="MOW6" s="81"/>
      <c r="MOX6" s="81"/>
      <c r="MOY6" s="70"/>
      <c r="MOZ6" s="81"/>
      <c r="MPA6" s="81"/>
      <c r="MPB6" s="81"/>
      <c r="MPC6" s="81"/>
      <c r="MPD6" s="81"/>
      <c r="MPE6" s="81"/>
      <c r="MPF6" s="81"/>
      <c r="MPG6" s="81"/>
      <c r="MPH6" s="81"/>
      <c r="MPI6" s="81"/>
      <c r="MPJ6" s="81"/>
      <c r="MPK6" s="81"/>
      <c r="MPL6" s="81"/>
      <c r="MPM6" s="81"/>
      <c r="MPN6" s="70"/>
      <c r="MPO6" s="81"/>
      <c r="MPP6" s="81"/>
      <c r="MPQ6" s="81"/>
      <c r="MPR6" s="81"/>
      <c r="MPS6" s="81"/>
      <c r="MPT6" s="81"/>
      <c r="MPU6" s="81"/>
      <c r="MPV6" s="81"/>
      <c r="MPW6" s="81"/>
      <c r="MPX6" s="81"/>
      <c r="MPY6" s="81"/>
      <c r="MPZ6" s="81"/>
      <c r="MQA6" s="81"/>
      <c r="MQB6" s="81"/>
      <c r="MQC6" s="70"/>
      <c r="MQD6" s="81"/>
      <c r="MQE6" s="81"/>
      <c r="MQF6" s="81"/>
      <c r="MQG6" s="81"/>
      <c r="MQH6" s="81"/>
      <c r="MQI6" s="81"/>
      <c r="MQJ6" s="81"/>
      <c r="MQK6" s="81"/>
      <c r="MQL6" s="81"/>
      <c r="MQM6" s="81"/>
      <c r="MQN6" s="81"/>
      <c r="MQO6" s="81"/>
      <c r="MQP6" s="81"/>
      <c r="MQQ6" s="81"/>
      <c r="MQR6" s="70"/>
      <c r="MQS6" s="81"/>
      <c r="MQT6" s="81"/>
      <c r="MQU6" s="81"/>
      <c r="MQV6" s="81"/>
      <c r="MQW6" s="81"/>
      <c r="MQX6" s="81"/>
      <c r="MQY6" s="81"/>
      <c r="MQZ6" s="81"/>
      <c r="MRA6" s="81"/>
      <c r="MRB6" s="81"/>
      <c r="MRC6" s="81"/>
      <c r="MRD6" s="81"/>
      <c r="MRE6" s="81"/>
      <c r="MRF6" s="81"/>
      <c r="MRG6" s="70"/>
      <c r="MRH6" s="81"/>
      <c r="MRI6" s="81"/>
      <c r="MRJ6" s="81"/>
      <c r="MRK6" s="81"/>
      <c r="MRL6" s="81"/>
      <c r="MRM6" s="81"/>
      <c r="MRN6" s="81"/>
      <c r="MRO6" s="81"/>
      <c r="MRP6" s="81"/>
      <c r="MRQ6" s="81"/>
      <c r="MRR6" s="81"/>
      <c r="MRS6" s="81"/>
      <c r="MRT6" s="81"/>
      <c r="MRU6" s="81"/>
      <c r="MRV6" s="70"/>
      <c r="MRW6" s="81"/>
      <c r="MRX6" s="81"/>
      <c r="MRY6" s="81"/>
      <c r="MRZ6" s="81"/>
      <c r="MSA6" s="81"/>
      <c r="MSB6" s="81"/>
      <c r="MSC6" s="81"/>
      <c r="MSD6" s="81"/>
      <c r="MSE6" s="81"/>
      <c r="MSF6" s="81"/>
      <c r="MSG6" s="81"/>
      <c r="MSH6" s="81"/>
      <c r="MSI6" s="81"/>
      <c r="MSJ6" s="81"/>
      <c r="MSK6" s="70"/>
      <c r="MSL6" s="81"/>
      <c r="MSM6" s="81"/>
      <c r="MSN6" s="81"/>
      <c r="MSO6" s="81"/>
      <c r="MSP6" s="81"/>
      <c r="MSQ6" s="81"/>
      <c r="MSR6" s="81"/>
      <c r="MSS6" s="81"/>
      <c r="MST6" s="81"/>
      <c r="MSU6" s="81"/>
      <c r="MSV6" s="81"/>
      <c r="MSW6" s="81"/>
      <c r="MSX6" s="81"/>
      <c r="MSY6" s="81"/>
      <c r="MSZ6" s="70"/>
      <c r="MTA6" s="81"/>
      <c r="MTB6" s="81"/>
      <c r="MTC6" s="81"/>
      <c r="MTD6" s="81"/>
      <c r="MTE6" s="81"/>
      <c r="MTF6" s="81"/>
      <c r="MTG6" s="81"/>
      <c r="MTH6" s="81"/>
      <c r="MTI6" s="81"/>
      <c r="MTJ6" s="81"/>
      <c r="MTK6" s="81"/>
      <c r="MTL6" s="81"/>
      <c r="MTM6" s="81"/>
      <c r="MTN6" s="81"/>
      <c r="MTO6" s="70"/>
      <c r="MTP6" s="81"/>
      <c r="MTQ6" s="81"/>
      <c r="MTR6" s="81"/>
      <c r="MTS6" s="81"/>
      <c r="MTT6" s="81"/>
      <c r="MTU6" s="81"/>
      <c r="MTV6" s="81"/>
      <c r="MTW6" s="81"/>
      <c r="MTX6" s="81"/>
      <c r="MTY6" s="81"/>
      <c r="MTZ6" s="81"/>
      <c r="MUA6" s="81"/>
      <c r="MUB6" s="81"/>
      <c r="MUC6" s="81"/>
      <c r="MUD6" s="70"/>
      <c r="MUE6" s="81"/>
      <c r="MUF6" s="81"/>
      <c r="MUG6" s="81"/>
      <c r="MUH6" s="81"/>
      <c r="MUI6" s="81"/>
      <c r="MUJ6" s="81"/>
      <c r="MUK6" s="81"/>
      <c r="MUL6" s="81"/>
      <c r="MUM6" s="81"/>
      <c r="MUN6" s="81"/>
      <c r="MUO6" s="81"/>
      <c r="MUP6" s="81"/>
      <c r="MUQ6" s="81"/>
      <c r="MUR6" s="81"/>
      <c r="MUS6" s="70"/>
      <c r="MUT6" s="81"/>
      <c r="MUU6" s="81"/>
      <c r="MUV6" s="81"/>
      <c r="MUW6" s="81"/>
      <c r="MUX6" s="81"/>
      <c r="MUY6" s="81"/>
      <c r="MUZ6" s="81"/>
      <c r="MVA6" s="81"/>
      <c r="MVB6" s="81"/>
      <c r="MVC6" s="81"/>
      <c r="MVD6" s="81"/>
      <c r="MVE6" s="81"/>
      <c r="MVF6" s="81"/>
      <c r="MVG6" s="81"/>
      <c r="MVH6" s="70"/>
      <c r="MVI6" s="81"/>
      <c r="MVJ6" s="81"/>
      <c r="MVK6" s="81"/>
      <c r="MVL6" s="81"/>
      <c r="MVM6" s="81"/>
      <c r="MVN6" s="81"/>
      <c r="MVO6" s="81"/>
      <c r="MVP6" s="81"/>
      <c r="MVQ6" s="81"/>
      <c r="MVR6" s="81"/>
      <c r="MVS6" s="81"/>
      <c r="MVT6" s="81"/>
      <c r="MVU6" s="81"/>
      <c r="MVV6" s="81"/>
      <c r="MVW6" s="70"/>
      <c r="MVX6" s="81"/>
      <c r="MVY6" s="81"/>
      <c r="MVZ6" s="81"/>
      <c r="MWA6" s="81"/>
      <c r="MWB6" s="81"/>
      <c r="MWC6" s="81"/>
      <c r="MWD6" s="81"/>
      <c r="MWE6" s="81"/>
      <c r="MWF6" s="81"/>
      <c r="MWG6" s="81"/>
      <c r="MWH6" s="81"/>
      <c r="MWI6" s="81"/>
      <c r="MWJ6" s="81"/>
      <c r="MWK6" s="81"/>
      <c r="MWL6" s="70"/>
      <c r="MWM6" s="81"/>
      <c r="MWN6" s="81"/>
      <c r="MWO6" s="81"/>
      <c r="MWP6" s="81"/>
      <c r="MWQ6" s="81"/>
      <c r="MWR6" s="81"/>
      <c r="MWS6" s="81"/>
      <c r="MWT6" s="81"/>
      <c r="MWU6" s="81"/>
      <c r="MWV6" s="81"/>
      <c r="MWW6" s="81"/>
      <c r="MWX6" s="81"/>
      <c r="MWY6" s="81"/>
      <c r="MWZ6" s="81"/>
      <c r="MXA6" s="70"/>
      <c r="MXB6" s="81"/>
      <c r="MXC6" s="81"/>
      <c r="MXD6" s="81"/>
      <c r="MXE6" s="81"/>
      <c r="MXF6" s="81"/>
      <c r="MXG6" s="81"/>
      <c r="MXH6" s="81"/>
      <c r="MXI6" s="81"/>
      <c r="MXJ6" s="81"/>
      <c r="MXK6" s="81"/>
      <c r="MXL6" s="81"/>
      <c r="MXM6" s="81"/>
      <c r="MXN6" s="81"/>
      <c r="MXO6" s="81"/>
      <c r="MXP6" s="70"/>
      <c r="MXQ6" s="81"/>
      <c r="MXR6" s="81"/>
      <c r="MXS6" s="81"/>
      <c r="MXT6" s="81"/>
      <c r="MXU6" s="81"/>
      <c r="MXV6" s="81"/>
      <c r="MXW6" s="81"/>
      <c r="MXX6" s="81"/>
      <c r="MXY6" s="81"/>
      <c r="MXZ6" s="81"/>
      <c r="MYA6" s="81"/>
      <c r="MYB6" s="81"/>
      <c r="MYC6" s="81"/>
      <c r="MYD6" s="81"/>
      <c r="MYE6" s="70"/>
      <c r="MYF6" s="81"/>
      <c r="MYG6" s="81"/>
      <c r="MYH6" s="81"/>
      <c r="MYI6" s="81"/>
      <c r="MYJ6" s="81"/>
      <c r="MYK6" s="81"/>
      <c r="MYL6" s="81"/>
      <c r="MYM6" s="81"/>
      <c r="MYN6" s="81"/>
      <c r="MYO6" s="81"/>
      <c r="MYP6" s="81"/>
      <c r="MYQ6" s="81"/>
      <c r="MYR6" s="81"/>
      <c r="MYS6" s="81"/>
      <c r="MYT6" s="70"/>
      <c r="MYU6" s="81"/>
      <c r="MYV6" s="81"/>
      <c r="MYW6" s="81"/>
      <c r="MYX6" s="81"/>
      <c r="MYY6" s="81"/>
      <c r="MYZ6" s="81"/>
      <c r="MZA6" s="81"/>
      <c r="MZB6" s="81"/>
      <c r="MZC6" s="81"/>
      <c r="MZD6" s="81"/>
      <c r="MZE6" s="81"/>
      <c r="MZF6" s="81"/>
      <c r="MZG6" s="81"/>
      <c r="MZH6" s="81"/>
      <c r="MZI6" s="70"/>
      <c r="MZJ6" s="81"/>
      <c r="MZK6" s="81"/>
      <c r="MZL6" s="81"/>
      <c r="MZM6" s="81"/>
      <c r="MZN6" s="81"/>
      <c r="MZO6" s="81"/>
      <c r="MZP6" s="81"/>
      <c r="MZQ6" s="81"/>
      <c r="MZR6" s="81"/>
      <c r="MZS6" s="81"/>
      <c r="MZT6" s="81"/>
      <c r="MZU6" s="81"/>
      <c r="MZV6" s="81"/>
      <c r="MZW6" s="81"/>
      <c r="MZX6" s="70"/>
      <c r="MZY6" s="81"/>
      <c r="MZZ6" s="81"/>
      <c r="NAA6" s="81"/>
      <c r="NAB6" s="81"/>
      <c r="NAC6" s="81"/>
      <c r="NAD6" s="81"/>
      <c r="NAE6" s="81"/>
      <c r="NAF6" s="81"/>
      <c r="NAG6" s="81"/>
      <c r="NAH6" s="81"/>
      <c r="NAI6" s="81"/>
      <c r="NAJ6" s="81"/>
      <c r="NAK6" s="81"/>
      <c r="NAL6" s="81"/>
      <c r="NAM6" s="70"/>
      <c r="NAN6" s="81"/>
      <c r="NAO6" s="81"/>
      <c r="NAP6" s="81"/>
      <c r="NAQ6" s="81"/>
      <c r="NAR6" s="81"/>
      <c r="NAS6" s="81"/>
      <c r="NAT6" s="81"/>
      <c r="NAU6" s="81"/>
      <c r="NAV6" s="81"/>
      <c r="NAW6" s="81"/>
      <c r="NAX6" s="81"/>
      <c r="NAY6" s="81"/>
      <c r="NAZ6" s="81"/>
      <c r="NBA6" s="81"/>
      <c r="NBB6" s="70"/>
      <c r="NBC6" s="81"/>
      <c r="NBD6" s="81"/>
      <c r="NBE6" s="81"/>
      <c r="NBF6" s="81"/>
      <c r="NBG6" s="81"/>
      <c r="NBH6" s="81"/>
      <c r="NBI6" s="81"/>
      <c r="NBJ6" s="81"/>
      <c r="NBK6" s="81"/>
      <c r="NBL6" s="81"/>
      <c r="NBM6" s="81"/>
      <c r="NBN6" s="81"/>
      <c r="NBO6" s="81"/>
      <c r="NBP6" s="81"/>
      <c r="NBQ6" s="70"/>
      <c r="NBR6" s="81"/>
      <c r="NBS6" s="81"/>
      <c r="NBT6" s="81"/>
      <c r="NBU6" s="81"/>
      <c r="NBV6" s="81"/>
      <c r="NBW6" s="81"/>
      <c r="NBX6" s="81"/>
      <c r="NBY6" s="81"/>
      <c r="NBZ6" s="81"/>
      <c r="NCA6" s="81"/>
      <c r="NCB6" s="81"/>
      <c r="NCC6" s="81"/>
      <c r="NCD6" s="81"/>
      <c r="NCE6" s="81"/>
      <c r="NCF6" s="70"/>
      <c r="NCG6" s="81"/>
      <c r="NCH6" s="81"/>
      <c r="NCI6" s="81"/>
      <c r="NCJ6" s="81"/>
      <c r="NCK6" s="81"/>
      <c r="NCL6" s="81"/>
      <c r="NCM6" s="81"/>
      <c r="NCN6" s="81"/>
      <c r="NCO6" s="81"/>
      <c r="NCP6" s="81"/>
      <c r="NCQ6" s="81"/>
      <c r="NCR6" s="81"/>
      <c r="NCS6" s="81"/>
      <c r="NCT6" s="81"/>
      <c r="NCU6" s="70"/>
      <c r="NCV6" s="81"/>
      <c r="NCW6" s="81"/>
      <c r="NCX6" s="81"/>
      <c r="NCY6" s="81"/>
      <c r="NCZ6" s="81"/>
      <c r="NDA6" s="81"/>
      <c r="NDB6" s="81"/>
      <c r="NDC6" s="81"/>
      <c r="NDD6" s="81"/>
      <c r="NDE6" s="81"/>
      <c r="NDF6" s="81"/>
      <c r="NDG6" s="81"/>
      <c r="NDH6" s="81"/>
      <c r="NDI6" s="81"/>
      <c r="NDJ6" s="70"/>
      <c r="NDK6" s="81"/>
      <c r="NDL6" s="81"/>
      <c r="NDM6" s="81"/>
      <c r="NDN6" s="81"/>
      <c r="NDO6" s="81"/>
      <c r="NDP6" s="81"/>
      <c r="NDQ6" s="81"/>
      <c r="NDR6" s="81"/>
      <c r="NDS6" s="81"/>
      <c r="NDT6" s="81"/>
      <c r="NDU6" s="81"/>
      <c r="NDV6" s="81"/>
      <c r="NDW6" s="81"/>
      <c r="NDX6" s="81"/>
      <c r="NDY6" s="70"/>
      <c r="NDZ6" s="81"/>
      <c r="NEA6" s="81"/>
      <c r="NEB6" s="81"/>
      <c r="NEC6" s="81"/>
      <c r="NED6" s="81"/>
      <c r="NEE6" s="81"/>
      <c r="NEF6" s="81"/>
      <c r="NEG6" s="81"/>
      <c r="NEH6" s="81"/>
      <c r="NEI6" s="81"/>
      <c r="NEJ6" s="81"/>
      <c r="NEK6" s="81"/>
      <c r="NEL6" s="81"/>
      <c r="NEM6" s="81"/>
      <c r="NEN6" s="70"/>
      <c r="NEO6" s="81"/>
      <c r="NEP6" s="81"/>
      <c r="NEQ6" s="81"/>
      <c r="NER6" s="81"/>
      <c r="NES6" s="81"/>
      <c r="NET6" s="81"/>
      <c r="NEU6" s="81"/>
      <c r="NEV6" s="81"/>
      <c r="NEW6" s="81"/>
      <c r="NEX6" s="81"/>
      <c r="NEY6" s="81"/>
      <c r="NEZ6" s="81"/>
      <c r="NFA6" s="81"/>
      <c r="NFB6" s="81"/>
      <c r="NFC6" s="70"/>
      <c r="NFD6" s="81"/>
      <c r="NFE6" s="81"/>
      <c r="NFF6" s="81"/>
      <c r="NFG6" s="81"/>
      <c r="NFH6" s="81"/>
      <c r="NFI6" s="81"/>
      <c r="NFJ6" s="81"/>
      <c r="NFK6" s="81"/>
      <c r="NFL6" s="81"/>
      <c r="NFM6" s="81"/>
      <c r="NFN6" s="81"/>
      <c r="NFO6" s="81"/>
      <c r="NFP6" s="81"/>
      <c r="NFQ6" s="81"/>
      <c r="NFR6" s="70"/>
      <c r="NFS6" s="81"/>
      <c r="NFT6" s="81"/>
      <c r="NFU6" s="81"/>
      <c r="NFV6" s="81"/>
      <c r="NFW6" s="81"/>
      <c r="NFX6" s="81"/>
      <c r="NFY6" s="81"/>
      <c r="NFZ6" s="81"/>
      <c r="NGA6" s="81"/>
      <c r="NGB6" s="81"/>
      <c r="NGC6" s="81"/>
      <c r="NGD6" s="81"/>
      <c r="NGE6" s="81"/>
      <c r="NGF6" s="81"/>
      <c r="NGG6" s="70"/>
      <c r="NGH6" s="81"/>
      <c r="NGI6" s="81"/>
      <c r="NGJ6" s="81"/>
      <c r="NGK6" s="81"/>
      <c r="NGL6" s="81"/>
      <c r="NGM6" s="81"/>
      <c r="NGN6" s="81"/>
      <c r="NGO6" s="81"/>
      <c r="NGP6" s="81"/>
      <c r="NGQ6" s="81"/>
      <c r="NGR6" s="81"/>
      <c r="NGS6" s="81"/>
      <c r="NGT6" s="81"/>
      <c r="NGU6" s="81"/>
      <c r="NGV6" s="70"/>
      <c r="NGW6" s="81"/>
      <c r="NGX6" s="81"/>
      <c r="NGY6" s="81"/>
      <c r="NGZ6" s="81"/>
      <c r="NHA6" s="81"/>
      <c r="NHB6" s="81"/>
      <c r="NHC6" s="81"/>
      <c r="NHD6" s="81"/>
      <c r="NHE6" s="81"/>
      <c r="NHF6" s="81"/>
      <c r="NHG6" s="81"/>
      <c r="NHH6" s="81"/>
      <c r="NHI6" s="81"/>
      <c r="NHJ6" s="81"/>
      <c r="NHK6" s="70"/>
      <c r="NHL6" s="81"/>
      <c r="NHM6" s="81"/>
      <c r="NHN6" s="81"/>
      <c r="NHO6" s="81"/>
      <c r="NHP6" s="81"/>
      <c r="NHQ6" s="81"/>
      <c r="NHR6" s="81"/>
      <c r="NHS6" s="81"/>
      <c r="NHT6" s="81"/>
      <c r="NHU6" s="81"/>
      <c r="NHV6" s="81"/>
      <c r="NHW6" s="81"/>
      <c r="NHX6" s="81"/>
      <c r="NHY6" s="81"/>
      <c r="NHZ6" s="70"/>
      <c r="NIA6" s="81"/>
      <c r="NIB6" s="81"/>
      <c r="NIC6" s="81"/>
      <c r="NID6" s="81"/>
      <c r="NIE6" s="81"/>
      <c r="NIF6" s="81"/>
      <c r="NIG6" s="81"/>
      <c r="NIH6" s="81"/>
      <c r="NII6" s="81"/>
      <c r="NIJ6" s="81"/>
      <c r="NIK6" s="81"/>
      <c r="NIL6" s="81"/>
      <c r="NIM6" s="81"/>
      <c r="NIN6" s="81"/>
      <c r="NIO6" s="70"/>
      <c r="NIP6" s="81"/>
      <c r="NIQ6" s="81"/>
      <c r="NIR6" s="81"/>
      <c r="NIS6" s="81"/>
      <c r="NIT6" s="81"/>
      <c r="NIU6" s="81"/>
      <c r="NIV6" s="81"/>
      <c r="NIW6" s="81"/>
      <c r="NIX6" s="81"/>
      <c r="NIY6" s="81"/>
      <c r="NIZ6" s="81"/>
      <c r="NJA6" s="81"/>
      <c r="NJB6" s="81"/>
      <c r="NJC6" s="81"/>
      <c r="NJD6" s="70"/>
      <c r="NJE6" s="81"/>
      <c r="NJF6" s="81"/>
      <c r="NJG6" s="81"/>
      <c r="NJH6" s="81"/>
      <c r="NJI6" s="81"/>
      <c r="NJJ6" s="81"/>
      <c r="NJK6" s="81"/>
      <c r="NJL6" s="81"/>
      <c r="NJM6" s="81"/>
      <c r="NJN6" s="81"/>
      <c r="NJO6" s="81"/>
      <c r="NJP6" s="81"/>
      <c r="NJQ6" s="81"/>
      <c r="NJR6" s="81"/>
      <c r="NJS6" s="70"/>
      <c r="NJT6" s="81"/>
      <c r="NJU6" s="81"/>
      <c r="NJV6" s="81"/>
      <c r="NJW6" s="81"/>
      <c r="NJX6" s="81"/>
      <c r="NJY6" s="81"/>
      <c r="NJZ6" s="81"/>
      <c r="NKA6" s="81"/>
      <c r="NKB6" s="81"/>
      <c r="NKC6" s="81"/>
      <c r="NKD6" s="81"/>
      <c r="NKE6" s="81"/>
      <c r="NKF6" s="81"/>
      <c r="NKG6" s="81"/>
      <c r="NKH6" s="70"/>
      <c r="NKI6" s="81"/>
      <c r="NKJ6" s="81"/>
      <c r="NKK6" s="81"/>
      <c r="NKL6" s="81"/>
      <c r="NKM6" s="81"/>
      <c r="NKN6" s="81"/>
      <c r="NKO6" s="81"/>
      <c r="NKP6" s="81"/>
      <c r="NKQ6" s="81"/>
      <c r="NKR6" s="81"/>
      <c r="NKS6" s="81"/>
      <c r="NKT6" s="81"/>
      <c r="NKU6" s="81"/>
      <c r="NKV6" s="81"/>
      <c r="NKW6" s="70"/>
      <c r="NKX6" s="81"/>
      <c r="NKY6" s="81"/>
      <c r="NKZ6" s="81"/>
      <c r="NLA6" s="81"/>
      <c r="NLB6" s="81"/>
      <c r="NLC6" s="81"/>
      <c r="NLD6" s="81"/>
      <c r="NLE6" s="81"/>
      <c r="NLF6" s="81"/>
      <c r="NLG6" s="81"/>
      <c r="NLH6" s="81"/>
      <c r="NLI6" s="81"/>
      <c r="NLJ6" s="81"/>
      <c r="NLK6" s="81"/>
      <c r="NLL6" s="70"/>
      <c r="NLM6" s="81"/>
      <c r="NLN6" s="81"/>
      <c r="NLO6" s="81"/>
      <c r="NLP6" s="81"/>
      <c r="NLQ6" s="81"/>
      <c r="NLR6" s="81"/>
      <c r="NLS6" s="81"/>
      <c r="NLT6" s="81"/>
      <c r="NLU6" s="81"/>
      <c r="NLV6" s="81"/>
      <c r="NLW6" s="81"/>
      <c r="NLX6" s="81"/>
      <c r="NLY6" s="81"/>
      <c r="NLZ6" s="81"/>
      <c r="NMA6" s="70"/>
      <c r="NMB6" s="81"/>
      <c r="NMC6" s="81"/>
      <c r="NMD6" s="81"/>
      <c r="NME6" s="81"/>
      <c r="NMF6" s="81"/>
      <c r="NMG6" s="81"/>
      <c r="NMH6" s="81"/>
      <c r="NMI6" s="81"/>
      <c r="NMJ6" s="81"/>
      <c r="NMK6" s="81"/>
      <c r="NML6" s="81"/>
      <c r="NMM6" s="81"/>
      <c r="NMN6" s="81"/>
      <c r="NMO6" s="81"/>
      <c r="NMP6" s="70"/>
      <c r="NMQ6" s="81"/>
      <c r="NMR6" s="81"/>
      <c r="NMS6" s="81"/>
      <c r="NMT6" s="81"/>
      <c r="NMU6" s="81"/>
      <c r="NMV6" s="81"/>
      <c r="NMW6" s="81"/>
      <c r="NMX6" s="81"/>
      <c r="NMY6" s="81"/>
      <c r="NMZ6" s="81"/>
      <c r="NNA6" s="81"/>
      <c r="NNB6" s="81"/>
      <c r="NNC6" s="81"/>
      <c r="NND6" s="81"/>
      <c r="NNE6" s="70"/>
      <c r="NNF6" s="81"/>
      <c r="NNG6" s="81"/>
      <c r="NNH6" s="81"/>
      <c r="NNI6" s="81"/>
      <c r="NNJ6" s="81"/>
      <c r="NNK6" s="81"/>
      <c r="NNL6" s="81"/>
      <c r="NNM6" s="81"/>
      <c r="NNN6" s="81"/>
      <c r="NNO6" s="81"/>
      <c r="NNP6" s="81"/>
      <c r="NNQ6" s="81"/>
      <c r="NNR6" s="81"/>
      <c r="NNS6" s="81"/>
      <c r="NNT6" s="70"/>
      <c r="NNU6" s="81"/>
      <c r="NNV6" s="81"/>
      <c r="NNW6" s="81"/>
      <c r="NNX6" s="81"/>
      <c r="NNY6" s="81"/>
      <c r="NNZ6" s="81"/>
      <c r="NOA6" s="81"/>
      <c r="NOB6" s="81"/>
      <c r="NOC6" s="81"/>
      <c r="NOD6" s="81"/>
      <c r="NOE6" s="81"/>
      <c r="NOF6" s="81"/>
      <c r="NOG6" s="81"/>
      <c r="NOH6" s="81"/>
      <c r="NOI6" s="70"/>
      <c r="NOJ6" s="81"/>
      <c r="NOK6" s="81"/>
      <c r="NOL6" s="81"/>
      <c r="NOM6" s="81"/>
      <c r="NON6" s="81"/>
      <c r="NOO6" s="81"/>
      <c r="NOP6" s="81"/>
      <c r="NOQ6" s="81"/>
      <c r="NOR6" s="81"/>
      <c r="NOS6" s="81"/>
      <c r="NOT6" s="81"/>
      <c r="NOU6" s="81"/>
      <c r="NOV6" s="81"/>
      <c r="NOW6" s="81"/>
      <c r="NOX6" s="70"/>
      <c r="NOY6" s="81"/>
      <c r="NOZ6" s="81"/>
      <c r="NPA6" s="81"/>
      <c r="NPB6" s="81"/>
      <c r="NPC6" s="81"/>
      <c r="NPD6" s="81"/>
      <c r="NPE6" s="81"/>
      <c r="NPF6" s="81"/>
      <c r="NPG6" s="81"/>
      <c r="NPH6" s="81"/>
      <c r="NPI6" s="81"/>
      <c r="NPJ6" s="81"/>
      <c r="NPK6" s="81"/>
      <c r="NPL6" s="81"/>
      <c r="NPM6" s="70"/>
      <c r="NPN6" s="81"/>
      <c r="NPO6" s="81"/>
      <c r="NPP6" s="81"/>
      <c r="NPQ6" s="81"/>
      <c r="NPR6" s="81"/>
      <c r="NPS6" s="81"/>
      <c r="NPT6" s="81"/>
      <c r="NPU6" s="81"/>
      <c r="NPV6" s="81"/>
      <c r="NPW6" s="81"/>
      <c r="NPX6" s="81"/>
      <c r="NPY6" s="81"/>
      <c r="NPZ6" s="81"/>
      <c r="NQA6" s="81"/>
      <c r="NQB6" s="70"/>
      <c r="NQC6" s="81"/>
      <c r="NQD6" s="81"/>
      <c r="NQE6" s="81"/>
      <c r="NQF6" s="81"/>
      <c r="NQG6" s="81"/>
      <c r="NQH6" s="81"/>
      <c r="NQI6" s="81"/>
      <c r="NQJ6" s="81"/>
      <c r="NQK6" s="81"/>
      <c r="NQL6" s="81"/>
      <c r="NQM6" s="81"/>
      <c r="NQN6" s="81"/>
      <c r="NQO6" s="81"/>
      <c r="NQP6" s="81"/>
      <c r="NQQ6" s="70"/>
      <c r="NQR6" s="81"/>
      <c r="NQS6" s="81"/>
      <c r="NQT6" s="81"/>
      <c r="NQU6" s="81"/>
      <c r="NQV6" s="81"/>
      <c r="NQW6" s="81"/>
      <c r="NQX6" s="81"/>
      <c r="NQY6" s="81"/>
      <c r="NQZ6" s="81"/>
      <c r="NRA6" s="81"/>
      <c r="NRB6" s="81"/>
      <c r="NRC6" s="81"/>
      <c r="NRD6" s="81"/>
      <c r="NRE6" s="81"/>
      <c r="NRF6" s="70"/>
      <c r="NRG6" s="81"/>
      <c r="NRH6" s="81"/>
      <c r="NRI6" s="81"/>
      <c r="NRJ6" s="81"/>
      <c r="NRK6" s="81"/>
      <c r="NRL6" s="81"/>
      <c r="NRM6" s="81"/>
      <c r="NRN6" s="81"/>
      <c r="NRO6" s="81"/>
      <c r="NRP6" s="81"/>
      <c r="NRQ6" s="81"/>
      <c r="NRR6" s="81"/>
      <c r="NRS6" s="81"/>
      <c r="NRT6" s="81"/>
      <c r="NRU6" s="70"/>
      <c r="NRV6" s="81"/>
      <c r="NRW6" s="81"/>
      <c r="NRX6" s="81"/>
      <c r="NRY6" s="81"/>
      <c r="NRZ6" s="81"/>
      <c r="NSA6" s="81"/>
      <c r="NSB6" s="81"/>
      <c r="NSC6" s="81"/>
      <c r="NSD6" s="81"/>
      <c r="NSE6" s="81"/>
      <c r="NSF6" s="81"/>
      <c r="NSG6" s="81"/>
      <c r="NSH6" s="81"/>
      <c r="NSI6" s="81"/>
      <c r="NSJ6" s="70"/>
      <c r="NSK6" s="81"/>
      <c r="NSL6" s="81"/>
      <c r="NSM6" s="81"/>
      <c r="NSN6" s="81"/>
      <c r="NSO6" s="81"/>
      <c r="NSP6" s="81"/>
      <c r="NSQ6" s="81"/>
      <c r="NSR6" s="81"/>
      <c r="NSS6" s="81"/>
      <c r="NST6" s="81"/>
      <c r="NSU6" s="81"/>
      <c r="NSV6" s="81"/>
      <c r="NSW6" s="81"/>
      <c r="NSX6" s="81"/>
      <c r="NSY6" s="70"/>
      <c r="NSZ6" s="81"/>
      <c r="NTA6" s="81"/>
      <c r="NTB6" s="81"/>
      <c r="NTC6" s="81"/>
      <c r="NTD6" s="81"/>
      <c r="NTE6" s="81"/>
      <c r="NTF6" s="81"/>
      <c r="NTG6" s="81"/>
      <c r="NTH6" s="81"/>
      <c r="NTI6" s="81"/>
      <c r="NTJ6" s="81"/>
      <c r="NTK6" s="81"/>
      <c r="NTL6" s="81"/>
      <c r="NTM6" s="81"/>
      <c r="NTN6" s="70"/>
      <c r="NTO6" s="81"/>
      <c r="NTP6" s="81"/>
      <c r="NTQ6" s="81"/>
      <c r="NTR6" s="81"/>
      <c r="NTS6" s="81"/>
      <c r="NTT6" s="81"/>
      <c r="NTU6" s="81"/>
      <c r="NTV6" s="81"/>
      <c r="NTW6" s="81"/>
      <c r="NTX6" s="81"/>
      <c r="NTY6" s="81"/>
      <c r="NTZ6" s="81"/>
      <c r="NUA6" s="81"/>
      <c r="NUB6" s="81"/>
      <c r="NUC6" s="70"/>
      <c r="NUD6" s="81"/>
      <c r="NUE6" s="81"/>
      <c r="NUF6" s="81"/>
      <c r="NUG6" s="81"/>
      <c r="NUH6" s="81"/>
      <c r="NUI6" s="81"/>
      <c r="NUJ6" s="81"/>
      <c r="NUK6" s="81"/>
      <c r="NUL6" s="81"/>
      <c r="NUM6" s="81"/>
      <c r="NUN6" s="81"/>
      <c r="NUO6" s="81"/>
      <c r="NUP6" s="81"/>
      <c r="NUQ6" s="81"/>
      <c r="NUR6" s="70"/>
      <c r="NUS6" s="81"/>
      <c r="NUT6" s="81"/>
      <c r="NUU6" s="81"/>
      <c r="NUV6" s="81"/>
      <c r="NUW6" s="81"/>
      <c r="NUX6" s="81"/>
      <c r="NUY6" s="81"/>
      <c r="NUZ6" s="81"/>
      <c r="NVA6" s="81"/>
      <c r="NVB6" s="81"/>
      <c r="NVC6" s="81"/>
      <c r="NVD6" s="81"/>
      <c r="NVE6" s="81"/>
      <c r="NVF6" s="81"/>
      <c r="NVG6" s="70"/>
      <c r="NVH6" s="81"/>
      <c r="NVI6" s="81"/>
      <c r="NVJ6" s="81"/>
      <c r="NVK6" s="81"/>
      <c r="NVL6" s="81"/>
      <c r="NVM6" s="81"/>
      <c r="NVN6" s="81"/>
      <c r="NVO6" s="81"/>
      <c r="NVP6" s="81"/>
      <c r="NVQ6" s="81"/>
      <c r="NVR6" s="81"/>
      <c r="NVS6" s="81"/>
      <c r="NVT6" s="81"/>
      <c r="NVU6" s="81"/>
      <c r="NVV6" s="70"/>
      <c r="NVW6" s="81"/>
      <c r="NVX6" s="81"/>
      <c r="NVY6" s="81"/>
      <c r="NVZ6" s="81"/>
      <c r="NWA6" s="81"/>
      <c r="NWB6" s="81"/>
      <c r="NWC6" s="81"/>
      <c r="NWD6" s="81"/>
      <c r="NWE6" s="81"/>
      <c r="NWF6" s="81"/>
      <c r="NWG6" s="81"/>
      <c r="NWH6" s="81"/>
      <c r="NWI6" s="81"/>
      <c r="NWJ6" s="81"/>
      <c r="NWK6" s="70"/>
      <c r="NWL6" s="81"/>
      <c r="NWM6" s="81"/>
      <c r="NWN6" s="81"/>
      <c r="NWO6" s="81"/>
      <c r="NWP6" s="81"/>
      <c r="NWQ6" s="81"/>
      <c r="NWR6" s="81"/>
      <c r="NWS6" s="81"/>
      <c r="NWT6" s="81"/>
      <c r="NWU6" s="81"/>
      <c r="NWV6" s="81"/>
      <c r="NWW6" s="81"/>
      <c r="NWX6" s="81"/>
      <c r="NWY6" s="81"/>
      <c r="NWZ6" s="70"/>
      <c r="NXA6" s="81"/>
      <c r="NXB6" s="81"/>
      <c r="NXC6" s="81"/>
      <c r="NXD6" s="81"/>
      <c r="NXE6" s="81"/>
      <c r="NXF6" s="81"/>
      <c r="NXG6" s="81"/>
      <c r="NXH6" s="81"/>
      <c r="NXI6" s="81"/>
      <c r="NXJ6" s="81"/>
      <c r="NXK6" s="81"/>
      <c r="NXL6" s="81"/>
      <c r="NXM6" s="81"/>
      <c r="NXN6" s="81"/>
      <c r="NXO6" s="70"/>
      <c r="NXP6" s="81"/>
      <c r="NXQ6" s="81"/>
      <c r="NXR6" s="81"/>
      <c r="NXS6" s="81"/>
      <c r="NXT6" s="81"/>
      <c r="NXU6" s="81"/>
      <c r="NXV6" s="81"/>
      <c r="NXW6" s="81"/>
      <c r="NXX6" s="81"/>
      <c r="NXY6" s="81"/>
      <c r="NXZ6" s="81"/>
      <c r="NYA6" s="81"/>
      <c r="NYB6" s="81"/>
      <c r="NYC6" s="81"/>
      <c r="NYD6" s="70"/>
      <c r="NYE6" s="81"/>
      <c r="NYF6" s="81"/>
      <c r="NYG6" s="81"/>
      <c r="NYH6" s="81"/>
      <c r="NYI6" s="81"/>
      <c r="NYJ6" s="81"/>
      <c r="NYK6" s="81"/>
      <c r="NYL6" s="81"/>
      <c r="NYM6" s="81"/>
      <c r="NYN6" s="81"/>
      <c r="NYO6" s="81"/>
      <c r="NYP6" s="81"/>
      <c r="NYQ6" s="81"/>
      <c r="NYR6" s="81"/>
      <c r="NYS6" s="70"/>
      <c r="NYT6" s="81"/>
      <c r="NYU6" s="81"/>
      <c r="NYV6" s="81"/>
      <c r="NYW6" s="81"/>
      <c r="NYX6" s="81"/>
      <c r="NYY6" s="81"/>
      <c r="NYZ6" s="81"/>
      <c r="NZA6" s="81"/>
      <c r="NZB6" s="81"/>
      <c r="NZC6" s="81"/>
      <c r="NZD6" s="81"/>
      <c r="NZE6" s="81"/>
      <c r="NZF6" s="81"/>
      <c r="NZG6" s="81"/>
      <c r="NZH6" s="70"/>
      <c r="NZI6" s="81"/>
      <c r="NZJ6" s="81"/>
      <c r="NZK6" s="81"/>
      <c r="NZL6" s="81"/>
      <c r="NZM6" s="81"/>
      <c r="NZN6" s="81"/>
      <c r="NZO6" s="81"/>
      <c r="NZP6" s="81"/>
      <c r="NZQ6" s="81"/>
      <c r="NZR6" s="81"/>
      <c r="NZS6" s="81"/>
      <c r="NZT6" s="81"/>
      <c r="NZU6" s="81"/>
      <c r="NZV6" s="81"/>
      <c r="NZW6" s="70"/>
      <c r="NZX6" s="81"/>
      <c r="NZY6" s="81"/>
      <c r="NZZ6" s="81"/>
      <c r="OAA6" s="81"/>
      <c r="OAB6" s="81"/>
      <c r="OAC6" s="81"/>
      <c r="OAD6" s="81"/>
      <c r="OAE6" s="81"/>
      <c r="OAF6" s="81"/>
      <c r="OAG6" s="81"/>
      <c r="OAH6" s="81"/>
      <c r="OAI6" s="81"/>
      <c r="OAJ6" s="81"/>
      <c r="OAK6" s="81"/>
      <c r="OAL6" s="70"/>
      <c r="OAM6" s="81"/>
      <c r="OAN6" s="81"/>
      <c r="OAO6" s="81"/>
      <c r="OAP6" s="81"/>
      <c r="OAQ6" s="81"/>
      <c r="OAR6" s="81"/>
      <c r="OAS6" s="81"/>
      <c r="OAT6" s="81"/>
      <c r="OAU6" s="81"/>
      <c r="OAV6" s="81"/>
      <c r="OAW6" s="81"/>
      <c r="OAX6" s="81"/>
      <c r="OAY6" s="81"/>
      <c r="OAZ6" s="81"/>
      <c r="OBA6" s="70"/>
      <c r="OBB6" s="81"/>
      <c r="OBC6" s="81"/>
      <c r="OBD6" s="81"/>
      <c r="OBE6" s="81"/>
      <c r="OBF6" s="81"/>
      <c r="OBG6" s="81"/>
      <c r="OBH6" s="81"/>
      <c r="OBI6" s="81"/>
      <c r="OBJ6" s="81"/>
      <c r="OBK6" s="81"/>
      <c r="OBL6" s="81"/>
      <c r="OBM6" s="81"/>
      <c r="OBN6" s="81"/>
      <c r="OBO6" s="81"/>
      <c r="OBP6" s="70"/>
      <c r="OBQ6" s="81"/>
      <c r="OBR6" s="81"/>
      <c r="OBS6" s="81"/>
      <c r="OBT6" s="81"/>
      <c r="OBU6" s="81"/>
      <c r="OBV6" s="81"/>
      <c r="OBW6" s="81"/>
      <c r="OBX6" s="81"/>
      <c r="OBY6" s="81"/>
      <c r="OBZ6" s="81"/>
      <c r="OCA6" s="81"/>
      <c r="OCB6" s="81"/>
      <c r="OCC6" s="81"/>
      <c r="OCD6" s="81"/>
      <c r="OCE6" s="70"/>
      <c r="OCF6" s="81"/>
      <c r="OCG6" s="81"/>
      <c r="OCH6" s="81"/>
      <c r="OCI6" s="81"/>
      <c r="OCJ6" s="81"/>
      <c r="OCK6" s="81"/>
      <c r="OCL6" s="81"/>
      <c r="OCM6" s="81"/>
      <c r="OCN6" s="81"/>
      <c r="OCO6" s="81"/>
      <c r="OCP6" s="81"/>
      <c r="OCQ6" s="81"/>
      <c r="OCR6" s="81"/>
      <c r="OCS6" s="81"/>
      <c r="OCT6" s="70"/>
      <c r="OCU6" s="81"/>
      <c r="OCV6" s="81"/>
      <c r="OCW6" s="81"/>
      <c r="OCX6" s="81"/>
      <c r="OCY6" s="81"/>
      <c r="OCZ6" s="81"/>
      <c r="ODA6" s="81"/>
      <c r="ODB6" s="81"/>
      <c r="ODC6" s="81"/>
      <c r="ODD6" s="81"/>
      <c r="ODE6" s="81"/>
      <c r="ODF6" s="81"/>
      <c r="ODG6" s="81"/>
      <c r="ODH6" s="81"/>
      <c r="ODI6" s="70"/>
      <c r="ODJ6" s="81"/>
      <c r="ODK6" s="81"/>
      <c r="ODL6" s="81"/>
      <c r="ODM6" s="81"/>
      <c r="ODN6" s="81"/>
      <c r="ODO6" s="81"/>
      <c r="ODP6" s="81"/>
      <c r="ODQ6" s="81"/>
      <c r="ODR6" s="81"/>
      <c r="ODS6" s="81"/>
      <c r="ODT6" s="81"/>
      <c r="ODU6" s="81"/>
      <c r="ODV6" s="81"/>
      <c r="ODW6" s="81"/>
      <c r="ODX6" s="70"/>
      <c r="ODY6" s="81"/>
      <c r="ODZ6" s="81"/>
      <c r="OEA6" s="81"/>
      <c r="OEB6" s="81"/>
      <c r="OEC6" s="81"/>
      <c r="OED6" s="81"/>
      <c r="OEE6" s="81"/>
      <c r="OEF6" s="81"/>
      <c r="OEG6" s="81"/>
      <c r="OEH6" s="81"/>
      <c r="OEI6" s="81"/>
      <c r="OEJ6" s="81"/>
      <c r="OEK6" s="81"/>
      <c r="OEL6" s="81"/>
      <c r="OEM6" s="70"/>
      <c r="OEN6" s="81"/>
      <c r="OEO6" s="81"/>
      <c r="OEP6" s="81"/>
      <c r="OEQ6" s="81"/>
      <c r="OER6" s="81"/>
      <c r="OES6" s="81"/>
      <c r="OET6" s="81"/>
      <c r="OEU6" s="81"/>
      <c r="OEV6" s="81"/>
      <c r="OEW6" s="81"/>
      <c r="OEX6" s="81"/>
      <c r="OEY6" s="81"/>
      <c r="OEZ6" s="81"/>
      <c r="OFA6" s="81"/>
      <c r="OFB6" s="70"/>
      <c r="OFC6" s="81"/>
      <c r="OFD6" s="81"/>
      <c r="OFE6" s="81"/>
      <c r="OFF6" s="81"/>
      <c r="OFG6" s="81"/>
      <c r="OFH6" s="81"/>
      <c r="OFI6" s="81"/>
      <c r="OFJ6" s="81"/>
      <c r="OFK6" s="81"/>
      <c r="OFL6" s="81"/>
      <c r="OFM6" s="81"/>
      <c r="OFN6" s="81"/>
      <c r="OFO6" s="81"/>
      <c r="OFP6" s="81"/>
      <c r="OFQ6" s="70"/>
      <c r="OFR6" s="81"/>
      <c r="OFS6" s="81"/>
      <c r="OFT6" s="81"/>
      <c r="OFU6" s="81"/>
      <c r="OFV6" s="81"/>
      <c r="OFW6" s="81"/>
      <c r="OFX6" s="81"/>
      <c r="OFY6" s="81"/>
      <c r="OFZ6" s="81"/>
      <c r="OGA6" s="81"/>
      <c r="OGB6" s="81"/>
      <c r="OGC6" s="81"/>
      <c r="OGD6" s="81"/>
      <c r="OGE6" s="81"/>
      <c r="OGF6" s="70"/>
      <c r="OGG6" s="81"/>
      <c r="OGH6" s="81"/>
      <c r="OGI6" s="81"/>
      <c r="OGJ6" s="81"/>
      <c r="OGK6" s="81"/>
      <c r="OGL6" s="81"/>
      <c r="OGM6" s="81"/>
      <c r="OGN6" s="81"/>
      <c r="OGO6" s="81"/>
      <c r="OGP6" s="81"/>
      <c r="OGQ6" s="81"/>
      <c r="OGR6" s="81"/>
      <c r="OGS6" s="81"/>
      <c r="OGT6" s="81"/>
      <c r="OGU6" s="70"/>
      <c r="OGV6" s="81"/>
      <c r="OGW6" s="81"/>
      <c r="OGX6" s="81"/>
      <c r="OGY6" s="81"/>
      <c r="OGZ6" s="81"/>
      <c r="OHA6" s="81"/>
      <c r="OHB6" s="81"/>
      <c r="OHC6" s="81"/>
      <c r="OHD6" s="81"/>
      <c r="OHE6" s="81"/>
      <c r="OHF6" s="81"/>
      <c r="OHG6" s="81"/>
      <c r="OHH6" s="81"/>
      <c r="OHI6" s="81"/>
      <c r="OHJ6" s="70"/>
      <c r="OHK6" s="81"/>
      <c r="OHL6" s="81"/>
      <c r="OHM6" s="81"/>
      <c r="OHN6" s="81"/>
      <c r="OHO6" s="81"/>
      <c r="OHP6" s="81"/>
      <c r="OHQ6" s="81"/>
      <c r="OHR6" s="81"/>
      <c r="OHS6" s="81"/>
      <c r="OHT6" s="81"/>
      <c r="OHU6" s="81"/>
      <c r="OHV6" s="81"/>
      <c r="OHW6" s="81"/>
      <c r="OHX6" s="81"/>
      <c r="OHY6" s="70"/>
      <c r="OHZ6" s="81"/>
      <c r="OIA6" s="81"/>
      <c r="OIB6" s="81"/>
      <c r="OIC6" s="81"/>
      <c r="OID6" s="81"/>
      <c r="OIE6" s="81"/>
      <c r="OIF6" s="81"/>
      <c r="OIG6" s="81"/>
      <c r="OIH6" s="81"/>
      <c r="OII6" s="81"/>
      <c r="OIJ6" s="81"/>
      <c r="OIK6" s="81"/>
      <c r="OIL6" s="81"/>
      <c r="OIM6" s="81"/>
      <c r="OIN6" s="70"/>
      <c r="OIO6" s="81"/>
      <c r="OIP6" s="81"/>
      <c r="OIQ6" s="81"/>
      <c r="OIR6" s="81"/>
      <c r="OIS6" s="81"/>
      <c r="OIT6" s="81"/>
      <c r="OIU6" s="81"/>
      <c r="OIV6" s="81"/>
      <c r="OIW6" s="81"/>
      <c r="OIX6" s="81"/>
      <c r="OIY6" s="81"/>
      <c r="OIZ6" s="81"/>
      <c r="OJA6" s="81"/>
      <c r="OJB6" s="81"/>
      <c r="OJC6" s="70"/>
      <c r="OJD6" s="81"/>
      <c r="OJE6" s="81"/>
      <c r="OJF6" s="81"/>
      <c r="OJG6" s="81"/>
      <c r="OJH6" s="81"/>
      <c r="OJI6" s="81"/>
      <c r="OJJ6" s="81"/>
      <c r="OJK6" s="81"/>
      <c r="OJL6" s="81"/>
      <c r="OJM6" s="81"/>
      <c r="OJN6" s="81"/>
      <c r="OJO6" s="81"/>
      <c r="OJP6" s="81"/>
      <c r="OJQ6" s="81"/>
      <c r="OJR6" s="70"/>
      <c r="OJS6" s="81"/>
      <c r="OJT6" s="81"/>
      <c r="OJU6" s="81"/>
      <c r="OJV6" s="81"/>
      <c r="OJW6" s="81"/>
      <c r="OJX6" s="81"/>
      <c r="OJY6" s="81"/>
      <c r="OJZ6" s="81"/>
      <c r="OKA6" s="81"/>
      <c r="OKB6" s="81"/>
      <c r="OKC6" s="81"/>
      <c r="OKD6" s="81"/>
      <c r="OKE6" s="81"/>
      <c r="OKF6" s="81"/>
      <c r="OKG6" s="70"/>
      <c r="OKH6" s="81"/>
      <c r="OKI6" s="81"/>
      <c r="OKJ6" s="81"/>
      <c r="OKK6" s="81"/>
      <c r="OKL6" s="81"/>
      <c r="OKM6" s="81"/>
      <c r="OKN6" s="81"/>
      <c r="OKO6" s="81"/>
      <c r="OKP6" s="81"/>
      <c r="OKQ6" s="81"/>
      <c r="OKR6" s="81"/>
      <c r="OKS6" s="81"/>
      <c r="OKT6" s="81"/>
      <c r="OKU6" s="81"/>
      <c r="OKV6" s="70"/>
      <c r="OKW6" s="81"/>
      <c r="OKX6" s="81"/>
      <c r="OKY6" s="81"/>
      <c r="OKZ6" s="81"/>
      <c r="OLA6" s="81"/>
      <c r="OLB6" s="81"/>
      <c r="OLC6" s="81"/>
      <c r="OLD6" s="81"/>
      <c r="OLE6" s="81"/>
      <c r="OLF6" s="81"/>
      <c r="OLG6" s="81"/>
      <c r="OLH6" s="81"/>
      <c r="OLI6" s="81"/>
      <c r="OLJ6" s="81"/>
      <c r="OLK6" s="70"/>
      <c r="OLL6" s="81"/>
      <c r="OLM6" s="81"/>
      <c r="OLN6" s="81"/>
      <c r="OLO6" s="81"/>
      <c r="OLP6" s="81"/>
      <c r="OLQ6" s="81"/>
      <c r="OLR6" s="81"/>
      <c r="OLS6" s="81"/>
      <c r="OLT6" s="81"/>
      <c r="OLU6" s="81"/>
      <c r="OLV6" s="81"/>
      <c r="OLW6" s="81"/>
      <c r="OLX6" s="81"/>
      <c r="OLY6" s="81"/>
      <c r="OLZ6" s="70"/>
      <c r="OMA6" s="81"/>
      <c r="OMB6" s="81"/>
      <c r="OMC6" s="81"/>
      <c r="OMD6" s="81"/>
      <c r="OME6" s="81"/>
      <c r="OMF6" s="81"/>
      <c r="OMG6" s="81"/>
      <c r="OMH6" s="81"/>
      <c r="OMI6" s="81"/>
      <c r="OMJ6" s="81"/>
      <c r="OMK6" s="81"/>
      <c r="OML6" s="81"/>
      <c r="OMM6" s="81"/>
      <c r="OMN6" s="81"/>
      <c r="OMO6" s="70"/>
      <c r="OMP6" s="81"/>
      <c r="OMQ6" s="81"/>
      <c r="OMR6" s="81"/>
      <c r="OMS6" s="81"/>
      <c r="OMT6" s="81"/>
      <c r="OMU6" s="81"/>
      <c r="OMV6" s="81"/>
      <c r="OMW6" s="81"/>
      <c r="OMX6" s="81"/>
      <c r="OMY6" s="81"/>
      <c r="OMZ6" s="81"/>
      <c r="ONA6" s="81"/>
      <c r="ONB6" s="81"/>
      <c r="ONC6" s="81"/>
      <c r="OND6" s="70"/>
      <c r="ONE6" s="81"/>
      <c r="ONF6" s="81"/>
      <c r="ONG6" s="81"/>
      <c r="ONH6" s="81"/>
      <c r="ONI6" s="81"/>
      <c r="ONJ6" s="81"/>
      <c r="ONK6" s="81"/>
      <c r="ONL6" s="81"/>
      <c r="ONM6" s="81"/>
      <c r="ONN6" s="81"/>
      <c r="ONO6" s="81"/>
      <c r="ONP6" s="81"/>
      <c r="ONQ6" s="81"/>
      <c r="ONR6" s="81"/>
      <c r="ONS6" s="70"/>
      <c r="ONT6" s="81"/>
      <c r="ONU6" s="81"/>
      <c r="ONV6" s="81"/>
      <c r="ONW6" s="81"/>
      <c r="ONX6" s="81"/>
      <c r="ONY6" s="81"/>
      <c r="ONZ6" s="81"/>
      <c r="OOA6" s="81"/>
      <c r="OOB6" s="81"/>
      <c r="OOC6" s="81"/>
      <c r="OOD6" s="81"/>
      <c r="OOE6" s="81"/>
      <c r="OOF6" s="81"/>
      <c r="OOG6" s="81"/>
      <c r="OOH6" s="70"/>
      <c r="OOI6" s="81"/>
      <c r="OOJ6" s="81"/>
      <c r="OOK6" s="81"/>
      <c r="OOL6" s="81"/>
      <c r="OOM6" s="81"/>
      <c r="OON6" s="81"/>
      <c r="OOO6" s="81"/>
      <c r="OOP6" s="81"/>
      <c r="OOQ6" s="81"/>
      <c r="OOR6" s="81"/>
      <c r="OOS6" s="81"/>
      <c r="OOT6" s="81"/>
      <c r="OOU6" s="81"/>
      <c r="OOV6" s="81"/>
      <c r="OOW6" s="70"/>
      <c r="OOX6" s="81"/>
      <c r="OOY6" s="81"/>
      <c r="OOZ6" s="81"/>
      <c r="OPA6" s="81"/>
      <c r="OPB6" s="81"/>
      <c r="OPC6" s="81"/>
      <c r="OPD6" s="81"/>
      <c r="OPE6" s="81"/>
      <c r="OPF6" s="81"/>
      <c r="OPG6" s="81"/>
      <c r="OPH6" s="81"/>
      <c r="OPI6" s="81"/>
      <c r="OPJ6" s="81"/>
      <c r="OPK6" s="81"/>
      <c r="OPL6" s="70"/>
      <c r="OPM6" s="81"/>
      <c r="OPN6" s="81"/>
      <c r="OPO6" s="81"/>
      <c r="OPP6" s="81"/>
      <c r="OPQ6" s="81"/>
      <c r="OPR6" s="81"/>
      <c r="OPS6" s="81"/>
      <c r="OPT6" s="81"/>
      <c r="OPU6" s="81"/>
      <c r="OPV6" s="81"/>
      <c r="OPW6" s="81"/>
      <c r="OPX6" s="81"/>
      <c r="OPY6" s="81"/>
      <c r="OPZ6" s="81"/>
      <c r="OQA6" s="70"/>
      <c r="OQB6" s="81"/>
      <c r="OQC6" s="81"/>
      <c r="OQD6" s="81"/>
      <c r="OQE6" s="81"/>
      <c r="OQF6" s="81"/>
      <c r="OQG6" s="81"/>
      <c r="OQH6" s="81"/>
      <c r="OQI6" s="81"/>
      <c r="OQJ6" s="81"/>
      <c r="OQK6" s="81"/>
      <c r="OQL6" s="81"/>
      <c r="OQM6" s="81"/>
      <c r="OQN6" s="81"/>
      <c r="OQO6" s="81"/>
      <c r="OQP6" s="70"/>
      <c r="OQQ6" s="81"/>
      <c r="OQR6" s="81"/>
      <c r="OQS6" s="81"/>
      <c r="OQT6" s="81"/>
      <c r="OQU6" s="81"/>
      <c r="OQV6" s="81"/>
      <c r="OQW6" s="81"/>
      <c r="OQX6" s="81"/>
      <c r="OQY6" s="81"/>
      <c r="OQZ6" s="81"/>
      <c r="ORA6" s="81"/>
      <c r="ORB6" s="81"/>
      <c r="ORC6" s="81"/>
      <c r="ORD6" s="81"/>
      <c r="ORE6" s="70"/>
      <c r="ORF6" s="81"/>
      <c r="ORG6" s="81"/>
      <c r="ORH6" s="81"/>
      <c r="ORI6" s="81"/>
      <c r="ORJ6" s="81"/>
      <c r="ORK6" s="81"/>
      <c r="ORL6" s="81"/>
      <c r="ORM6" s="81"/>
      <c r="ORN6" s="81"/>
      <c r="ORO6" s="81"/>
      <c r="ORP6" s="81"/>
      <c r="ORQ6" s="81"/>
      <c r="ORR6" s="81"/>
      <c r="ORS6" s="81"/>
      <c r="ORT6" s="70"/>
      <c r="ORU6" s="81"/>
      <c r="ORV6" s="81"/>
      <c r="ORW6" s="81"/>
      <c r="ORX6" s="81"/>
      <c r="ORY6" s="81"/>
      <c r="ORZ6" s="81"/>
      <c r="OSA6" s="81"/>
      <c r="OSB6" s="81"/>
      <c r="OSC6" s="81"/>
      <c r="OSD6" s="81"/>
      <c r="OSE6" s="81"/>
      <c r="OSF6" s="81"/>
      <c r="OSG6" s="81"/>
      <c r="OSH6" s="81"/>
      <c r="OSI6" s="70"/>
      <c r="OSJ6" s="81"/>
      <c r="OSK6" s="81"/>
      <c r="OSL6" s="81"/>
      <c r="OSM6" s="81"/>
      <c r="OSN6" s="81"/>
      <c r="OSO6" s="81"/>
      <c r="OSP6" s="81"/>
      <c r="OSQ6" s="81"/>
      <c r="OSR6" s="81"/>
      <c r="OSS6" s="81"/>
      <c r="OST6" s="81"/>
      <c r="OSU6" s="81"/>
      <c r="OSV6" s="81"/>
      <c r="OSW6" s="81"/>
      <c r="OSX6" s="70"/>
      <c r="OSY6" s="81"/>
      <c r="OSZ6" s="81"/>
      <c r="OTA6" s="81"/>
      <c r="OTB6" s="81"/>
      <c r="OTC6" s="81"/>
      <c r="OTD6" s="81"/>
      <c r="OTE6" s="81"/>
      <c r="OTF6" s="81"/>
      <c r="OTG6" s="81"/>
      <c r="OTH6" s="81"/>
      <c r="OTI6" s="81"/>
      <c r="OTJ6" s="81"/>
      <c r="OTK6" s="81"/>
      <c r="OTL6" s="81"/>
      <c r="OTM6" s="70"/>
      <c r="OTN6" s="81"/>
      <c r="OTO6" s="81"/>
      <c r="OTP6" s="81"/>
      <c r="OTQ6" s="81"/>
      <c r="OTR6" s="81"/>
      <c r="OTS6" s="81"/>
      <c r="OTT6" s="81"/>
      <c r="OTU6" s="81"/>
      <c r="OTV6" s="81"/>
      <c r="OTW6" s="81"/>
      <c r="OTX6" s="81"/>
      <c r="OTY6" s="81"/>
      <c r="OTZ6" s="81"/>
      <c r="OUA6" s="81"/>
      <c r="OUB6" s="70"/>
      <c r="OUC6" s="81"/>
      <c r="OUD6" s="81"/>
      <c r="OUE6" s="81"/>
      <c r="OUF6" s="81"/>
      <c r="OUG6" s="81"/>
      <c r="OUH6" s="81"/>
      <c r="OUI6" s="81"/>
      <c r="OUJ6" s="81"/>
      <c r="OUK6" s="81"/>
      <c r="OUL6" s="81"/>
      <c r="OUM6" s="81"/>
      <c r="OUN6" s="81"/>
      <c r="OUO6" s="81"/>
      <c r="OUP6" s="81"/>
      <c r="OUQ6" s="70"/>
      <c r="OUR6" s="81"/>
      <c r="OUS6" s="81"/>
      <c r="OUT6" s="81"/>
      <c r="OUU6" s="81"/>
      <c r="OUV6" s="81"/>
      <c r="OUW6" s="81"/>
      <c r="OUX6" s="81"/>
      <c r="OUY6" s="81"/>
      <c r="OUZ6" s="81"/>
      <c r="OVA6" s="81"/>
      <c r="OVB6" s="81"/>
      <c r="OVC6" s="81"/>
      <c r="OVD6" s="81"/>
      <c r="OVE6" s="81"/>
      <c r="OVF6" s="70"/>
      <c r="OVG6" s="81"/>
      <c r="OVH6" s="81"/>
      <c r="OVI6" s="81"/>
      <c r="OVJ6" s="81"/>
      <c r="OVK6" s="81"/>
      <c r="OVL6" s="81"/>
      <c r="OVM6" s="81"/>
      <c r="OVN6" s="81"/>
      <c r="OVO6" s="81"/>
      <c r="OVP6" s="81"/>
      <c r="OVQ6" s="81"/>
      <c r="OVR6" s="81"/>
      <c r="OVS6" s="81"/>
      <c r="OVT6" s="81"/>
      <c r="OVU6" s="70"/>
      <c r="OVV6" s="81"/>
      <c r="OVW6" s="81"/>
      <c r="OVX6" s="81"/>
      <c r="OVY6" s="81"/>
      <c r="OVZ6" s="81"/>
      <c r="OWA6" s="81"/>
      <c r="OWB6" s="81"/>
      <c r="OWC6" s="81"/>
      <c r="OWD6" s="81"/>
      <c r="OWE6" s="81"/>
      <c r="OWF6" s="81"/>
      <c r="OWG6" s="81"/>
      <c r="OWH6" s="81"/>
      <c r="OWI6" s="81"/>
      <c r="OWJ6" s="70"/>
      <c r="OWK6" s="81"/>
      <c r="OWL6" s="81"/>
      <c r="OWM6" s="81"/>
      <c r="OWN6" s="81"/>
      <c r="OWO6" s="81"/>
      <c r="OWP6" s="81"/>
      <c r="OWQ6" s="81"/>
      <c r="OWR6" s="81"/>
      <c r="OWS6" s="81"/>
      <c r="OWT6" s="81"/>
      <c r="OWU6" s="81"/>
      <c r="OWV6" s="81"/>
      <c r="OWW6" s="81"/>
      <c r="OWX6" s="81"/>
      <c r="OWY6" s="70"/>
      <c r="OWZ6" s="81"/>
      <c r="OXA6" s="81"/>
      <c r="OXB6" s="81"/>
      <c r="OXC6" s="81"/>
      <c r="OXD6" s="81"/>
      <c r="OXE6" s="81"/>
      <c r="OXF6" s="81"/>
      <c r="OXG6" s="81"/>
      <c r="OXH6" s="81"/>
      <c r="OXI6" s="81"/>
      <c r="OXJ6" s="81"/>
      <c r="OXK6" s="81"/>
      <c r="OXL6" s="81"/>
      <c r="OXM6" s="81"/>
      <c r="OXN6" s="70"/>
      <c r="OXO6" s="81"/>
      <c r="OXP6" s="81"/>
      <c r="OXQ6" s="81"/>
      <c r="OXR6" s="81"/>
      <c r="OXS6" s="81"/>
      <c r="OXT6" s="81"/>
      <c r="OXU6" s="81"/>
      <c r="OXV6" s="81"/>
      <c r="OXW6" s="81"/>
      <c r="OXX6" s="81"/>
      <c r="OXY6" s="81"/>
      <c r="OXZ6" s="81"/>
      <c r="OYA6" s="81"/>
      <c r="OYB6" s="81"/>
      <c r="OYC6" s="70"/>
      <c r="OYD6" s="81"/>
      <c r="OYE6" s="81"/>
      <c r="OYF6" s="81"/>
      <c r="OYG6" s="81"/>
      <c r="OYH6" s="81"/>
      <c r="OYI6" s="81"/>
      <c r="OYJ6" s="81"/>
      <c r="OYK6" s="81"/>
      <c r="OYL6" s="81"/>
      <c r="OYM6" s="81"/>
      <c r="OYN6" s="81"/>
      <c r="OYO6" s="81"/>
      <c r="OYP6" s="81"/>
      <c r="OYQ6" s="81"/>
      <c r="OYR6" s="70"/>
      <c r="OYS6" s="81"/>
      <c r="OYT6" s="81"/>
      <c r="OYU6" s="81"/>
      <c r="OYV6" s="81"/>
      <c r="OYW6" s="81"/>
      <c r="OYX6" s="81"/>
      <c r="OYY6" s="81"/>
      <c r="OYZ6" s="81"/>
      <c r="OZA6" s="81"/>
      <c r="OZB6" s="81"/>
      <c r="OZC6" s="81"/>
      <c r="OZD6" s="81"/>
      <c r="OZE6" s="81"/>
      <c r="OZF6" s="81"/>
      <c r="OZG6" s="70"/>
      <c r="OZH6" s="81"/>
      <c r="OZI6" s="81"/>
      <c r="OZJ6" s="81"/>
      <c r="OZK6" s="81"/>
      <c r="OZL6" s="81"/>
      <c r="OZM6" s="81"/>
      <c r="OZN6" s="81"/>
      <c r="OZO6" s="81"/>
      <c r="OZP6" s="81"/>
      <c r="OZQ6" s="81"/>
      <c r="OZR6" s="81"/>
      <c r="OZS6" s="81"/>
      <c r="OZT6" s="81"/>
      <c r="OZU6" s="81"/>
      <c r="OZV6" s="70"/>
      <c r="OZW6" s="81"/>
      <c r="OZX6" s="81"/>
      <c r="OZY6" s="81"/>
      <c r="OZZ6" s="81"/>
      <c r="PAA6" s="81"/>
      <c r="PAB6" s="81"/>
      <c r="PAC6" s="81"/>
      <c r="PAD6" s="81"/>
      <c r="PAE6" s="81"/>
      <c r="PAF6" s="81"/>
      <c r="PAG6" s="81"/>
      <c r="PAH6" s="81"/>
      <c r="PAI6" s="81"/>
      <c r="PAJ6" s="81"/>
      <c r="PAK6" s="70"/>
      <c r="PAL6" s="81"/>
      <c r="PAM6" s="81"/>
      <c r="PAN6" s="81"/>
      <c r="PAO6" s="81"/>
      <c r="PAP6" s="81"/>
      <c r="PAQ6" s="81"/>
      <c r="PAR6" s="81"/>
      <c r="PAS6" s="81"/>
      <c r="PAT6" s="81"/>
      <c r="PAU6" s="81"/>
      <c r="PAV6" s="81"/>
      <c r="PAW6" s="81"/>
      <c r="PAX6" s="81"/>
      <c r="PAY6" s="81"/>
      <c r="PAZ6" s="70"/>
      <c r="PBA6" s="81"/>
      <c r="PBB6" s="81"/>
      <c r="PBC6" s="81"/>
      <c r="PBD6" s="81"/>
      <c r="PBE6" s="81"/>
      <c r="PBF6" s="81"/>
      <c r="PBG6" s="81"/>
      <c r="PBH6" s="81"/>
      <c r="PBI6" s="81"/>
      <c r="PBJ6" s="81"/>
      <c r="PBK6" s="81"/>
      <c r="PBL6" s="81"/>
      <c r="PBM6" s="81"/>
      <c r="PBN6" s="81"/>
      <c r="PBO6" s="70"/>
      <c r="PBP6" s="81"/>
      <c r="PBQ6" s="81"/>
      <c r="PBR6" s="81"/>
      <c r="PBS6" s="81"/>
      <c r="PBT6" s="81"/>
      <c r="PBU6" s="81"/>
      <c r="PBV6" s="81"/>
      <c r="PBW6" s="81"/>
      <c r="PBX6" s="81"/>
      <c r="PBY6" s="81"/>
      <c r="PBZ6" s="81"/>
      <c r="PCA6" s="81"/>
      <c r="PCB6" s="81"/>
      <c r="PCC6" s="81"/>
      <c r="PCD6" s="70"/>
      <c r="PCE6" s="81"/>
      <c r="PCF6" s="81"/>
      <c r="PCG6" s="81"/>
      <c r="PCH6" s="81"/>
      <c r="PCI6" s="81"/>
      <c r="PCJ6" s="81"/>
      <c r="PCK6" s="81"/>
      <c r="PCL6" s="81"/>
      <c r="PCM6" s="81"/>
      <c r="PCN6" s="81"/>
      <c r="PCO6" s="81"/>
      <c r="PCP6" s="81"/>
      <c r="PCQ6" s="81"/>
      <c r="PCR6" s="81"/>
      <c r="PCS6" s="70"/>
      <c r="PCT6" s="81"/>
      <c r="PCU6" s="81"/>
      <c r="PCV6" s="81"/>
      <c r="PCW6" s="81"/>
      <c r="PCX6" s="81"/>
      <c r="PCY6" s="81"/>
      <c r="PCZ6" s="81"/>
      <c r="PDA6" s="81"/>
      <c r="PDB6" s="81"/>
      <c r="PDC6" s="81"/>
      <c r="PDD6" s="81"/>
      <c r="PDE6" s="81"/>
      <c r="PDF6" s="81"/>
      <c r="PDG6" s="81"/>
      <c r="PDH6" s="70"/>
      <c r="PDI6" s="81"/>
      <c r="PDJ6" s="81"/>
      <c r="PDK6" s="81"/>
      <c r="PDL6" s="81"/>
      <c r="PDM6" s="81"/>
      <c r="PDN6" s="81"/>
      <c r="PDO6" s="81"/>
      <c r="PDP6" s="81"/>
      <c r="PDQ6" s="81"/>
      <c r="PDR6" s="81"/>
      <c r="PDS6" s="81"/>
      <c r="PDT6" s="81"/>
      <c r="PDU6" s="81"/>
      <c r="PDV6" s="81"/>
      <c r="PDW6" s="70"/>
      <c r="PDX6" s="81"/>
      <c r="PDY6" s="81"/>
      <c r="PDZ6" s="81"/>
      <c r="PEA6" s="81"/>
      <c r="PEB6" s="81"/>
      <c r="PEC6" s="81"/>
      <c r="PED6" s="81"/>
      <c r="PEE6" s="81"/>
      <c r="PEF6" s="81"/>
      <c r="PEG6" s="81"/>
      <c r="PEH6" s="81"/>
      <c r="PEI6" s="81"/>
      <c r="PEJ6" s="81"/>
      <c r="PEK6" s="81"/>
      <c r="PEL6" s="70"/>
      <c r="PEM6" s="81"/>
      <c r="PEN6" s="81"/>
      <c r="PEO6" s="81"/>
      <c r="PEP6" s="81"/>
      <c r="PEQ6" s="81"/>
      <c r="PER6" s="81"/>
      <c r="PES6" s="81"/>
      <c r="PET6" s="81"/>
      <c r="PEU6" s="81"/>
      <c r="PEV6" s="81"/>
      <c r="PEW6" s="81"/>
      <c r="PEX6" s="81"/>
      <c r="PEY6" s="81"/>
      <c r="PEZ6" s="81"/>
      <c r="PFA6" s="70"/>
      <c r="PFB6" s="81"/>
      <c r="PFC6" s="81"/>
      <c r="PFD6" s="81"/>
      <c r="PFE6" s="81"/>
      <c r="PFF6" s="81"/>
      <c r="PFG6" s="81"/>
      <c r="PFH6" s="81"/>
      <c r="PFI6" s="81"/>
      <c r="PFJ6" s="81"/>
      <c r="PFK6" s="81"/>
      <c r="PFL6" s="81"/>
      <c r="PFM6" s="81"/>
      <c r="PFN6" s="81"/>
      <c r="PFO6" s="81"/>
      <c r="PFP6" s="70"/>
      <c r="PFQ6" s="81"/>
      <c r="PFR6" s="81"/>
      <c r="PFS6" s="81"/>
      <c r="PFT6" s="81"/>
      <c r="PFU6" s="81"/>
      <c r="PFV6" s="81"/>
      <c r="PFW6" s="81"/>
      <c r="PFX6" s="81"/>
      <c r="PFY6" s="81"/>
      <c r="PFZ6" s="81"/>
      <c r="PGA6" s="81"/>
      <c r="PGB6" s="81"/>
      <c r="PGC6" s="81"/>
      <c r="PGD6" s="81"/>
      <c r="PGE6" s="70"/>
      <c r="PGF6" s="81"/>
      <c r="PGG6" s="81"/>
      <c r="PGH6" s="81"/>
      <c r="PGI6" s="81"/>
      <c r="PGJ6" s="81"/>
      <c r="PGK6" s="81"/>
      <c r="PGL6" s="81"/>
      <c r="PGM6" s="81"/>
      <c r="PGN6" s="81"/>
      <c r="PGO6" s="81"/>
      <c r="PGP6" s="81"/>
      <c r="PGQ6" s="81"/>
      <c r="PGR6" s="81"/>
      <c r="PGS6" s="81"/>
      <c r="PGT6" s="70"/>
      <c r="PGU6" s="81"/>
      <c r="PGV6" s="81"/>
      <c r="PGW6" s="81"/>
      <c r="PGX6" s="81"/>
      <c r="PGY6" s="81"/>
      <c r="PGZ6" s="81"/>
      <c r="PHA6" s="81"/>
      <c r="PHB6" s="81"/>
      <c r="PHC6" s="81"/>
      <c r="PHD6" s="81"/>
      <c r="PHE6" s="81"/>
      <c r="PHF6" s="81"/>
      <c r="PHG6" s="81"/>
      <c r="PHH6" s="81"/>
      <c r="PHI6" s="70"/>
      <c r="PHJ6" s="81"/>
      <c r="PHK6" s="81"/>
      <c r="PHL6" s="81"/>
      <c r="PHM6" s="81"/>
      <c r="PHN6" s="81"/>
      <c r="PHO6" s="81"/>
      <c r="PHP6" s="81"/>
      <c r="PHQ6" s="81"/>
      <c r="PHR6" s="81"/>
      <c r="PHS6" s="81"/>
      <c r="PHT6" s="81"/>
      <c r="PHU6" s="81"/>
      <c r="PHV6" s="81"/>
      <c r="PHW6" s="81"/>
      <c r="PHX6" s="70"/>
      <c r="PHY6" s="81"/>
      <c r="PHZ6" s="81"/>
      <c r="PIA6" s="81"/>
      <c r="PIB6" s="81"/>
      <c r="PIC6" s="81"/>
      <c r="PID6" s="81"/>
      <c r="PIE6" s="81"/>
      <c r="PIF6" s="81"/>
      <c r="PIG6" s="81"/>
      <c r="PIH6" s="81"/>
      <c r="PII6" s="81"/>
      <c r="PIJ6" s="81"/>
      <c r="PIK6" s="81"/>
      <c r="PIL6" s="81"/>
      <c r="PIM6" s="70"/>
      <c r="PIN6" s="81"/>
      <c r="PIO6" s="81"/>
      <c r="PIP6" s="81"/>
      <c r="PIQ6" s="81"/>
      <c r="PIR6" s="81"/>
      <c r="PIS6" s="81"/>
      <c r="PIT6" s="81"/>
      <c r="PIU6" s="81"/>
      <c r="PIV6" s="81"/>
      <c r="PIW6" s="81"/>
      <c r="PIX6" s="81"/>
      <c r="PIY6" s="81"/>
      <c r="PIZ6" s="81"/>
      <c r="PJA6" s="81"/>
      <c r="PJB6" s="70"/>
      <c r="PJC6" s="81"/>
      <c r="PJD6" s="81"/>
      <c r="PJE6" s="81"/>
      <c r="PJF6" s="81"/>
      <c r="PJG6" s="81"/>
      <c r="PJH6" s="81"/>
      <c r="PJI6" s="81"/>
      <c r="PJJ6" s="81"/>
      <c r="PJK6" s="81"/>
      <c r="PJL6" s="81"/>
      <c r="PJM6" s="81"/>
      <c r="PJN6" s="81"/>
      <c r="PJO6" s="81"/>
      <c r="PJP6" s="81"/>
      <c r="PJQ6" s="70"/>
      <c r="PJR6" s="81"/>
      <c r="PJS6" s="81"/>
      <c r="PJT6" s="81"/>
      <c r="PJU6" s="81"/>
      <c r="PJV6" s="81"/>
      <c r="PJW6" s="81"/>
      <c r="PJX6" s="81"/>
      <c r="PJY6" s="81"/>
      <c r="PJZ6" s="81"/>
      <c r="PKA6" s="81"/>
      <c r="PKB6" s="81"/>
      <c r="PKC6" s="81"/>
      <c r="PKD6" s="81"/>
      <c r="PKE6" s="81"/>
      <c r="PKF6" s="70"/>
      <c r="PKG6" s="81"/>
      <c r="PKH6" s="81"/>
      <c r="PKI6" s="81"/>
      <c r="PKJ6" s="81"/>
      <c r="PKK6" s="81"/>
      <c r="PKL6" s="81"/>
      <c r="PKM6" s="81"/>
      <c r="PKN6" s="81"/>
      <c r="PKO6" s="81"/>
      <c r="PKP6" s="81"/>
      <c r="PKQ6" s="81"/>
      <c r="PKR6" s="81"/>
      <c r="PKS6" s="81"/>
      <c r="PKT6" s="81"/>
      <c r="PKU6" s="70"/>
      <c r="PKV6" s="81"/>
      <c r="PKW6" s="81"/>
      <c r="PKX6" s="81"/>
      <c r="PKY6" s="81"/>
      <c r="PKZ6" s="81"/>
      <c r="PLA6" s="81"/>
      <c r="PLB6" s="81"/>
      <c r="PLC6" s="81"/>
      <c r="PLD6" s="81"/>
      <c r="PLE6" s="81"/>
      <c r="PLF6" s="81"/>
      <c r="PLG6" s="81"/>
      <c r="PLH6" s="81"/>
      <c r="PLI6" s="81"/>
      <c r="PLJ6" s="70"/>
      <c r="PLK6" s="81"/>
      <c r="PLL6" s="81"/>
      <c r="PLM6" s="81"/>
      <c r="PLN6" s="81"/>
      <c r="PLO6" s="81"/>
      <c r="PLP6" s="81"/>
      <c r="PLQ6" s="81"/>
      <c r="PLR6" s="81"/>
      <c r="PLS6" s="81"/>
      <c r="PLT6" s="81"/>
      <c r="PLU6" s="81"/>
      <c r="PLV6" s="81"/>
      <c r="PLW6" s="81"/>
      <c r="PLX6" s="81"/>
      <c r="PLY6" s="70"/>
      <c r="PLZ6" s="81"/>
      <c r="PMA6" s="81"/>
      <c r="PMB6" s="81"/>
      <c r="PMC6" s="81"/>
      <c r="PMD6" s="81"/>
      <c r="PME6" s="81"/>
      <c r="PMF6" s="81"/>
      <c r="PMG6" s="81"/>
      <c r="PMH6" s="81"/>
      <c r="PMI6" s="81"/>
      <c r="PMJ6" s="81"/>
      <c r="PMK6" s="81"/>
      <c r="PML6" s="81"/>
      <c r="PMM6" s="81"/>
      <c r="PMN6" s="70"/>
      <c r="PMO6" s="81"/>
      <c r="PMP6" s="81"/>
      <c r="PMQ6" s="81"/>
      <c r="PMR6" s="81"/>
      <c r="PMS6" s="81"/>
      <c r="PMT6" s="81"/>
      <c r="PMU6" s="81"/>
      <c r="PMV6" s="81"/>
      <c r="PMW6" s="81"/>
      <c r="PMX6" s="81"/>
      <c r="PMY6" s="81"/>
      <c r="PMZ6" s="81"/>
      <c r="PNA6" s="81"/>
      <c r="PNB6" s="81"/>
      <c r="PNC6" s="70"/>
      <c r="PND6" s="81"/>
      <c r="PNE6" s="81"/>
      <c r="PNF6" s="81"/>
      <c r="PNG6" s="81"/>
      <c r="PNH6" s="81"/>
      <c r="PNI6" s="81"/>
      <c r="PNJ6" s="81"/>
      <c r="PNK6" s="81"/>
      <c r="PNL6" s="81"/>
      <c r="PNM6" s="81"/>
      <c r="PNN6" s="81"/>
      <c r="PNO6" s="81"/>
      <c r="PNP6" s="81"/>
      <c r="PNQ6" s="81"/>
      <c r="PNR6" s="70"/>
      <c r="PNS6" s="81"/>
      <c r="PNT6" s="81"/>
      <c r="PNU6" s="81"/>
      <c r="PNV6" s="81"/>
      <c r="PNW6" s="81"/>
      <c r="PNX6" s="81"/>
      <c r="PNY6" s="81"/>
      <c r="PNZ6" s="81"/>
      <c r="POA6" s="81"/>
      <c r="POB6" s="81"/>
      <c r="POC6" s="81"/>
      <c r="POD6" s="81"/>
      <c r="POE6" s="81"/>
      <c r="POF6" s="81"/>
      <c r="POG6" s="70"/>
      <c r="POH6" s="81"/>
      <c r="POI6" s="81"/>
      <c r="POJ6" s="81"/>
      <c r="POK6" s="81"/>
      <c r="POL6" s="81"/>
      <c r="POM6" s="81"/>
      <c r="PON6" s="81"/>
      <c r="POO6" s="81"/>
      <c r="POP6" s="81"/>
      <c r="POQ6" s="81"/>
      <c r="POR6" s="81"/>
      <c r="POS6" s="81"/>
      <c r="POT6" s="81"/>
      <c r="POU6" s="81"/>
      <c r="POV6" s="70"/>
      <c r="POW6" s="81"/>
      <c r="POX6" s="81"/>
      <c r="POY6" s="81"/>
      <c r="POZ6" s="81"/>
      <c r="PPA6" s="81"/>
      <c r="PPB6" s="81"/>
      <c r="PPC6" s="81"/>
      <c r="PPD6" s="81"/>
      <c r="PPE6" s="81"/>
      <c r="PPF6" s="81"/>
      <c r="PPG6" s="81"/>
      <c r="PPH6" s="81"/>
      <c r="PPI6" s="81"/>
      <c r="PPJ6" s="81"/>
      <c r="PPK6" s="70"/>
      <c r="PPL6" s="81"/>
      <c r="PPM6" s="81"/>
      <c r="PPN6" s="81"/>
      <c r="PPO6" s="81"/>
      <c r="PPP6" s="81"/>
      <c r="PPQ6" s="81"/>
      <c r="PPR6" s="81"/>
      <c r="PPS6" s="81"/>
      <c r="PPT6" s="81"/>
      <c r="PPU6" s="81"/>
      <c r="PPV6" s="81"/>
      <c r="PPW6" s="81"/>
      <c r="PPX6" s="81"/>
      <c r="PPY6" s="81"/>
      <c r="PPZ6" s="70"/>
      <c r="PQA6" s="81"/>
      <c r="PQB6" s="81"/>
      <c r="PQC6" s="81"/>
      <c r="PQD6" s="81"/>
      <c r="PQE6" s="81"/>
      <c r="PQF6" s="81"/>
      <c r="PQG6" s="81"/>
      <c r="PQH6" s="81"/>
      <c r="PQI6" s="81"/>
      <c r="PQJ6" s="81"/>
      <c r="PQK6" s="81"/>
      <c r="PQL6" s="81"/>
      <c r="PQM6" s="81"/>
      <c r="PQN6" s="81"/>
      <c r="PQO6" s="70"/>
      <c r="PQP6" s="81"/>
      <c r="PQQ6" s="81"/>
      <c r="PQR6" s="81"/>
      <c r="PQS6" s="81"/>
      <c r="PQT6" s="81"/>
      <c r="PQU6" s="81"/>
      <c r="PQV6" s="81"/>
      <c r="PQW6" s="81"/>
      <c r="PQX6" s="81"/>
      <c r="PQY6" s="81"/>
      <c r="PQZ6" s="81"/>
      <c r="PRA6" s="81"/>
      <c r="PRB6" s="81"/>
      <c r="PRC6" s="81"/>
      <c r="PRD6" s="70"/>
      <c r="PRE6" s="81"/>
      <c r="PRF6" s="81"/>
      <c r="PRG6" s="81"/>
      <c r="PRH6" s="81"/>
      <c r="PRI6" s="81"/>
      <c r="PRJ6" s="81"/>
      <c r="PRK6" s="81"/>
      <c r="PRL6" s="81"/>
      <c r="PRM6" s="81"/>
      <c r="PRN6" s="81"/>
      <c r="PRO6" s="81"/>
      <c r="PRP6" s="81"/>
      <c r="PRQ6" s="81"/>
      <c r="PRR6" s="81"/>
      <c r="PRS6" s="70"/>
      <c r="PRT6" s="81"/>
      <c r="PRU6" s="81"/>
      <c r="PRV6" s="81"/>
      <c r="PRW6" s="81"/>
      <c r="PRX6" s="81"/>
      <c r="PRY6" s="81"/>
      <c r="PRZ6" s="81"/>
      <c r="PSA6" s="81"/>
      <c r="PSB6" s="81"/>
      <c r="PSC6" s="81"/>
      <c r="PSD6" s="81"/>
      <c r="PSE6" s="81"/>
      <c r="PSF6" s="81"/>
      <c r="PSG6" s="81"/>
      <c r="PSH6" s="70"/>
      <c r="PSI6" s="81"/>
      <c r="PSJ6" s="81"/>
      <c r="PSK6" s="81"/>
      <c r="PSL6" s="81"/>
      <c r="PSM6" s="81"/>
      <c r="PSN6" s="81"/>
      <c r="PSO6" s="81"/>
      <c r="PSP6" s="81"/>
      <c r="PSQ6" s="81"/>
      <c r="PSR6" s="81"/>
      <c r="PSS6" s="81"/>
      <c r="PST6" s="81"/>
      <c r="PSU6" s="81"/>
      <c r="PSV6" s="81"/>
      <c r="PSW6" s="70"/>
      <c r="PSX6" s="81"/>
      <c r="PSY6" s="81"/>
      <c r="PSZ6" s="81"/>
      <c r="PTA6" s="81"/>
      <c r="PTB6" s="81"/>
      <c r="PTC6" s="81"/>
      <c r="PTD6" s="81"/>
      <c r="PTE6" s="81"/>
      <c r="PTF6" s="81"/>
      <c r="PTG6" s="81"/>
      <c r="PTH6" s="81"/>
      <c r="PTI6" s="81"/>
      <c r="PTJ6" s="81"/>
      <c r="PTK6" s="81"/>
      <c r="PTL6" s="70"/>
      <c r="PTM6" s="81"/>
      <c r="PTN6" s="81"/>
      <c r="PTO6" s="81"/>
      <c r="PTP6" s="81"/>
      <c r="PTQ6" s="81"/>
      <c r="PTR6" s="81"/>
      <c r="PTS6" s="81"/>
      <c r="PTT6" s="81"/>
      <c r="PTU6" s="81"/>
      <c r="PTV6" s="81"/>
      <c r="PTW6" s="81"/>
      <c r="PTX6" s="81"/>
      <c r="PTY6" s="81"/>
      <c r="PTZ6" s="81"/>
      <c r="PUA6" s="70"/>
      <c r="PUB6" s="81"/>
      <c r="PUC6" s="81"/>
      <c r="PUD6" s="81"/>
      <c r="PUE6" s="81"/>
      <c r="PUF6" s="81"/>
      <c r="PUG6" s="81"/>
      <c r="PUH6" s="81"/>
      <c r="PUI6" s="81"/>
      <c r="PUJ6" s="81"/>
      <c r="PUK6" s="81"/>
      <c r="PUL6" s="81"/>
      <c r="PUM6" s="81"/>
      <c r="PUN6" s="81"/>
      <c r="PUO6" s="81"/>
      <c r="PUP6" s="70"/>
      <c r="PUQ6" s="81"/>
      <c r="PUR6" s="81"/>
      <c r="PUS6" s="81"/>
      <c r="PUT6" s="81"/>
      <c r="PUU6" s="81"/>
      <c r="PUV6" s="81"/>
      <c r="PUW6" s="81"/>
      <c r="PUX6" s="81"/>
      <c r="PUY6" s="81"/>
      <c r="PUZ6" s="81"/>
      <c r="PVA6" s="81"/>
      <c r="PVB6" s="81"/>
      <c r="PVC6" s="81"/>
      <c r="PVD6" s="81"/>
      <c r="PVE6" s="70"/>
      <c r="PVF6" s="81"/>
      <c r="PVG6" s="81"/>
      <c r="PVH6" s="81"/>
      <c r="PVI6" s="81"/>
      <c r="PVJ6" s="81"/>
      <c r="PVK6" s="81"/>
      <c r="PVL6" s="81"/>
      <c r="PVM6" s="81"/>
      <c r="PVN6" s="81"/>
      <c r="PVO6" s="81"/>
      <c r="PVP6" s="81"/>
      <c r="PVQ6" s="81"/>
      <c r="PVR6" s="81"/>
      <c r="PVS6" s="81"/>
      <c r="PVT6" s="70"/>
      <c r="PVU6" s="81"/>
      <c r="PVV6" s="81"/>
      <c r="PVW6" s="81"/>
      <c r="PVX6" s="81"/>
      <c r="PVY6" s="81"/>
      <c r="PVZ6" s="81"/>
      <c r="PWA6" s="81"/>
      <c r="PWB6" s="81"/>
      <c r="PWC6" s="81"/>
      <c r="PWD6" s="81"/>
      <c r="PWE6" s="81"/>
      <c r="PWF6" s="81"/>
      <c r="PWG6" s="81"/>
      <c r="PWH6" s="81"/>
      <c r="PWI6" s="70"/>
      <c r="PWJ6" s="81"/>
      <c r="PWK6" s="81"/>
      <c r="PWL6" s="81"/>
      <c r="PWM6" s="81"/>
      <c r="PWN6" s="81"/>
      <c r="PWO6" s="81"/>
      <c r="PWP6" s="81"/>
      <c r="PWQ6" s="81"/>
      <c r="PWR6" s="81"/>
      <c r="PWS6" s="81"/>
      <c r="PWT6" s="81"/>
      <c r="PWU6" s="81"/>
      <c r="PWV6" s="81"/>
      <c r="PWW6" s="81"/>
      <c r="PWX6" s="70"/>
      <c r="PWY6" s="81"/>
      <c r="PWZ6" s="81"/>
      <c r="PXA6" s="81"/>
      <c r="PXB6" s="81"/>
      <c r="PXC6" s="81"/>
      <c r="PXD6" s="81"/>
      <c r="PXE6" s="81"/>
      <c r="PXF6" s="81"/>
      <c r="PXG6" s="81"/>
      <c r="PXH6" s="81"/>
      <c r="PXI6" s="81"/>
      <c r="PXJ6" s="81"/>
      <c r="PXK6" s="81"/>
      <c r="PXL6" s="81"/>
      <c r="PXM6" s="70"/>
      <c r="PXN6" s="81"/>
      <c r="PXO6" s="81"/>
      <c r="PXP6" s="81"/>
      <c r="PXQ6" s="81"/>
      <c r="PXR6" s="81"/>
      <c r="PXS6" s="81"/>
      <c r="PXT6" s="81"/>
      <c r="PXU6" s="81"/>
      <c r="PXV6" s="81"/>
      <c r="PXW6" s="81"/>
      <c r="PXX6" s="81"/>
      <c r="PXY6" s="81"/>
      <c r="PXZ6" s="81"/>
      <c r="PYA6" s="81"/>
      <c r="PYB6" s="70"/>
      <c r="PYC6" s="81"/>
      <c r="PYD6" s="81"/>
      <c r="PYE6" s="81"/>
      <c r="PYF6" s="81"/>
      <c r="PYG6" s="81"/>
      <c r="PYH6" s="81"/>
      <c r="PYI6" s="81"/>
      <c r="PYJ6" s="81"/>
      <c r="PYK6" s="81"/>
      <c r="PYL6" s="81"/>
      <c r="PYM6" s="81"/>
      <c r="PYN6" s="81"/>
      <c r="PYO6" s="81"/>
      <c r="PYP6" s="81"/>
      <c r="PYQ6" s="70"/>
      <c r="PYR6" s="81"/>
      <c r="PYS6" s="81"/>
      <c r="PYT6" s="81"/>
      <c r="PYU6" s="81"/>
      <c r="PYV6" s="81"/>
      <c r="PYW6" s="81"/>
      <c r="PYX6" s="81"/>
      <c r="PYY6" s="81"/>
      <c r="PYZ6" s="81"/>
      <c r="PZA6" s="81"/>
      <c r="PZB6" s="81"/>
      <c r="PZC6" s="81"/>
      <c r="PZD6" s="81"/>
      <c r="PZE6" s="81"/>
      <c r="PZF6" s="70"/>
      <c r="PZG6" s="81"/>
      <c r="PZH6" s="81"/>
      <c r="PZI6" s="81"/>
      <c r="PZJ6" s="81"/>
      <c r="PZK6" s="81"/>
      <c r="PZL6" s="81"/>
      <c r="PZM6" s="81"/>
      <c r="PZN6" s="81"/>
      <c r="PZO6" s="81"/>
      <c r="PZP6" s="81"/>
      <c r="PZQ6" s="81"/>
      <c r="PZR6" s="81"/>
      <c r="PZS6" s="81"/>
      <c r="PZT6" s="81"/>
      <c r="PZU6" s="70"/>
      <c r="PZV6" s="81"/>
      <c r="PZW6" s="81"/>
      <c r="PZX6" s="81"/>
      <c r="PZY6" s="81"/>
      <c r="PZZ6" s="81"/>
      <c r="QAA6" s="81"/>
      <c r="QAB6" s="81"/>
      <c r="QAC6" s="81"/>
      <c r="QAD6" s="81"/>
      <c r="QAE6" s="81"/>
      <c r="QAF6" s="81"/>
      <c r="QAG6" s="81"/>
      <c r="QAH6" s="81"/>
      <c r="QAI6" s="81"/>
      <c r="QAJ6" s="70"/>
      <c r="QAK6" s="81"/>
      <c r="QAL6" s="81"/>
      <c r="QAM6" s="81"/>
      <c r="QAN6" s="81"/>
      <c r="QAO6" s="81"/>
      <c r="QAP6" s="81"/>
      <c r="QAQ6" s="81"/>
      <c r="QAR6" s="81"/>
      <c r="QAS6" s="81"/>
      <c r="QAT6" s="81"/>
      <c r="QAU6" s="81"/>
      <c r="QAV6" s="81"/>
      <c r="QAW6" s="81"/>
      <c r="QAX6" s="81"/>
      <c r="QAY6" s="70"/>
      <c r="QAZ6" s="81"/>
      <c r="QBA6" s="81"/>
      <c r="QBB6" s="81"/>
      <c r="QBC6" s="81"/>
      <c r="QBD6" s="81"/>
      <c r="QBE6" s="81"/>
      <c r="QBF6" s="81"/>
      <c r="QBG6" s="81"/>
      <c r="QBH6" s="81"/>
      <c r="QBI6" s="81"/>
      <c r="QBJ6" s="81"/>
      <c r="QBK6" s="81"/>
      <c r="QBL6" s="81"/>
      <c r="QBM6" s="81"/>
      <c r="QBN6" s="70"/>
      <c r="QBO6" s="81"/>
      <c r="QBP6" s="81"/>
      <c r="QBQ6" s="81"/>
      <c r="QBR6" s="81"/>
      <c r="QBS6" s="81"/>
      <c r="QBT6" s="81"/>
      <c r="QBU6" s="81"/>
      <c r="QBV6" s="81"/>
      <c r="QBW6" s="81"/>
      <c r="QBX6" s="81"/>
      <c r="QBY6" s="81"/>
      <c r="QBZ6" s="81"/>
      <c r="QCA6" s="81"/>
      <c r="QCB6" s="81"/>
      <c r="QCC6" s="70"/>
      <c r="QCD6" s="81"/>
      <c r="QCE6" s="81"/>
      <c r="QCF6" s="81"/>
      <c r="QCG6" s="81"/>
      <c r="QCH6" s="81"/>
      <c r="QCI6" s="81"/>
      <c r="QCJ6" s="81"/>
      <c r="QCK6" s="81"/>
      <c r="QCL6" s="81"/>
      <c r="QCM6" s="81"/>
      <c r="QCN6" s="81"/>
      <c r="QCO6" s="81"/>
      <c r="QCP6" s="81"/>
      <c r="QCQ6" s="81"/>
      <c r="QCR6" s="70"/>
      <c r="QCS6" s="81"/>
      <c r="QCT6" s="81"/>
      <c r="QCU6" s="81"/>
      <c r="QCV6" s="81"/>
      <c r="QCW6" s="81"/>
      <c r="QCX6" s="81"/>
      <c r="QCY6" s="81"/>
      <c r="QCZ6" s="81"/>
      <c r="QDA6" s="81"/>
      <c r="QDB6" s="81"/>
      <c r="QDC6" s="81"/>
      <c r="QDD6" s="81"/>
      <c r="QDE6" s="81"/>
      <c r="QDF6" s="81"/>
      <c r="QDG6" s="70"/>
      <c r="QDH6" s="81"/>
      <c r="QDI6" s="81"/>
      <c r="QDJ6" s="81"/>
      <c r="QDK6" s="81"/>
      <c r="QDL6" s="81"/>
      <c r="QDM6" s="81"/>
      <c r="QDN6" s="81"/>
      <c r="QDO6" s="81"/>
      <c r="QDP6" s="81"/>
      <c r="QDQ6" s="81"/>
      <c r="QDR6" s="81"/>
      <c r="QDS6" s="81"/>
      <c r="QDT6" s="81"/>
      <c r="QDU6" s="81"/>
      <c r="QDV6" s="70"/>
      <c r="QDW6" s="81"/>
      <c r="QDX6" s="81"/>
      <c r="QDY6" s="81"/>
      <c r="QDZ6" s="81"/>
      <c r="QEA6" s="81"/>
      <c r="QEB6" s="81"/>
      <c r="QEC6" s="81"/>
      <c r="QED6" s="81"/>
      <c r="QEE6" s="81"/>
      <c r="QEF6" s="81"/>
      <c r="QEG6" s="81"/>
      <c r="QEH6" s="81"/>
      <c r="QEI6" s="81"/>
      <c r="QEJ6" s="81"/>
      <c r="QEK6" s="70"/>
      <c r="QEL6" s="81"/>
      <c r="QEM6" s="81"/>
      <c r="QEN6" s="81"/>
      <c r="QEO6" s="81"/>
      <c r="QEP6" s="81"/>
      <c r="QEQ6" s="81"/>
      <c r="QER6" s="81"/>
      <c r="QES6" s="81"/>
      <c r="QET6" s="81"/>
      <c r="QEU6" s="81"/>
      <c r="QEV6" s="81"/>
      <c r="QEW6" s="81"/>
      <c r="QEX6" s="81"/>
      <c r="QEY6" s="81"/>
      <c r="QEZ6" s="70"/>
      <c r="QFA6" s="81"/>
      <c r="QFB6" s="81"/>
      <c r="QFC6" s="81"/>
      <c r="QFD6" s="81"/>
      <c r="QFE6" s="81"/>
      <c r="QFF6" s="81"/>
      <c r="QFG6" s="81"/>
      <c r="QFH6" s="81"/>
      <c r="QFI6" s="81"/>
      <c r="QFJ6" s="81"/>
      <c r="QFK6" s="81"/>
      <c r="QFL6" s="81"/>
      <c r="QFM6" s="81"/>
      <c r="QFN6" s="81"/>
      <c r="QFO6" s="70"/>
      <c r="QFP6" s="81"/>
      <c r="QFQ6" s="81"/>
      <c r="QFR6" s="81"/>
      <c r="QFS6" s="81"/>
      <c r="QFT6" s="81"/>
      <c r="QFU6" s="81"/>
      <c r="QFV6" s="81"/>
      <c r="QFW6" s="81"/>
      <c r="QFX6" s="81"/>
      <c r="QFY6" s="81"/>
      <c r="QFZ6" s="81"/>
      <c r="QGA6" s="81"/>
      <c r="QGB6" s="81"/>
      <c r="QGC6" s="81"/>
      <c r="QGD6" s="70"/>
      <c r="QGE6" s="81"/>
      <c r="QGF6" s="81"/>
      <c r="QGG6" s="81"/>
      <c r="QGH6" s="81"/>
      <c r="QGI6" s="81"/>
      <c r="QGJ6" s="81"/>
      <c r="QGK6" s="81"/>
      <c r="QGL6" s="81"/>
      <c r="QGM6" s="81"/>
      <c r="QGN6" s="81"/>
      <c r="QGO6" s="81"/>
      <c r="QGP6" s="81"/>
      <c r="QGQ6" s="81"/>
      <c r="QGR6" s="81"/>
      <c r="QGS6" s="70"/>
      <c r="QGT6" s="81"/>
      <c r="QGU6" s="81"/>
      <c r="QGV6" s="81"/>
      <c r="QGW6" s="81"/>
      <c r="QGX6" s="81"/>
      <c r="QGY6" s="81"/>
      <c r="QGZ6" s="81"/>
      <c r="QHA6" s="81"/>
      <c r="QHB6" s="81"/>
      <c r="QHC6" s="81"/>
      <c r="QHD6" s="81"/>
      <c r="QHE6" s="81"/>
      <c r="QHF6" s="81"/>
      <c r="QHG6" s="81"/>
      <c r="QHH6" s="70"/>
      <c r="QHI6" s="81"/>
      <c r="QHJ6" s="81"/>
      <c r="QHK6" s="81"/>
      <c r="QHL6" s="81"/>
      <c r="QHM6" s="81"/>
      <c r="QHN6" s="81"/>
      <c r="QHO6" s="81"/>
      <c r="QHP6" s="81"/>
      <c r="QHQ6" s="81"/>
      <c r="QHR6" s="81"/>
      <c r="QHS6" s="81"/>
      <c r="QHT6" s="81"/>
      <c r="QHU6" s="81"/>
      <c r="QHV6" s="81"/>
      <c r="QHW6" s="70"/>
      <c r="QHX6" s="81"/>
      <c r="QHY6" s="81"/>
      <c r="QHZ6" s="81"/>
      <c r="QIA6" s="81"/>
      <c r="QIB6" s="81"/>
      <c r="QIC6" s="81"/>
      <c r="QID6" s="81"/>
      <c r="QIE6" s="81"/>
      <c r="QIF6" s="81"/>
      <c r="QIG6" s="81"/>
      <c r="QIH6" s="81"/>
      <c r="QII6" s="81"/>
      <c r="QIJ6" s="81"/>
      <c r="QIK6" s="81"/>
      <c r="QIL6" s="70"/>
      <c r="QIM6" s="81"/>
      <c r="QIN6" s="81"/>
      <c r="QIO6" s="81"/>
      <c r="QIP6" s="81"/>
      <c r="QIQ6" s="81"/>
      <c r="QIR6" s="81"/>
      <c r="QIS6" s="81"/>
      <c r="QIT6" s="81"/>
      <c r="QIU6" s="81"/>
      <c r="QIV6" s="81"/>
      <c r="QIW6" s="81"/>
      <c r="QIX6" s="81"/>
      <c r="QIY6" s="81"/>
      <c r="QIZ6" s="81"/>
      <c r="QJA6" s="70"/>
      <c r="QJB6" s="81"/>
      <c r="QJC6" s="81"/>
      <c r="QJD6" s="81"/>
      <c r="QJE6" s="81"/>
      <c r="QJF6" s="81"/>
      <c r="QJG6" s="81"/>
      <c r="QJH6" s="81"/>
      <c r="QJI6" s="81"/>
      <c r="QJJ6" s="81"/>
      <c r="QJK6" s="81"/>
      <c r="QJL6" s="81"/>
      <c r="QJM6" s="81"/>
      <c r="QJN6" s="81"/>
      <c r="QJO6" s="81"/>
      <c r="QJP6" s="70"/>
      <c r="QJQ6" s="81"/>
      <c r="QJR6" s="81"/>
      <c r="QJS6" s="81"/>
      <c r="QJT6" s="81"/>
      <c r="QJU6" s="81"/>
      <c r="QJV6" s="81"/>
      <c r="QJW6" s="81"/>
      <c r="QJX6" s="81"/>
      <c r="QJY6" s="81"/>
      <c r="QJZ6" s="81"/>
      <c r="QKA6" s="81"/>
      <c r="QKB6" s="81"/>
      <c r="QKC6" s="81"/>
      <c r="QKD6" s="81"/>
      <c r="QKE6" s="70"/>
      <c r="QKF6" s="81"/>
      <c r="QKG6" s="81"/>
      <c r="QKH6" s="81"/>
      <c r="QKI6" s="81"/>
      <c r="QKJ6" s="81"/>
      <c r="QKK6" s="81"/>
      <c r="QKL6" s="81"/>
      <c r="QKM6" s="81"/>
      <c r="QKN6" s="81"/>
      <c r="QKO6" s="81"/>
      <c r="QKP6" s="81"/>
      <c r="QKQ6" s="81"/>
      <c r="QKR6" s="81"/>
      <c r="QKS6" s="81"/>
      <c r="QKT6" s="70"/>
      <c r="QKU6" s="81"/>
      <c r="QKV6" s="81"/>
      <c r="QKW6" s="81"/>
      <c r="QKX6" s="81"/>
      <c r="QKY6" s="81"/>
      <c r="QKZ6" s="81"/>
      <c r="QLA6" s="81"/>
      <c r="QLB6" s="81"/>
      <c r="QLC6" s="81"/>
      <c r="QLD6" s="81"/>
      <c r="QLE6" s="81"/>
      <c r="QLF6" s="81"/>
      <c r="QLG6" s="81"/>
      <c r="QLH6" s="81"/>
      <c r="QLI6" s="70"/>
      <c r="QLJ6" s="81"/>
      <c r="QLK6" s="81"/>
      <c r="QLL6" s="81"/>
      <c r="QLM6" s="81"/>
      <c r="QLN6" s="81"/>
      <c r="QLO6" s="81"/>
      <c r="QLP6" s="81"/>
      <c r="QLQ6" s="81"/>
      <c r="QLR6" s="81"/>
      <c r="QLS6" s="81"/>
      <c r="QLT6" s="81"/>
      <c r="QLU6" s="81"/>
      <c r="QLV6" s="81"/>
      <c r="QLW6" s="81"/>
      <c r="QLX6" s="70"/>
      <c r="QLY6" s="81"/>
      <c r="QLZ6" s="81"/>
      <c r="QMA6" s="81"/>
      <c r="QMB6" s="81"/>
      <c r="QMC6" s="81"/>
      <c r="QMD6" s="81"/>
      <c r="QME6" s="81"/>
      <c r="QMF6" s="81"/>
      <c r="QMG6" s="81"/>
      <c r="QMH6" s="81"/>
      <c r="QMI6" s="81"/>
      <c r="QMJ6" s="81"/>
      <c r="QMK6" s="81"/>
      <c r="QML6" s="81"/>
      <c r="QMM6" s="70"/>
      <c r="QMN6" s="81"/>
      <c r="QMO6" s="81"/>
      <c r="QMP6" s="81"/>
      <c r="QMQ6" s="81"/>
      <c r="QMR6" s="81"/>
      <c r="QMS6" s="81"/>
      <c r="QMT6" s="81"/>
      <c r="QMU6" s="81"/>
      <c r="QMV6" s="81"/>
      <c r="QMW6" s="81"/>
      <c r="QMX6" s="81"/>
      <c r="QMY6" s="81"/>
      <c r="QMZ6" s="81"/>
      <c r="QNA6" s="81"/>
      <c r="QNB6" s="70"/>
      <c r="QNC6" s="81"/>
      <c r="QND6" s="81"/>
      <c r="QNE6" s="81"/>
      <c r="QNF6" s="81"/>
      <c r="QNG6" s="81"/>
      <c r="QNH6" s="81"/>
      <c r="QNI6" s="81"/>
      <c r="QNJ6" s="81"/>
      <c r="QNK6" s="81"/>
      <c r="QNL6" s="81"/>
      <c r="QNM6" s="81"/>
      <c r="QNN6" s="81"/>
      <c r="QNO6" s="81"/>
      <c r="QNP6" s="81"/>
      <c r="QNQ6" s="70"/>
      <c r="QNR6" s="81"/>
      <c r="QNS6" s="81"/>
      <c r="QNT6" s="81"/>
      <c r="QNU6" s="81"/>
      <c r="QNV6" s="81"/>
      <c r="QNW6" s="81"/>
      <c r="QNX6" s="81"/>
      <c r="QNY6" s="81"/>
      <c r="QNZ6" s="81"/>
      <c r="QOA6" s="81"/>
      <c r="QOB6" s="81"/>
      <c r="QOC6" s="81"/>
      <c r="QOD6" s="81"/>
      <c r="QOE6" s="81"/>
      <c r="QOF6" s="70"/>
      <c r="QOG6" s="81"/>
      <c r="QOH6" s="81"/>
      <c r="QOI6" s="81"/>
      <c r="QOJ6" s="81"/>
      <c r="QOK6" s="81"/>
      <c r="QOL6" s="81"/>
      <c r="QOM6" s="81"/>
      <c r="QON6" s="81"/>
      <c r="QOO6" s="81"/>
      <c r="QOP6" s="81"/>
      <c r="QOQ6" s="81"/>
      <c r="QOR6" s="81"/>
      <c r="QOS6" s="81"/>
      <c r="QOT6" s="81"/>
      <c r="QOU6" s="70"/>
      <c r="QOV6" s="81"/>
      <c r="QOW6" s="81"/>
      <c r="QOX6" s="81"/>
      <c r="QOY6" s="81"/>
      <c r="QOZ6" s="81"/>
      <c r="QPA6" s="81"/>
      <c r="QPB6" s="81"/>
      <c r="QPC6" s="81"/>
      <c r="QPD6" s="81"/>
      <c r="QPE6" s="81"/>
      <c r="QPF6" s="81"/>
      <c r="QPG6" s="81"/>
      <c r="QPH6" s="81"/>
      <c r="QPI6" s="81"/>
      <c r="QPJ6" s="70"/>
      <c r="QPK6" s="81"/>
      <c r="QPL6" s="81"/>
      <c r="QPM6" s="81"/>
      <c r="QPN6" s="81"/>
      <c r="QPO6" s="81"/>
      <c r="QPP6" s="81"/>
      <c r="QPQ6" s="81"/>
      <c r="QPR6" s="81"/>
      <c r="QPS6" s="81"/>
      <c r="QPT6" s="81"/>
      <c r="QPU6" s="81"/>
      <c r="QPV6" s="81"/>
      <c r="QPW6" s="81"/>
      <c r="QPX6" s="81"/>
      <c r="QPY6" s="70"/>
      <c r="QPZ6" s="81"/>
      <c r="QQA6" s="81"/>
      <c r="QQB6" s="81"/>
      <c r="QQC6" s="81"/>
      <c r="QQD6" s="81"/>
      <c r="QQE6" s="81"/>
      <c r="QQF6" s="81"/>
      <c r="QQG6" s="81"/>
      <c r="QQH6" s="81"/>
      <c r="QQI6" s="81"/>
      <c r="QQJ6" s="81"/>
      <c r="QQK6" s="81"/>
      <c r="QQL6" s="81"/>
      <c r="QQM6" s="81"/>
      <c r="QQN6" s="70"/>
      <c r="QQO6" s="81"/>
      <c r="QQP6" s="81"/>
      <c r="QQQ6" s="81"/>
      <c r="QQR6" s="81"/>
      <c r="QQS6" s="81"/>
      <c r="QQT6" s="81"/>
      <c r="QQU6" s="81"/>
      <c r="QQV6" s="81"/>
      <c r="QQW6" s="81"/>
      <c r="QQX6" s="81"/>
      <c r="QQY6" s="81"/>
      <c r="QQZ6" s="81"/>
      <c r="QRA6" s="81"/>
      <c r="QRB6" s="81"/>
      <c r="QRC6" s="70"/>
      <c r="QRD6" s="81"/>
      <c r="QRE6" s="81"/>
      <c r="QRF6" s="81"/>
      <c r="QRG6" s="81"/>
      <c r="QRH6" s="81"/>
      <c r="QRI6" s="81"/>
      <c r="QRJ6" s="81"/>
      <c r="QRK6" s="81"/>
      <c r="QRL6" s="81"/>
      <c r="QRM6" s="81"/>
      <c r="QRN6" s="81"/>
      <c r="QRO6" s="81"/>
      <c r="QRP6" s="81"/>
      <c r="QRQ6" s="81"/>
      <c r="QRR6" s="70"/>
      <c r="QRS6" s="81"/>
      <c r="QRT6" s="81"/>
      <c r="QRU6" s="81"/>
      <c r="QRV6" s="81"/>
      <c r="QRW6" s="81"/>
      <c r="QRX6" s="81"/>
      <c r="QRY6" s="81"/>
      <c r="QRZ6" s="81"/>
      <c r="QSA6" s="81"/>
      <c r="QSB6" s="81"/>
      <c r="QSC6" s="81"/>
      <c r="QSD6" s="81"/>
      <c r="QSE6" s="81"/>
      <c r="QSF6" s="81"/>
      <c r="QSG6" s="70"/>
      <c r="QSH6" s="81"/>
      <c r="QSI6" s="81"/>
      <c r="QSJ6" s="81"/>
      <c r="QSK6" s="81"/>
      <c r="QSL6" s="81"/>
      <c r="QSM6" s="81"/>
      <c r="QSN6" s="81"/>
      <c r="QSO6" s="81"/>
      <c r="QSP6" s="81"/>
      <c r="QSQ6" s="81"/>
      <c r="QSR6" s="81"/>
      <c r="QSS6" s="81"/>
      <c r="QST6" s="81"/>
      <c r="QSU6" s="81"/>
      <c r="QSV6" s="70"/>
      <c r="QSW6" s="81"/>
      <c r="QSX6" s="81"/>
      <c r="QSY6" s="81"/>
      <c r="QSZ6" s="81"/>
      <c r="QTA6" s="81"/>
      <c r="QTB6" s="81"/>
      <c r="QTC6" s="81"/>
      <c r="QTD6" s="81"/>
      <c r="QTE6" s="81"/>
      <c r="QTF6" s="81"/>
      <c r="QTG6" s="81"/>
      <c r="QTH6" s="81"/>
      <c r="QTI6" s="81"/>
      <c r="QTJ6" s="81"/>
      <c r="QTK6" s="70"/>
      <c r="QTL6" s="81"/>
      <c r="QTM6" s="81"/>
      <c r="QTN6" s="81"/>
      <c r="QTO6" s="81"/>
      <c r="QTP6" s="81"/>
      <c r="QTQ6" s="81"/>
      <c r="QTR6" s="81"/>
      <c r="QTS6" s="81"/>
      <c r="QTT6" s="81"/>
      <c r="QTU6" s="81"/>
      <c r="QTV6" s="81"/>
      <c r="QTW6" s="81"/>
      <c r="QTX6" s="81"/>
      <c r="QTY6" s="81"/>
      <c r="QTZ6" s="70"/>
      <c r="QUA6" s="81"/>
      <c r="QUB6" s="81"/>
      <c r="QUC6" s="81"/>
      <c r="QUD6" s="81"/>
      <c r="QUE6" s="81"/>
      <c r="QUF6" s="81"/>
      <c r="QUG6" s="81"/>
      <c r="QUH6" s="81"/>
      <c r="QUI6" s="81"/>
      <c r="QUJ6" s="81"/>
      <c r="QUK6" s="81"/>
      <c r="QUL6" s="81"/>
      <c r="QUM6" s="81"/>
      <c r="QUN6" s="81"/>
      <c r="QUO6" s="70"/>
      <c r="QUP6" s="81"/>
      <c r="QUQ6" s="81"/>
      <c r="QUR6" s="81"/>
      <c r="QUS6" s="81"/>
      <c r="QUT6" s="81"/>
      <c r="QUU6" s="81"/>
      <c r="QUV6" s="81"/>
      <c r="QUW6" s="81"/>
      <c r="QUX6" s="81"/>
      <c r="QUY6" s="81"/>
      <c r="QUZ6" s="81"/>
      <c r="QVA6" s="81"/>
      <c r="QVB6" s="81"/>
      <c r="QVC6" s="81"/>
      <c r="QVD6" s="70"/>
      <c r="QVE6" s="81"/>
      <c r="QVF6" s="81"/>
      <c r="QVG6" s="81"/>
      <c r="QVH6" s="81"/>
      <c r="QVI6" s="81"/>
      <c r="QVJ6" s="81"/>
      <c r="QVK6" s="81"/>
      <c r="QVL6" s="81"/>
      <c r="QVM6" s="81"/>
      <c r="QVN6" s="81"/>
      <c r="QVO6" s="81"/>
      <c r="QVP6" s="81"/>
      <c r="QVQ6" s="81"/>
      <c r="QVR6" s="81"/>
      <c r="QVS6" s="70"/>
      <c r="QVT6" s="81"/>
      <c r="QVU6" s="81"/>
      <c r="QVV6" s="81"/>
      <c r="QVW6" s="81"/>
      <c r="QVX6" s="81"/>
      <c r="QVY6" s="81"/>
      <c r="QVZ6" s="81"/>
      <c r="QWA6" s="81"/>
      <c r="QWB6" s="81"/>
      <c r="QWC6" s="81"/>
      <c r="QWD6" s="81"/>
      <c r="QWE6" s="81"/>
      <c r="QWF6" s="81"/>
      <c r="QWG6" s="81"/>
      <c r="QWH6" s="70"/>
      <c r="QWI6" s="81"/>
      <c r="QWJ6" s="81"/>
      <c r="QWK6" s="81"/>
      <c r="QWL6" s="81"/>
      <c r="QWM6" s="81"/>
      <c r="QWN6" s="81"/>
      <c r="QWO6" s="81"/>
      <c r="QWP6" s="81"/>
      <c r="QWQ6" s="81"/>
      <c r="QWR6" s="81"/>
      <c r="QWS6" s="81"/>
      <c r="QWT6" s="81"/>
      <c r="QWU6" s="81"/>
      <c r="QWV6" s="81"/>
      <c r="QWW6" s="70"/>
      <c r="QWX6" s="81"/>
      <c r="QWY6" s="81"/>
      <c r="QWZ6" s="81"/>
      <c r="QXA6" s="81"/>
      <c r="QXB6" s="81"/>
      <c r="QXC6" s="81"/>
      <c r="QXD6" s="81"/>
      <c r="QXE6" s="81"/>
      <c r="QXF6" s="81"/>
      <c r="QXG6" s="81"/>
      <c r="QXH6" s="81"/>
      <c r="QXI6" s="81"/>
      <c r="QXJ6" s="81"/>
      <c r="QXK6" s="81"/>
      <c r="QXL6" s="70"/>
      <c r="QXM6" s="81"/>
      <c r="QXN6" s="81"/>
      <c r="QXO6" s="81"/>
      <c r="QXP6" s="81"/>
      <c r="QXQ6" s="81"/>
      <c r="QXR6" s="81"/>
      <c r="QXS6" s="81"/>
      <c r="QXT6" s="81"/>
      <c r="QXU6" s="81"/>
      <c r="QXV6" s="81"/>
      <c r="QXW6" s="81"/>
      <c r="QXX6" s="81"/>
      <c r="QXY6" s="81"/>
      <c r="QXZ6" s="81"/>
      <c r="QYA6" s="70"/>
      <c r="QYB6" s="81"/>
      <c r="QYC6" s="81"/>
      <c r="QYD6" s="81"/>
      <c r="QYE6" s="81"/>
      <c r="QYF6" s="81"/>
      <c r="QYG6" s="81"/>
      <c r="QYH6" s="81"/>
      <c r="QYI6" s="81"/>
      <c r="QYJ6" s="81"/>
      <c r="QYK6" s="81"/>
      <c r="QYL6" s="81"/>
      <c r="QYM6" s="81"/>
      <c r="QYN6" s="81"/>
      <c r="QYO6" s="81"/>
      <c r="QYP6" s="70"/>
      <c r="QYQ6" s="81"/>
      <c r="QYR6" s="81"/>
      <c r="QYS6" s="81"/>
      <c r="QYT6" s="81"/>
      <c r="QYU6" s="81"/>
      <c r="QYV6" s="81"/>
      <c r="QYW6" s="81"/>
      <c r="QYX6" s="81"/>
      <c r="QYY6" s="81"/>
      <c r="QYZ6" s="81"/>
      <c r="QZA6" s="81"/>
      <c r="QZB6" s="81"/>
      <c r="QZC6" s="81"/>
      <c r="QZD6" s="81"/>
      <c r="QZE6" s="70"/>
      <c r="QZF6" s="81"/>
      <c r="QZG6" s="81"/>
      <c r="QZH6" s="81"/>
      <c r="QZI6" s="81"/>
      <c r="QZJ6" s="81"/>
      <c r="QZK6" s="81"/>
      <c r="QZL6" s="81"/>
      <c r="QZM6" s="81"/>
      <c r="QZN6" s="81"/>
      <c r="QZO6" s="81"/>
      <c r="QZP6" s="81"/>
      <c r="QZQ6" s="81"/>
      <c r="QZR6" s="81"/>
      <c r="QZS6" s="81"/>
      <c r="QZT6" s="70"/>
      <c r="QZU6" s="81"/>
      <c r="QZV6" s="81"/>
      <c r="QZW6" s="81"/>
      <c r="QZX6" s="81"/>
      <c r="QZY6" s="81"/>
      <c r="QZZ6" s="81"/>
      <c r="RAA6" s="81"/>
      <c r="RAB6" s="81"/>
      <c r="RAC6" s="81"/>
      <c r="RAD6" s="81"/>
      <c r="RAE6" s="81"/>
      <c r="RAF6" s="81"/>
      <c r="RAG6" s="81"/>
      <c r="RAH6" s="81"/>
      <c r="RAI6" s="70"/>
      <c r="RAJ6" s="81"/>
      <c r="RAK6" s="81"/>
      <c r="RAL6" s="81"/>
      <c r="RAM6" s="81"/>
      <c r="RAN6" s="81"/>
      <c r="RAO6" s="81"/>
      <c r="RAP6" s="81"/>
      <c r="RAQ6" s="81"/>
      <c r="RAR6" s="81"/>
      <c r="RAS6" s="81"/>
      <c r="RAT6" s="81"/>
      <c r="RAU6" s="81"/>
      <c r="RAV6" s="81"/>
      <c r="RAW6" s="81"/>
      <c r="RAX6" s="70"/>
      <c r="RAY6" s="81"/>
      <c r="RAZ6" s="81"/>
      <c r="RBA6" s="81"/>
      <c r="RBB6" s="81"/>
      <c r="RBC6" s="81"/>
      <c r="RBD6" s="81"/>
      <c r="RBE6" s="81"/>
      <c r="RBF6" s="81"/>
      <c r="RBG6" s="81"/>
      <c r="RBH6" s="81"/>
      <c r="RBI6" s="81"/>
      <c r="RBJ6" s="81"/>
      <c r="RBK6" s="81"/>
      <c r="RBL6" s="81"/>
      <c r="RBM6" s="70"/>
      <c r="RBN6" s="81"/>
      <c r="RBO6" s="81"/>
      <c r="RBP6" s="81"/>
      <c r="RBQ6" s="81"/>
      <c r="RBR6" s="81"/>
      <c r="RBS6" s="81"/>
      <c r="RBT6" s="81"/>
      <c r="RBU6" s="81"/>
      <c r="RBV6" s="81"/>
      <c r="RBW6" s="81"/>
      <c r="RBX6" s="81"/>
      <c r="RBY6" s="81"/>
      <c r="RBZ6" s="81"/>
      <c r="RCA6" s="81"/>
      <c r="RCB6" s="70"/>
      <c r="RCC6" s="81"/>
      <c r="RCD6" s="81"/>
      <c r="RCE6" s="81"/>
      <c r="RCF6" s="81"/>
      <c r="RCG6" s="81"/>
      <c r="RCH6" s="81"/>
      <c r="RCI6" s="81"/>
      <c r="RCJ6" s="81"/>
      <c r="RCK6" s="81"/>
      <c r="RCL6" s="81"/>
      <c r="RCM6" s="81"/>
      <c r="RCN6" s="81"/>
      <c r="RCO6" s="81"/>
      <c r="RCP6" s="81"/>
      <c r="RCQ6" s="70"/>
      <c r="RCR6" s="81"/>
      <c r="RCS6" s="81"/>
      <c r="RCT6" s="81"/>
      <c r="RCU6" s="81"/>
      <c r="RCV6" s="81"/>
      <c r="RCW6" s="81"/>
      <c r="RCX6" s="81"/>
      <c r="RCY6" s="81"/>
      <c r="RCZ6" s="81"/>
      <c r="RDA6" s="81"/>
      <c r="RDB6" s="81"/>
      <c r="RDC6" s="81"/>
      <c r="RDD6" s="81"/>
      <c r="RDE6" s="81"/>
      <c r="RDF6" s="70"/>
      <c r="RDG6" s="81"/>
      <c r="RDH6" s="81"/>
      <c r="RDI6" s="81"/>
      <c r="RDJ6" s="81"/>
      <c r="RDK6" s="81"/>
      <c r="RDL6" s="81"/>
      <c r="RDM6" s="81"/>
      <c r="RDN6" s="81"/>
      <c r="RDO6" s="81"/>
      <c r="RDP6" s="81"/>
      <c r="RDQ6" s="81"/>
      <c r="RDR6" s="81"/>
      <c r="RDS6" s="81"/>
      <c r="RDT6" s="81"/>
      <c r="RDU6" s="70"/>
      <c r="RDV6" s="81"/>
      <c r="RDW6" s="81"/>
      <c r="RDX6" s="81"/>
      <c r="RDY6" s="81"/>
      <c r="RDZ6" s="81"/>
      <c r="REA6" s="81"/>
      <c r="REB6" s="81"/>
      <c r="REC6" s="81"/>
      <c r="RED6" s="81"/>
      <c r="REE6" s="81"/>
      <c r="REF6" s="81"/>
      <c r="REG6" s="81"/>
      <c r="REH6" s="81"/>
      <c r="REI6" s="81"/>
      <c r="REJ6" s="70"/>
      <c r="REK6" s="81"/>
      <c r="REL6" s="81"/>
      <c r="REM6" s="81"/>
      <c r="REN6" s="81"/>
      <c r="REO6" s="81"/>
      <c r="REP6" s="81"/>
      <c r="REQ6" s="81"/>
      <c r="RER6" s="81"/>
      <c r="RES6" s="81"/>
      <c r="RET6" s="81"/>
      <c r="REU6" s="81"/>
      <c r="REV6" s="81"/>
      <c r="REW6" s="81"/>
      <c r="REX6" s="81"/>
      <c r="REY6" s="70"/>
      <c r="REZ6" s="81"/>
      <c r="RFA6" s="81"/>
      <c r="RFB6" s="81"/>
      <c r="RFC6" s="81"/>
      <c r="RFD6" s="81"/>
      <c r="RFE6" s="81"/>
      <c r="RFF6" s="81"/>
      <c r="RFG6" s="81"/>
      <c r="RFH6" s="81"/>
      <c r="RFI6" s="81"/>
      <c r="RFJ6" s="81"/>
      <c r="RFK6" s="81"/>
      <c r="RFL6" s="81"/>
      <c r="RFM6" s="81"/>
      <c r="RFN6" s="70"/>
      <c r="RFO6" s="81"/>
      <c r="RFP6" s="81"/>
      <c r="RFQ6" s="81"/>
      <c r="RFR6" s="81"/>
      <c r="RFS6" s="81"/>
      <c r="RFT6" s="81"/>
      <c r="RFU6" s="81"/>
      <c r="RFV6" s="81"/>
      <c r="RFW6" s="81"/>
      <c r="RFX6" s="81"/>
      <c r="RFY6" s="81"/>
      <c r="RFZ6" s="81"/>
      <c r="RGA6" s="81"/>
      <c r="RGB6" s="81"/>
      <c r="RGC6" s="70"/>
      <c r="RGD6" s="81"/>
      <c r="RGE6" s="81"/>
      <c r="RGF6" s="81"/>
      <c r="RGG6" s="81"/>
      <c r="RGH6" s="81"/>
      <c r="RGI6" s="81"/>
      <c r="RGJ6" s="81"/>
      <c r="RGK6" s="81"/>
      <c r="RGL6" s="81"/>
      <c r="RGM6" s="81"/>
      <c r="RGN6" s="81"/>
      <c r="RGO6" s="81"/>
      <c r="RGP6" s="81"/>
      <c r="RGQ6" s="81"/>
      <c r="RGR6" s="70"/>
      <c r="RGS6" s="81"/>
      <c r="RGT6" s="81"/>
      <c r="RGU6" s="81"/>
      <c r="RGV6" s="81"/>
      <c r="RGW6" s="81"/>
      <c r="RGX6" s="81"/>
      <c r="RGY6" s="81"/>
      <c r="RGZ6" s="81"/>
      <c r="RHA6" s="81"/>
      <c r="RHB6" s="81"/>
      <c r="RHC6" s="81"/>
      <c r="RHD6" s="81"/>
      <c r="RHE6" s="81"/>
      <c r="RHF6" s="81"/>
      <c r="RHG6" s="70"/>
      <c r="RHH6" s="81"/>
      <c r="RHI6" s="81"/>
      <c r="RHJ6" s="81"/>
      <c r="RHK6" s="81"/>
      <c r="RHL6" s="81"/>
      <c r="RHM6" s="81"/>
      <c r="RHN6" s="81"/>
      <c r="RHO6" s="81"/>
      <c r="RHP6" s="81"/>
      <c r="RHQ6" s="81"/>
      <c r="RHR6" s="81"/>
      <c r="RHS6" s="81"/>
      <c r="RHT6" s="81"/>
      <c r="RHU6" s="81"/>
      <c r="RHV6" s="70"/>
      <c r="RHW6" s="81"/>
      <c r="RHX6" s="81"/>
      <c r="RHY6" s="81"/>
      <c r="RHZ6" s="81"/>
      <c r="RIA6" s="81"/>
      <c r="RIB6" s="81"/>
      <c r="RIC6" s="81"/>
      <c r="RID6" s="81"/>
      <c r="RIE6" s="81"/>
      <c r="RIF6" s="81"/>
      <c r="RIG6" s="81"/>
      <c r="RIH6" s="81"/>
      <c r="RII6" s="81"/>
      <c r="RIJ6" s="81"/>
      <c r="RIK6" s="70"/>
      <c r="RIL6" s="81"/>
      <c r="RIM6" s="81"/>
      <c r="RIN6" s="81"/>
      <c r="RIO6" s="81"/>
      <c r="RIP6" s="81"/>
      <c r="RIQ6" s="81"/>
      <c r="RIR6" s="81"/>
      <c r="RIS6" s="81"/>
      <c r="RIT6" s="81"/>
      <c r="RIU6" s="81"/>
      <c r="RIV6" s="81"/>
      <c r="RIW6" s="81"/>
      <c r="RIX6" s="81"/>
      <c r="RIY6" s="81"/>
      <c r="RIZ6" s="70"/>
      <c r="RJA6" s="81"/>
      <c r="RJB6" s="81"/>
      <c r="RJC6" s="81"/>
      <c r="RJD6" s="81"/>
      <c r="RJE6" s="81"/>
      <c r="RJF6" s="81"/>
      <c r="RJG6" s="81"/>
      <c r="RJH6" s="81"/>
      <c r="RJI6" s="81"/>
      <c r="RJJ6" s="81"/>
      <c r="RJK6" s="81"/>
      <c r="RJL6" s="81"/>
      <c r="RJM6" s="81"/>
      <c r="RJN6" s="81"/>
      <c r="RJO6" s="70"/>
      <c r="RJP6" s="81"/>
      <c r="RJQ6" s="81"/>
      <c r="RJR6" s="81"/>
      <c r="RJS6" s="81"/>
      <c r="RJT6" s="81"/>
      <c r="RJU6" s="81"/>
      <c r="RJV6" s="81"/>
      <c r="RJW6" s="81"/>
      <c r="RJX6" s="81"/>
      <c r="RJY6" s="81"/>
      <c r="RJZ6" s="81"/>
      <c r="RKA6" s="81"/>
      <c r="RKB6" s="81"/>
      <c r="RKC6" s="81"/>
      <c r="RKD6" s="70"/>
      <c r="RKE6" s="81"/>
      <c r="RKF6" s="81"/>
      <c r="RKG6" s="81"/>
      <c r="RKH6" s="81"/>
      <c r="RKI6" s="81"/>
      <c r="RKJ6" s="81"/>
      <c r="RKK6" s="81"/>
      <c r="RKL6" s="81"/>
      <c r="RKM6" s="81"/>
      <c r="RKN6" s="81"/>
      <c r="RKO6" s="81"/>
      <c r="RKP6" s="81"/>
      <c r="RKQ6" s="81"/>
      <c r="RKR6" s="81"/>
      <c r="RKS6" s="70"/>
      <c r="RKT6" s="81"/>
      <c r="RKU6" s="81"/>
      <c r="RKV6" s="81"/>
      <c r="RKW6" s="81"/>
      <c r="RKX6" s="81"/>
      <c r="RKY6" s="81"/>
      <c r="RKZ6" s="81"/>
      <c r="RLA6" s="81"/>
      <c r="RLB6" s="81"/>
      <c r="RLC6" s="81"/>
      <c r="RLD6" s="81"/>
      <c r="RLE6" s="81"/>
      <c r="RLF6" s="81"/>
      <c r="RLG6" s="81"/>
      <c r="RLH6" s="70"/>
      <c r="RLI6" s="81"/>
      <c r="RLJ6" s="81"/>
      <c r="RLK6" s="81"/>
      <c r="RLL6" s="81"/>
      <c r="RLM6" s="81"/>
      <c r="RLN6" s="81"/>
      <c r="RLO6" s="81"/>
      <c r="RLP6" s="81"/>
      <c r="RLQ6" s="81"/>
      <c r="RLR6" s="81"/>
      <c r="RLS6" s="81"/>
      <c r="RLT6" s="81"/>
      <c r="RLU6" s="81"/>
      <c r="RLV6" s="81"/>
      <c r="RLW6" s="70"/>
      <c r="RLX6" s="81"/>
      <c r="RLY6" s="81"/>
      <c r="RLZ6" s="81"/>
      <c r="RMA6" s="81"/>
      <c r="RMB6" s="81"/>
      <c r="RMC6" s="81"/>
      <c r="RMD6" s="81"/>
      <c r="RME6" s="81"/>
      <c r="RMF6" s="81"/>
      <c r="RMG6" s="81"/>
      <c r="RMH6" s="81"/>
      <c r="RMI6" s="81"/>
      <c r="RMJ6" s="81"/>
      <c r="RMK6" s="81"/>
      <c r="RML6" s="70"/>
      <c r="RMM6" s="81"/>
      <c r="RMN6" s="81"/>
      <c r="RMO6" s="81"/>
      <c r="RMP6" s="81"/>
      <c r="RMQ6" s="81"/>
      <c r="RMR6" s="81"/>
      <c r="RMS6" s="81"/>
      <c r="RMT6" s="81"/>
      <c r="RMU6" s="81"/>
      <c r="RMV6" s="81"/>
      <c r="RMW6" s="81"/>
      <c r="RMX6" s="81"/>
      <c r="RMY6" s="81"/>
      <c r="RMZ6" s="81"/>
      <c r="RNA6" s="70"/>
      <c r="RNB6" s="81"/>
      <c r="RNC6" s="81"/>
      <c r="RND6" s="81"/>
      <c r="RNE6" s="81"/>
      <c r="RNF6" s="81"/>
      <c r="RNG6" s="81"/>
      <c r="RNH6" s="81"/>
      <c r="RNI6" s="81"/>
      <c r="RNJ6" s="81"/>
      <c r="RNK6" s="81"/>
      <c r="RNL6" s="81"/>
      <c r="RNM6" s="81"/>
      <c r="RNN6" s="81"/>
      <c r="RNO6" s="81"/>
      <c r="RNP6" s="70"/>
      <c r="RNQ6" s="81"/>
      <c r="RNR6" s="81"/>
      <c r="RNS6" s="81"/>
      <c r="RNT6" s="81"/>
      <c r="RNU6" s="81"/>
      <c r="RNV6" s="81"/>
      <c r="RNW6" s="81"/>
      <c r="RNX6" s="81"/>
      <c r="RNY6" s="81"/>
      <c r="RNZ6" s="81"/>
      <c r="ROA6" s="81"/>
      <c r="ROB6" s="81"/>
      <c r="ROC6" s="81"/>
      <c r="ROD6" s="81"/>
      <c r="ROE6" s="70"/>
      <c r="ROF6" s="81"/>
      <c r="ROG6" s="81"/>
      <c r="ROH6" s="81"/>
      <c r="ROI6" s="81"/>
      <c r="ROJ6" s="81"/>
      <c r="ROK6" s="81"/>
      <c r="ROL6" s="81"/>
      <c r="ROM6" s="81"/>
      <c r="RON6" s="81"/>
      <c r="ROO6" s="81"/>
      <c r="ROP6" s="81"/>
      <c r="ROQ6" s="81"/>
      <c r="ROR6" s="81"/>
      <c r="ROS6" s="81"/>
      <c r="ROT6" s="70"/>
      <c r="ROU6" s="81"/>
      <c r="ROV6" s="81"/>
      <c r="ROW6" s="81"/>
      <c r="ROX6" s="81"/>
      <c r="ROY6" s="81"/>
      <c r="ROZ6" s="81"/>
      <c r="RPA6" s="81"/>
      <c r="RPB6" s="81"/>
      <c r="RPC6" s="81"/>
      <c r="RPD6" s="81"/>
      <c r="RPE6" s="81"/>
      <c r="RPF6" s="81"/>
      <c r="RPG6" s="81"/>
      <c r="RPH6" s="81"/>
      <c r="RPI6" s="70"/>
      <c r="RPJ6" s="81"/>
      <c r="RPK6" s="81"/>
      <c r="RPL6" s="81"/>
      <c r="RPM6" s="81"/>
      <c r="RPN6" s="81"/>
      <c r="RPO6" s="81"/>
      <c r="RPP6" s="81"/>
      <c r="RPQ6" s="81"/>
      <c r="RPR6" s="81"/>
      <c r="RPS6" s="81"/>
      <c r="RPT6" s="81"/>
      <c r="RPU6" s="81"/>
      <c r="RPV6" s="81"/>
      <c r="RPW6" s="81"/>
      <c r="RPX6" s="70"/>
      <c r="RPY6" s="81"/>
      <c r="RPZ6" s="81"/>
      <c r="RQA6" s="81"/>
      <c r="RQB6" s="81"/>
      <c r="RQC6" s="81"/>
      <c r="RQD6" s="81"/>
      <c r="RQE6" s="81"/>
      <c r="RQF6" s="81"/>
      <c r="RQG6" s="81"/>
      <c r="RQH6" s="81"/>
      <c r="RQI6" s="81"/>
      <c r="RQJ6" s="81"/>
      <c r="RQK6" s="81"/>
      <c r="RQL6" s="81"/>
      <c r="RQM6" s="70"/>
      <c r="RQN6" s="81"/>
      <c r="RQO6" s="81"/>
      <c r="RQP6" s="81"/>
      <c r="RQQ6" s="81"/>
      <c r="RQR6" s="81"/>
      <c r="RQS6" s="81"/>
      <c r="RQT6" s="81"/>
      <c r="RQU6" s="81"/>
      <c r="RQV6" s="81"/>
      <c r="RQW6" s="81"/>
      <c r="RQX6" s="81"/>
      <c r="RQY6" s="81"/>
      <c r="RQZ6" s="81"/>
      <c r="RRA6" s="81"/>
      <c r="RRB6" s="70"/>
      <c r="RRC6" s="81"/>
      <c r="RRD6" s="81"/>
      <c r="RRE6" s="81"/>
      <c r="RRF6" s="81"/>
      <c r="RRG6" s="81"/>
      <c r="RRH6" s="81"/>
      <c r="RRI6" s="81"/>
      <c r="RRJ6" s="81"/>
      <c r="RRK6" s="81"/>
      <c r="RRL6" s="81"/>
      <c r="RRM6" s="81"/>
      <c r="RRN6" s="81"/>
      <c r="RRO6" s="81"/>
      <c r="RRP6" s="81"/>
      <c r="RRQ6" s="70"/>
      <c r="RRR6" s="81"/>
      <c r="RRS6" s="81"/>
      <c r="RRT6" s="81"/>
      <c r="RRU6" s="81"/>
      <c r="RRV6" s="81"/>
      <c r="RRW6" s="81"/>
      <c r="RRX6" s="81"/>
      <c r="RRY6" s="81"/>
      <c r="RRZ6" s="81"/>
      <c r="RSA6" s="81"/>
      <c r="RSB6" s="81"/>
      <c r="RSC6" s="81"/>
      <c r="RSD6" s="81"/>
      <c r="RSE6" s="81"/>
      <c r="RSF6" s="70"/>
      <c r="RSG6" s="81"/>
      <c r="RSH6" s="81"/>
      <c r="RSI6" s="81"/>
      <c r="RSJ6" s="81"/>
      <c r="RSK6" s="81"/>
      <c r="RSL6" s="81"/>
      <c r="RSM6" s="81"/>
      <c r="RSN6" s="81"/>
      <c r="RSO6" s="81"/>
      <c r="RSP6" s="81"/>
      <c r="RSQ6" s="81"/>
      <c r="RSR6" s="81"/>
      <c r="RSS6" s="81"/>
      <c r="RST6" s="81"/>
      <c r="RSU6" s="70"/>
      <c r="RSV6" s="81"/>
      <c r="RSW6" s="81"/>
      <c r="RSX6" s="81"/>
      <c r="RSY6" s="81"/>
      <c r="RSZ6" s="81"/>
      <c r="RTA6" s="81"/>
      <c r="RTB6" s="81"/>
      <c r="RTC6" s="81"/>
      <c r="RTD6" s="81"/>
      <c r="RTE6" s="81"/>
      <c r="RTF6" s="81"/>
      <c r="RTG6" s="81"/>
      <c r="RTH6" s="81"/>
      <c r="RTI6" s="81"/>
      <c r="RTJ6" s="70"/>
      <c r="RTK6" s="81"/>
      <c r="RTL6" s="81"/>
      <c r="RTM6" s="81"/>
      <c r="RTN6" s="81"/>
      <c r="RTO6" s="81"/>
      <c r="RTP6" s="81"/>
      <c r="RTQ6" s="81"/>
      <c r="RTR6" s="81"/>
      <c r="RTS6" s="81"/>
      <c r="RTT6" s="81"/>
      <c r="RTU6" s="81"/>
      <c r="RTV6" s="81"/>
      <c r="RTW6" s="81"/>
      <c r="RTX6" s="81"/>
      <c r="RTY6" s="70"/>
      <c r="RTZ6" s="81"/>
      <c r="RUA6" s="81"/>
      <c r="RUB6" s="81"/>
      <c r="RUC6" s="81"/>
      <c r="RUD6" s="81"/>
      <c r="RUE6" s="81"/>
      <c r="RUF6" s="81"/>
      <c r="RUG6" s="81"/>
      <c r="RUH6" s="81"/>
      <c r="RUI6" s="81"/>
      <c r="RUJ6" s="81"/>
      <c r="RUK6" s="81"/>
      <c r="RUL6" s="81"/>
      <c r="RUM6" s="81"/>
      <c r="RUN6" s="70"/>
      <c r="RUO6" s="81"/>
      <c r="RUP6" s="81"/>
      <c r="RUQ6" s="81"/>
      <c r="RUR6" s="81"/>
      <c r="RUS6" s="81"/>
      <c r="RUT6" s="81"/>
      <c r="RUU6" s="81"/>
      <c r="RUV6" s="81"/>
      <c r="RUW6" s="81"/>
      <c r="RUX6" s="81"/>
      <c r="RUY6" s="81"/>
      <c r="RUZ6" s="81"/>
      <c r="RVA6" s="81"/>
      <c r="RVB6" s="81"/>
      <c r="RVC6" s="70"/>
      <c r="RVD6" s="81"/>
      <c r="RVE6" s="81"/>
      <c r="RVF6" s="81"/>
      <c r="RVG6" s="81"/>
      <c r="RVH6" s="81"/>
      <c r="RVI6" s="81"/>
      <c r="RVJ6" s="81"/>
      <c r="RVK6" s="81"/>
      <c r="RVL6" s="81"/>
      <c r="RVM6" s="81"/>
      <c r="RVN6" s="81"/>
      <c r="RVO6" s="81"/>
      <c r="RVP6" s="81"/>
      <c r="RVQ6" s="81"/>
      <c r="RVR6" s="70"/>
      <c r="RVS6" s="81"/>
      <c r="RVT6" s="81"/>
      <c r="RVU6" s="81"/>
      <c r="RVV6" s="81"/>
      <c r="RVW6" s="81"/>
      <c r="RVX6" s="81"/>
      <c r="RVY6" s="81"/>
      <c r="RVZ6" s="81"/>
      <c r="RWA6" s="81"/>
      <c r="RWB6" s="81"/>
      <c r="RWC6" s="81"/>
      <c r="RWD6" s="81"/>
      <c r="RWE6" s="81"/>
      <c r="RWF6" s="81"/>
      <c r="RWG6" s="70"/>
      <c r="RWH6" s="81"/>
      <c r="RWI6" s="81"/>
      <c r="RWJ6" s="81"/>
      <c r="RWK6" s="81"/>
      <c r="RWL6" s="81"/>
      <c r="RWM6" s="81"/>
      <c r="RWN6" s="81"/>
      <c r="RWO6" s="81"/>
      <c r="RWP6" s="81"/>
      <c r="RWQ6" s="81"/>
      <c r="RWR6" s="81"/>
      <c r="RWS6" s="81"/>
      <c r="RWT6" s="81"/>
      <c r="RWU6" s="81"/>
      <c r="RWV6" s="70"/>
      <c r="RWW6" s="81"/>
      <c r="RWX6" s="81"/>
      <c r="RWY6" s="81"/>
      <c r="RWZ6" s="81"/>
      <c r="RXA6" s="81"/>
      <c r="RXB6" s="81"/>
      <c r="RXC6" s="81"/>
      <c r="RXD6" s="81"/>
      <c r="RXE6" s="81"/>
      <c r="RXF6" s="81"/>
      <c r="RXG6" s="81"/>
      <c r="RXH6" s="81"/>
      <c r="RXI6" s="81"/>
      <c r="RXJ6" s="81"/>
      <c r="RXK6" s="70"/>
      <c r="RXL6" s="81"/>
      <c r="RXM6" s="81"/>
      <c r="RXN6" s="81"/>
      <c r="RXO6" s="81"/>
      <c r="RXP6" s="81"/>
      <c r="RXQ6" s="81"/>
      <c r="RXR6" s="81"/>
      <c r="RXS6" s="81"/>
      <c r="RXT6" s="81"/>
      <c r="RXU6" s="81"/>
      <c r="RXV6" s="81"/>
      <c r="RXW6" s="81"/>
      <c r="RXX6" s="81"/>
      <c r="RXY6" s="81"/>
      <c r="RXZ6" s="70"/>
      <c r="RYA6" s="81"/>
      <c r="RYB6" s="81"/>
      <c r="RYC6" s="81"/>
      <c r="RYD6" s="81"/>
      <c r="RYE6" s="81"/>
      <c r="RYF6" s="81"/>
      <c r="RYG6" s="81"/>
      <c r="RYH6" s="81"/>
      <c r="RYI6" s="81"/>
      <c r="RYJ6" s="81"/>
      <c r="RYK6" s="81"/>
      <c r="RYL6" s="81"/>
      <c r="RYM6" s="81"/>
      <c r="RYN6" s="81"/>
      <c r="RYO6" s="70"/>
      <c r="RYP6" s="81"/>
      <c r="RYQ6" s="81"/>
      <c r="RYR6" s="81"/>
      <c r="RYS6" s="81"/>
      <c r="RYT6" s="81"/>
      <c r="RYU6" s="81"/>
      <c r="RYV6" s="81"/>
      <c r="RYW6" s="81"/>
      <c r="RYX6" s="81"/>
      <c r="RYY6" s="81"/>
      <c r="RYZ6" s="81"/>
      <c r="RZA6" s="81"/>
      <c r="RZB6" s="81"/>
      <c r="RZC6" s="81"/>
      <c r="RZD6" s="70"/>
      <c r="RZE6" s="81"/>
      <c r="RZF6" s="81"/>
      <c r="RZG6" s="81"/>
      <c r="RZH6" s="81"/>
      <c r="RZI6" s="81"/>
      <c r="RZJ6" s="81"/>
      <c r="RZK6" s="81"/>
      <c r="RZL6" s="81"/>
      <c r="RZM6" s="81"/>
      <c r="RZN6" s="81"/>
      <c r="RZO6" s="81"/>
      <c r="RZP6" s="81"/>
      <c r="RZQ6" s="81"/>
      <c r="RZR6" s="81"/>
      <c r="RZS6" s="70"/>
      <c r="RZT6" s="81"/>
      <c r="RZU6" s="81"/>
      <c r="RZV6" s="81"/>
      <c r="RZW6" s="81"/>
      <c r="RZX6" s="81"/>
      <c r="RZY6" s="81"/>
      <c r="RZZ6" s="81"/>
      <c r="SAA6" s="81"/>
      <c r="SAB6" s="81"/>
      <c r="SAC6" s="81"/>
      <c r="SAD6" s="81"/>
      <c r="SAE6" s="81"/>
      <c r="SAF6" s="81"/>
      <c r="SAG6" s="81"/>
      <c r="SAH6" s="70"/>
      <c r="SAI6" s="81"/>
      <c r="SAJ6" s="81"/>
      <c r="SAK6" s="81"/>
      <c r="SAL6" s="81"/>
      <c r="SAM6" s="81"/>
      <c r="SAN6" s="81"/>
      <c r="SAO6" s="81"/>
      <c r="SAP6" s="81"/>
      <c r="SAQ6" s="81"/>
      <c r="SAR6" s="81"/>
      <c r="SAS6" s="81"/>
      <c r="SAT6" s="81"/>
      <c r="SAU6" s="81"/>
      <c r="SAV6" s="81"/>
      <c r="SAW6" s="70"/>
      <c r="SAX6" s="81"/>
      <c r="SAY6" s="81"/>
      <c r="SAZ6" s="81"/>
      <c r="SBA6" s="81"/>
      <c r="SBB6" s="81"/>
      <c r="SBC6" s="81"/>
      <c r="SBD6" s="81"/>
      <c r="SBE6" s="81"/>
      <c r="SBF6" s="81"/>
      <c r="SBG6" s="81"/>
      <c r="SBH6" s="81"/>
      <c r="SBI6" s="81"/>
      <c r="SBJ6" s="81"/>
      <c r="SBK6" s="81"/>
      <c r="SBL6" s="70"/>
      <c r="SBM6" s="81"/>
      <c r="SBN6" s="81"/>
      <c r="SBO6" s="81"/>
      <c r="SBP6" s="81"/>
      <c r="SBQ6" s="81"/>
      <c r="SBR6" s="81"/>
      <c r="SBS6" s="81"/>
      <c r="SBT6" s="81"/>
      <c r="SBU6" s="81"/>
      <c r="SBV6" s="81"/>
      <c r="SBW6" s="81"/>
      <c r="SBX6" s="81"/>
      <c r="SBY6" s="81"/>
      <c r="SBZ6" s="81"/>
      <c r="SCA6" s="70"/>
      <c r="SCB6" s="81"/>
      <c r="SCC6" s="81"/>
      <c r="SCD6" s="81"/>
      <c r="SCE6" s="81"/>
      <c r="SCF6" s="81"/>
      <c r="SCG6" s="81"/>
      <c r="SCH6" s="81"/>
      <c r="SCI6" s="81"/>
      <c r="SCJ6" s="81"/>
      <c r="SCK6" s="81"/>
      <c r="SCL6" s="81"/>
      <c r="SCM6" s="81"/>
      <c r="SCN6" s="81"/>
      <c r="SCO6" s="81"/>
      <c r="SCP6" s="70"/>
      <c r="SCQ6" s="81"/>
      <c r="SCR6" s="81"/>
      <c r="SCS6" s="81"/>
      <c r="SCT6" s="81"/>
      <c r="SCU6" s="81"/>
      <c r="SCV6" s="81"/>
      <c r="SCW6" s="81"/>
      <c r="SCX6" s="81"/>
      <c r="SCY6" s="81"/>
      <c r="SCZ6" s="81"/>
      <c r="SDA6" s="81"/>
      <c r="SDB6" s="81"/>
      <c r="SDC6" s="81"/>
      <c r="SDD6" s="81"/>
      <c r="SDE6" s="70"/>
      <c r="SDF6" s="81"/>
      <c r="SDG6" s="81"/>
      <c r="SDH6" s="81"/>
      <c r="SDI6" s="81"/>
      <c r="SDJ6" s="81"/>
      <c r="SDK6" s="81"/>
      <c r="SDL6" s="81"/>
      <c r="SDM6" s="81"/>
      <c r="SDN6" s="81"/>
      <c r="SDO6" s="81"/>
      <c r="SDP6" s="81"/>
      <c r="SDQ6" s="81"/>
      <c r="SDR6" s="81"/>
      <c r="SDS6" s="81"/>
      <c r="SDT6" s="70"/>
      <c r="SDU6" s="81"/>
      <c r="SDV6" s="81"/>
      <c r="SDW6" s="81"/>
      <c r="SDX6" s="81"/>
      <c r="SDY6" s="81"/>
      <c r="SDZ6" s="81"/>
      <c r="SEA6" s="81"/>
      <c r="SEB6" s="81"/>
      <c r="SEC6" s="81"/>
      <c r="SED6" s="81"/>
      <c r="SEE6" s="81"/>
      <c r="SEF6" s="81"/>
      <c r="SEG6" s="81"/>
      <c r="SEH6" s="81"/>
      <c r="SEI6" s="70"/>
      <c r="SEJ6" s="81"/>
      <c r="SEK6" s="81"/>
      <c r="SEL6" s="81"/>
      <c r="SEM6" s="81"/>
      <c r="SEN6" s="81"/>
      <c r="SEO6" s="81"/>
      <c r="SEP6" s="81"/>
      <c r="SEQ6" s="81"/>
      <c r="SER6" s="81"/>
      <c r="SES6" s="81"/>
      <c r="SET6" s="81"/>
      <c r="SEU6" s="81"/>
      <c r="SEV6" s="81"/>
      <c r="SEW6" s="81"/>
      <c r="SEX6" s="70"/>
      <c r="SEY6" s="81"/>
      <c r="SEZ6" s="81"/>
      <c r="SFA6" s="81"/>
      <c r="SFB6" s="81"/>
      <c r="SFC6" s="81"/>
      <c r="SFD6" s="81"/>
      <c r="SFE6" s="81"/>
      <c r="SFF6" s="81"/>
      <c r="SFG6" s="81"/>
      <c r="SFH6" s="81"/>
      <c r="SFI6" s="81"/>
      <c r="SFJ6" s="81"/>
      <c r="SFK6" s="81"/>
      <c r="SFL6" s="81"/>
      <c r="SFM6" s="70"/>
      <c r="SFN6" s="81"/>
      <c r="SFO6" s="81"/>
      <c r="SFP6" s="81"/>
      <c r="SFQ6" s="81"/>
      <c r="SFR6" s="81"/>
      <c r="SFS6" s="81"/>
      <c r="SFT6" s="81"/>
      <c r="SFU6" s="81"/>
      <c r="SFV6" s="81"/>
      <c r="SFW6" s="81"/>
      <c r="SFX6" s="81"/>
      <c r="SFY6" s="81"/>
      <c r="SFZ6" s="81"/>
      <c r="SGA6" s="81"/>
      <c r="SGB6" s="70"/>
      <c r="SGC6" s="81"/>
      <c r="SGD6" s="81"/>
      <c r="SGE6" s="81"/>
      <c r="SGF6" s="81"/>
      <c r="SGG6" s="81"/>
      <c r="SGH6" s="81"/>
      <c r="SGI6" s="81"/>
      <c r="SGJ6" s="81"/>
      <c r="SGK6" s="81"/>
      <c r="SGL6" s="81"/>
      <c r="SGM6" s="81"/>
      <c r="SGN6" s="81"/>
      <c r="SGO6" s="81"/>
      <c r="SGP6" s="81"/>
      <c r="SGQ6" s="70"/>
      <c r="SGR6" s="81"/>
      <c r="SGS6" s="81"/>
      <c r="SGT6" s="81"/>
      <c r="SGU6" s="81"/>
      <c r="SGV6" s="81"/>
      <c r="SGW6" s="81"/>
      <c r="SGX6" s="81"/>
      <c r="SGY6" s="81"/>
      <c r="SGZ6" s="81"/>
      <c r="SHA6" s="81"/>
      <c r="SHB6" s="81"/>
      <c r="SHC6" s="81"/>
      <c r="SHD6" s="81"/>
      <c r="SHE6" s="81"/>
      <c r="SHF6" s="70"/>
      <c r="SHG6" s="81"/>
      <c r="SHH6" s="81"/>
      <c r="SHI6" s="81"/>
      <c r="SHJ6" s="81"/>
      <c r="SHK6" s="81"/>
      <c r="SHL6" s="81"/>
      <c r="SHM6" s="81"/>
      <c r="SHN6" s="81"/>
      <c r="SHO6" s="81"/>
      <c r="SHP6" s="81"/>
      <c r="SHQ6" s="81"/>
      <c r="SHR6" s="81"/>
      <c r="SHS6" s="81"/>
      <c r="SHT6" s="81"/>
      <c r="SHU6" s="70"/>
      <c r="SHV6" s="81"/>
      <c r="SHW6" s="81"/>
      <c r="SHX6" s="81"/>
      <c r="SHY6" s="81"/>
      <c r="SHZ6" s="81"/>
      <c r="SIA6" s="81"/>
      <c r="SIB6" s="81"/>
      <c r="SIC6" s="81"/>
      <c r="SID6" s="81"/>
      <c r="SIE6" s="81"/>
      <c r="SIF6" s="81"/>
      <c r="SIG6" s="81"/>
      <c r="SIH6" s="81"/>
      <c r="SII6" s="81"/>
      <c r="SIJ6" s="70"/>
      <c r="SIK6" s="81"/>
      <c r="SIL6" s="81"/>
      <c r="SIM6" s="81"/>
      <c r="SIN6" s="81"/>
      <c r="SIO6" s="81"/>
      <c r="SIP6" s="81"/>
      <c r="SIQ6" s="81"/>
      <c r="SIR6" s="81"/>
      <c r="SIS6" s="81"/>
      <c r="SIT6" s="81"/>
      <c r="SIU6" s="81"/>
      <c r="SIV6" s="81"/>
      <c r="SIW6" s="81"/>
      <c r="SIX6" s="81"/>
      <c r="SIY6" s="70"/>
      <c r="SIZ6" s="81"/>
      <c r="SJA6" s="81"/>
      <c r="SJB6" s="81"/>
      <c r="SJC6" s="81"/>
      <c r="SJD6" s="81"/>
      <c r="SJE6" s="81"/>
      <c r="SJF6" s="81"/>
      <c r="SJG6" s="81"/>
      <c r="SJH6" s="81"/>
      <c r="SJI6" s="81"/>
      <c r="SJJ6" s="81"/>
      <c r="SJK6" s="81"/>
      <c r="SJL6" s="81"/>
      <c r="SJM6" s="81"/>
      <c r="SJN6" s="70"/>
      <c r="SJO6" s="81"/>
      <c r="SJP6" s="81"/>
      <c r="SJQ6" s="81"/>
      <c r="SJR6" s="81"/>
      <c r="SJS6" s="81"/>
      <c r="SJT6" s="81"/>
      <c r="SJU6" s="81"/>
      <c r="SJV6" s="81"/>
      <c r="SJW6" s="81"/>
      <c r="SJX6" s="81"/>
      <c r="SJY6" s="81"/>
      <c r="SJZ6" s="81"/>
      <c r="SKA6" s="81"/>
      <c r="SKB6" s="81"/>
      <c r="SKC6" s="70"/>
      <c r="SKD6" s="81"/>
      <c r="SKE6" s="81"/>
      <c r="SKF6" s="81"/>
      <c r="SKG6" s="81"/>
      <c r="SKH6" s="81"/>
      <c r="SKI6" s="81"/>
      <c r="SKJ6" s="81"/>
      <c r="SKK6" s="81"/>
      <c r="SKL6" s="81"/>
      <c r="SKM6" s="81"/>
      <c r="SKN6" s="81"/>
      <c r="SKO6" s="81"/>
      <c r="SKP6" s="81"/>
      <c r="SKQ6" s="81"/>
      <c r="SKR6" s="70"/>
      <c r="SKS6" s="81"/>
      <c r="SKT6" s="81"/>
      <c r="SKU6" s="81"/>
      <c r="SKV6" s="81"/>
      <c r="SKW6" s="81"/>
      <c r="SKX6" s="81"/>
      <c r="SKY6" s="81"/>
      <c r="SKZ6" s="81"/>
      <c r="SLA6" s="81"/>
      <c r="SLB6" s="81"/>
      <c r="SLC6" s="81"/>
      <c r="SLD6" s="81"/>
      <c r="SLE6" s="81"/>
      <c r="SLF6" s="81"/>
      <c r="SLG6" s="70"/>
      <c r="SLH6" s="81"/>
      <c r="SLI6" s="81"/>
      <c r="SLJ6" s="81"/>
      <c r="SLK6" s="81"/>
      <c r="SLL6" s="81"/>
      <c r="SLM6" s="81"/>
      <c r="SLN6" s="81"/>
      <c r="SLO6" s="81"/>
      <c r="SLP6" s="81"/>
      <c r="SLQ6" s="81"/>
      <c r="SLR6" s="81"/>
      <c r="SLS6" s="81"/>
      <c r="SLT6" s="81"/>
      <c r="SLU6" s="81"/>
      <c r="SLV6" s="70"/>
      <c r="SLW6" s="81"/>
      <c r="SLX6" s="81"/>
      <c r="SLY6" s="81"/>
      <c r="SLZ6" s="81"/>
      <c r="SMA6" s="81"/>
      <c r="SMB6" s="81"/>
      <c r="SMC6" s="81"/>
      <c r="SMD6" s="81"/>
      <c r="SME6" s="81"/>
      <c r="SMF6" s="81"/>
      <c r="SMG6" s="81"/>
      <c r="SMH6" s="81"/>
      <c r="SMI6" s="81"/>
      <c r="SMJ6" s="81"/>
      <c r="SMK6" s="70"/>
      <c r="SML6" s="81"/>
      <c r="SMM6" s="81"/>
      <c r="SMN6" s="81"/>
      <c r="SMO6" s="81"/>
      <c r="SMP6" s="81"/>
      <c r="SMQ6" s="81"/>
      <c r="SMR6" s="81"/>
      <c r="SMS6" s="81"/>
      <c r="SMT6" s="81"/>
      <c r="SMU6" s="81"/>
      <c r="SMV6" s="81"/>
      <c r="SMW6" s="81"/>
      <c r="SMX6" s="81"/>
      <c r="SMY6" s="81"/>
      <c r="SMZ6" s="70"/>
      <c r="SNA6" s="81"/>
      <c r="SNB6" s="81"/>
      <c r="SNC6" s="81"/>
      <c r="SND6" s="81"/>
      <c r="SNE6" s="81"/>
      <c r="SNF6" s="81"/>
      <c r="SNG6" s="81"/>
      <c r="SNH6" s="81"/>
      <c r="SNI6" s="81"/>
      <c r="SNJ6" s="81"/>
      <c r="SNK6" s="81"/>
      <c r="SNL6" s="81"/>
      <c r="SNM6" s="81"/>
      <c r="SNN6" s="81"/>
      <c r="SNO6" s="70"/>
      <c r="SNP6" s="81"/>
      <c r="SNQ6" s="81"/>
      <c r="SNR6" s="81"/>
      <c r="SNS6" s="81"/>
      <c r="SNT6" s="81"/>
      <c r="SNU6" s="81"/>
      <c r="SNV6" s="81"/>
      <c r="SNW6" s="81"/>
      <c r="SNX6" s="81"/>
      <c r="SNY6" s="81"/>
      <c r="SNZ6" s="81"/>
      <c r="SOA6" s="81"/>
      <c r="SOB6" s="81"/>
      <c r="SOC6" s="81"/>
      <c r="SOD6" s="70"/>
      <c r="SOE6" s="81"/>
      <c r="SOF6" s="81"/>
      <c r="SOG6" s="81"/>
      <c r="SOH6" s="81"/>
      <c r="SOI6" s="81"/>
      <c r="SOJ6" s="81"/>
      <c r="SOK6" s="81"/>
      <c r="SOL6" s="81"/>
      <c r="SOM6" s="81"/>
      <c r="SON6" s="81"/>
      <c r="SOO6" s="81"/>
      <c r="SOP6" s="81"/>
      <c r="SOQ6" s="81"/>
      <c r="SOR6" s="81"/>
      <c r="SOS6" s="70"/>
      <c r="SOT6" s="81"/>
      <c r="SOU6" s="81"/>
      <c r="SOV6" s="81"/>
      <c r="SOW6" s="81"/>
      <c r="SOX6" s="81"/>
      <c r="SOY6" s="81"/>
      <c r="SOZ6" s="81"/>
      <c r="SPA6" s="81"/>
      <c r="SPB6" s="81"/>
      <c r="SPC6" s="81"/>
      <c r="SPD6" s="81"/>
      <c r="SPE6" s="81"/>
      <c r="SPF6" s="81"/>
      <c r="SPG6" s="81"/>
      <c r="SPH6" s="70"/>
      <c r="SPI6" s="81"/>
      <c r="SPJ6" s="81"/>
      <c r="SPK6" s="81"/>
      <c r="SPL6" s="81"/>
      <c r="SPM6" s="81"/>
      <c r="SPN6" s="81"/>
      <c r="SPO6" s="81"/>
      <c r="SPP6" s="81"/>
      <c r="SPQ6" s="81"/>
      <c r="SPR6" s="81"/>
      <c r="SPS6" s="81"/>
      <c r="SPT6" s="81"/>
      <c r="SPU6" s="81"/>
      <c r="SPV6" s="81"/>
      <c r="SPW6" s="70"/>
      <c r="SPX6" s="81"/>
      <c r="SPY6" s="81"/>
      <c r="SPZ6" s="81"/>
      <c r="SQA6" s="81"/>
      <c r="SQB6" s="81"/>
      <c r="SQC6" s="81"/>
      <c r="SQD6" s="81"/>
      <c r="SQE6" s="81"/>
      <c r="SQF6" s="81"/>
      <c r="SQG6" s="81"/>
      <c r="SQH6" s="81"/>
      <c r="SQI6" s="81"/>
      <c r="SQJ6" s="81"/>
      <c r="SQK6" s="81"/>
      <c r="SQL6" s="70"/>
      <c r="SQM6" s="81"/>
      <c r="SQN6" s="81"/>
      <c r="SQO6" s="81"/>
      <c r="SQP6" s="81"/>
      <c r="SQQ6" s="81"/>
      <c r="SQR6" s="81"/>
      <c r="SQS6" s="81"/>
      <c r="SQT6" s="81"/>
      <c r="SQU6" s="81"/>
      <c r="SQV6" s="81"/>
      <c r="SQW6" s="81"/>
      <c r="SQX6" s="81"/>
      <c r="SQY6" s="81"/>
      <c r="SQZ6" s="81"/>
      <c r="SRA6" s="70"/>
      <c r="SRB6" s="81"/>
      <c r="SRC6" s="81"/>
      <c r="SRD6" s="81"/>
      <c r="SRE6" s="81"/>
      <c r="SRF6" s="81"/>
      <c r="SRG6" s="81"/>
      <c r="SRH6" s="81"/>
      <c r="SRI6" s="81"/>
      <c r="SRJ6" s="81"/>
      <c r="SRK6" s="81"/>
      <c r="SRL6" s="81"/>
      <c r="SRM6" s="81"/>
      <c r="SRN6" s="81"/>
      <c r="SRO6" s="81"/>
      <c r="SRP6" s="70"/>
      <c r="SRQ6" s="81"/>
      <c r="SRR6" s="81"/>
      <c r="SRS6" s="81"/>
      <c r="SRT6" s="81"/>
      <c r="SRU6" s="81"/>
      <c r="SRV6" s="81"/>
      <c r="SRW6" s="81"/>
      <c r="SRX6" s="81"/>
      <c r="SRY6" s="81"/>
      <c r="SRZ6" s="81"/>
      <c r="SSA6" s="81"/>
      <c r="SSB6" s="81"/>
      <c r="SSC6" s="81"/>
      <c r="SSD6" s="81"/>
      <c r="SSE6" s="70"/>
      <c r="SSF6" s="81"/>
      <c r="SSG6" s="81"/>
      <c r="SSH6" s="81"/>
      <c r="SSI6" s="81"/>
      <c r="SSJ6" s="81"/>
      <c r="SSK6" s="81"/>
      <c r="SSL6" s="81"/>
      <c r="SSM6" s="81"/>
      <c r="SSN6" s="81"/>
      <c r="SSO6" s="81"/>
      <c r="SSP6" s="81"/>
      <c r="SSQ6" s="81"/>
      <c r="SSR6" s="81"/>
      <c r="SSS6" s="81"/>
      <c r="SST6" s="70"/>
      <c r="SSU6" s="81"/>
      <c r="SSV6" s="81"/>
      <c r="SSW6" s="81"/>
      <c r="SSX6" s="81"/>
      <c r="SSY6" s="81"/>
      <c r="SSZ6" s="81"/>
      <c r="STA6" s="81"/>
      <c r="STB6" s="81"/>
      <c r="STC6" s="81"/>
      <c r="STD6" s="81"/>
      <c r="STE6" s="81"/>
      <c r="STF6" s="81"/>
      <c r="STG6" s="81"/>
      <c r="STH6" s="81"/>
      <c r="STI6" s="70"/>
      <c r="STJ6" s="81"/>
      <c r="STK6" s="81"/>
      <c r="STL6" s="81"/>
      <c r="STM6" s="81"/>
      <c r="STN6" s="81"/>
      <c r="STO6" s="81"/>
      <c r="STP6" s="81"/>
      <c r="STQ6" s="81"/>
      <c r="STR6" s="81"/>
      <c r="STS6" s="81"/>
      <c r="STT6" s="81"/>
      <c r="STU6" s="81"/>
      <c r="STV6" s="81"/>
      <c r="STW6" s="81"/>
      <c r="STX6" s="70"/>
      <c r="STY6" s="81"/>
      <c r="STZ6" s="81"/>
      <c r="SUA6" s="81"/>
      <c r="SUB6" s="81"/>
      <c r="SUC6" s="81"/>
      <c r="SUD6" s="81"/>
      <c r="SUE6" s="81"/>
      <c r="SUF6" s="81"/>
      <c r="SUG6" s="81"/>
      <c r="SUH6" s="81"/>
      <c r="SUI6" s="81"/>
      <c r="SUJ6" s="81"/>
      <c r="SUK6" s="81"/>
      <c r="SUL6" s="81"/>
      <c r="SUM6" s="70"/>
      <c r="SUN6" s="81"/>
      <c r="SUO6" s="81"/>
      <c r="SUP6" s="81"/>
      <c r="SUQ6" s="81"/>
      <c r="SUR6" s="81"/>
      <c r="SUS6" s="81"/>
      <c r="SUT6" s="81"/>
      <c r="SUU6" s="81"/>
      <c r="SUV6" s="81"/>
      <c r="SUW6" s="81"/>
      <c r="SUX6" s="81"/>
      <c r="SUY6" s="81"/>
      <c r="SUZ6" s="81"/>
      <c r="SVA6" s="81"/>
      <c r="SVB6" s="70"/>
      <c r="SVC6" s="81"/>
      <c r="SVD6" s="81"/>
      <c r="SVE6" s="81"/>
      <c r="SVF6" s="81"/>
      <c r="SVG6" s="81"/>
      <c r="SVH6" s="81"/>
      <c r="SVI6" s="81"/>
      <c r="SVJ6" s="81"/>
      <c r="SVK6" s="81"/>
      <c r="SVL6" s="81"/>
      <c r="SVM6" s="81"/>
      <c r="SVN6" s="81"/>
      <c r="SVO6" s="81"/>
      <c r="SVP6" s="81"/>
      <c r="SVQ6" s="70"/>
      <c r="SVR6" s="81"/>
      <c r="SVS6" s="81"/>
      <c r="SVT6" s="81"/>
      <c r="SVU6" s="81"/>
      <c r="SVV6" s="81"/>
      <c r="SVW6" s="81"/>
      <c r="SVX6" s="81"/>
      <c r="SVY6" s="81"/>
      <c r="SVZ6" s="81"/>
      <c r="SWA6" s="81"/>
      <c r="SWB6" s="81"/>
      <c r="SWC6" s="81"/>
      <c r="SWD6" s="81"/>
      <c r="SWE6" s="81"/>
      <c r="SWF6" s="70"/>
      <c r="SWG6" s="81"/>
      <c r="SWH6" s="81"/>
      <c r="SWI6" s="81"/>
      <c r="SWJ6" s="81"/>
      <c r="SWK6" s="81"/>
      <c r="SWL6" s="81"/>
      <c r="SWM6" s="81"/>
      <c r="SWN6" s="81"/>
      <c r="SWO6" s="81"/>
      <c r="SWP6" s="81"/>
      <c r="SWQ6" s="81"/>
      <c r="SWR6" s="81"/>
      <c r="SWS6" s="81"/>
      <c r="SWT6" s="81"/>
      <c r="SWU6" s="70"/>
      <c r="SWV6" s="81"/>
      <c r="SWW6" s="81"/>
      <c r="SWX6" s="81"/>
      <c r="SWY6" s="81"/>
      <c r="SWZ6" s="81"/>
      <c r="SXA6" s="81"/>
      <c r="SXB6" s="81"/>
      <c r="SXC6" s="81"/>
      <c r="SXD6" s="81"/>
      <c r="SXE6" s="81"/>
      <c r="SXF6" s="81"/>
      <c r="SXG6" s="81"/>
      <c r="SXH6" s="81"/>
      <c r="SXI6" s="81"/>
      <c r="SXJ6" s="70"/>
      <c r="SXK6" s="81"/>
      <c r="SXL6" s="81"/>
      <c r="SXM6" s="81"/>
      <c r="SXN6" s="81"/>
      <c r="SXO6" s="81"/>
      <c r="SXP6" s="81"/>
      <c r="SXQ6" s="81"/>
      <c r="SXR6" s="81"/>
      <c r="SXS6" s="81"/>
      <c r="SXT6" s="81"/>
      <c r="SXU6" s="81"/>
      <c r="SXV6" s="81"/>
      <c r="SXW6" s="81"/>
      <c r="SXX6" s="81"/>
      <c r="SXY6" s="70"/>
      <c r="SXZ6" s="81"/>
      <c r="SYA6" s="81"/>
      <c r="SYB6" s="81"/>
      <c r="SYC6" s="81"/>
      <c r="SYD6" s="81"/>
      <c r="SYE6" s="81"/>
      <c r="SYF6" s="81"/>
      <c r="SYG6" s="81"/>
      <c r="SYH6" s="81"/>
      <c r="SYI6" s="81"/>
      <c r="SYJ6" s="81"/>
      <c r="SYK6" s="81"/>
      <c r="SYL6" s="81"/>
      <c r="SYM6" s="81"/>
      <c r="SYN6" s="70"/>
      <c r="SYO6" s="81"/>
      <c r="SYP6" s="81"/>
      <c r="SYQ6" s="81"/>
      <c r="SYR6" s="81"/>
      <c r="SYS6" s="81"/>
      <c r="SYT6" s="81"/>
      <c r="SYU6" s="81"/>
      <c r="SYV6" s="81"/>
      <c r="SYW6" s="81"/>
      <c r="SYX6" s="81"/>
      <c r="SYY6" s="81"/>
      <c r="SYZ6" s="81"/>
      <c r="SZA6" s="81"/>
      <c r="SZB6" s="81"/>
      <c r="SZC6" s="70"/>
      <c r="SZD6" s="81"/>
      <c r="SZE6" s="81"/>
      <c r="SZF6" s="81"/>
      <c r="SZG6" s="81"/>
      <c r="SZH6" s="81"/>
      <c r="SZI6" s="81"/>
      <c r="SZJ6" s="81"/>
      <c r="SZK6" s="81"/>
      <c r="SZL6" s="81"/>
      <c r="SZM6" s="81"/>
      <c r="SZN6" s="81"/>
      <c r="SZO6" s="81"/>
      <c r="SZP6" s="81"/>
      <c r="SZQ6" s="81"/>
      <c r="SZR6" s="70"/>
      <c r="SZS6" s="81"/>
      <c r="SZT6" s="81"/>
      <c r="SZU6" s="81"/>
      <c r="SZV6" s="81"/>
      <c r="SZW6" s="81"/>
      <c r="SZX6" s="81"/>
      <c r="SZY6" s="81"/>
      <c r="SZZ6" s="81"/>
      <c r="TAA6" s="81"/>
      <c r="TAB6" s="81"/>
      <c r="TAC6" s="81"/>
      <c r="TAD6" s="81"/>
      <c r="TAE6" s="81"/>
      <c r="TAF6" s="81"/>
      <c r="TAG6" s="70"/>
      <c r="TAH6" s="81"/>
      <c r="TAI6" s="81"/>
      <c r="TAJ6" s="81"/>
      <c r="TAK6" s="81"/>
      <c r="TAL6" s="81"/>
      <c r="TAM6" s="81"/>
      <c r="TAN6" s="81"/>
      <c r="TAO6" s="81"/>
      <c r="TAP6" s="81"/>
      <c r="TAQ6" s="81"/>
      <c r="TAR6" s="81"/>
      <c r="TAS6" s="81"/>
      <c r="TAT6" s="81"/>
      <c r="TAU6" s="81"/>
      <c r="TAV6" s="70"/>
      <c r="TAW6" s="81"/>
      <c r="TAX6" s="81"/>
      <c r="TAY6" s="81"/>
      <c r="TAZ6" s="81"/>
      <c r="TBA6" s="81"/>
      <c r="TBB6" s="81"/>
      <c r="TBC6" s="81"/>
      <c r="TBD6" s="81"/>
      <c r="TBE6" s="81"/>
      <c r="TBF6" s="81"/>
      <c r="TBG6" s="81"/>
      <c r="TBH6" s="81"/>
      <c r="TBI6" s="81"/>
      <c r="TBJ6" s="81"/>
      <c r="TBK6" s="70"/>
      <c r="TBL6" s="81"/>
      <c r="TBM6" s="81"/>
      <c r="TBN6" s="81"/>
      <c r="TBO6" s="81"/>
      <c r="TBP6" s="81"/>
      <c r="TBQ6" s="81"/>
      <c r="TBR6" s="81"/>
      <c r="TBS6" s="81"/>
      <c r="TBT6" s="81"/>
      <c r="TBU6" s="81"/>
      <c r="TBV6" s="81"/>
      <c r="TBW6" s="81"/>
      <c r="TBX6" s="81"/>
      <c r="TBY6" s="81"/>
      <c r="TBZ6" s="70"/>
      <c r="TCA6" s="81"/>
      <c r="TCB6" s="81"/>
      <c r="TCC6" s="81"/>
      <c r="TCD6" s="81"/>
      <c r="TCE6" s="81"/>
      <c r="TCF6" s="81"/>
      <c r="TCG6" s="81"/>
      <c r="TCH6" s="81"/>
      <c r="TCI6" s="81"/>
      <c r="TCJ6" s="81"/>
      <c r="TCK6" s="81"/>
      <c r="TCL6" s="81"/>
      <c r="TCM6" s="81"/>
      <c r="TCN6" s="81"/>
      <c r="TCO6" s="70"/>
      <c r="TCP6" s="81"/>
      <c r="TCQ6" s="81"/>
      <c r="TCR6" s="81"/>
      <c r="TCS6" s="81"/>
      <c r="TCT6" s="81"/>
      <c r="TCU6" s="81"/>
      <c r="TCV6" s="81"/>
      <c r="TCW6" s="81"/>
      <c r="TCX6" s="81"/>
      <c r="TCY6" s="81"/>
      <c r="TCZ6" s="81"/>
      <c r="TDA6" s="81"/>
      <c r="TDB6" s="81"/>
      <c r="TDC6" s="81"/>
      <c r="TDD6" s="70"/>
      <c r="TDE6" s="81"/>
      <c r="TDF6" s="81"/>
      <c r="TDG6" s="81"/>
      <c r="TDH6" s="81"/>
      <c r="TDI6" s="81"/>
      <c r="TDJ6" s="81"/>
      <c r="TDK6" s="81"/>
      <c r="TDL6" s="81"/>
      <c r="TDM6" s="81"/>
      <c r="TDN6" s="81"/>
      <c r="TDO6" s="81"/>
      <c r="TDP6" s="81"/>
      <c r="TDQ6" s="81"/>
      <c r="TDR6" s="81"/>
      <c r="TDS6" s="70"/>
      <c r="TDT6" s="81"/>
      <c r="TDU6" s="81"/>
      <c r="TDV6" s="81"/>
      <c r="TDW6" s="81"/>
      <c r="TDX6" s="81"/>
      <c r="TDY6" s="81"/>
      <c r="TDZ6" s="81"/>
      <c r="TEA6" s="81"/>
      <c r="TEB6" s="81"/>
      <c r="TEC6" s="81"/>
      <c r="TED6" s="81"/>
      <c r="TEE6" s="81"/>
      <c r="TEF6" s="81"/>
      <c r="TEG6" s="81"/>
      <c r="TEH6" s="70"/>
      <c r="TEI6" s="81"/>
      <c r="TEJ6" s="81"/>
      <c r="TEK6" s="81"/>
      <c r="TEL6" s="81"/>
      <c r="TEM6" s="81"/>
      <c r="TEN6" s="81"/>
      <c r="TEO6" s="81"/>
      <c r="TEP6" s="81"/>
      <c r="TEQ6" s="81"/>
      <c r="TER6" s="81"/>
      <c r="TES6" s="81"/>
      <c r="TET6" s="81"/>
      <c r="TEU6" s="81"/>
      <c r="TEV6" s="81"/>
      <c r="TEW6" s="70"/>
      <c r="TEX6" s="81"/>
      <c r="TEY6" s="81"/>
      <c r="TEZ6" s="81"/>
      <c r="TFA6" s="81"/>
      <c r="TFB6" s="81"/>
      <c r="TFC6" s="81"/>
      <c r="TFD6" s="81"/>
      <c r="TFE6" s="81"/>
      <c r="TFF6" s="81"/>
      <c r="TFG6" s="81"/>
      <c r="TFH6" s="81"/>
      <c r="TFI6" s="81"/>
      <c r="TFJ6" s="81"/>
      <c r="TFK6" s="81"/>
      <c r="TFL6" s="70"/>
      <c r="TFM6" s="81"/>
      <c r="TFN6" s="81"/>
      <c r="TFO6" s="81"/>
      <c r="TFP6" s="81"/>
      <c r="TFQ6" s="81"/>
      <c r="TFR6" s="81"/>
      <c r="TFS6" s="81"/>
      <c r="TFT6" s="81"/>
      <c r="TFU6" s="81"/>
      <c r="TFV6" s="81"/>
      <c r="TFW6" s="81"/>
      <c r="TFX6" s="81"/>
      <c r="TFY6" s="81"/>
      <c r="TFZ6" s="81"/>
      <c r="TGA6" s="70"/>
      <c r="TGB6" s="81"/>
      <c r="TGC6" s="81"/>
      <c r="TGD6" s="81"/>
      <c r="TGE6" s="81"/>
      <c r="TGF6" s="81"/>
      <c r="TGG6" s="81"/>
      <c r="TGH6" s="81"/>
      <c r="TGI6" s="81"/>
      <c r="TGJ6" s="81"/>
      <c r="TGK6" s="81"/>
      <c r="TGL6" s="81"/>
      <c r="TGM6" s="81"/>
      <c r="TGN6" s="81"/>
      <c r="TGO6" s="81"/>
      <c r="TGP6" s="70"/>
      <c r="TGQ6" s="81"/>
      <c r="TGR6" s="81"/>
      <c r="TGS6" s="81"/>
      <c r="TGT6" s="81"/>
      <c r="TGU6" s="81"/>
      <c r="TGV6" s="81"/>
      <c r="TGW6" s="81"/>
      <c r="TGX6" s="81"/>
      <c r="TGY6" s="81"/>
      <c r="TGZ6" s="81"/>
      <c r="THA6" s="81"/>
      <c r="THB6" s="81"/>
      <c r="THC6" s="81"/>
      <c r="THD6" s="81"/>
      <c r="THE6" s="70"/>
      <c r="THF6" s="81"/>
      <c r="THG6" s="81"/>
      <c r="THH6" s="81"/>
      <c r="THI6" s="81"/>
      <c r="THJ6" s="81"/>
      <c r="THK6" s="81"/>
      <c r="THL6" s="81"/>
      <c r="THM6" s="81"/>
      <c r="THN6" s="81"/>
      <c r="THO6" s="81"/>
      <c r="THP6" s="81"/>
      <c r="THQ6" s="81"/>
      <c r="THR6" s="81"/>
      <c r="THS6" s="81"/>
      <c r="THT6" s="70"/>
      <c r="THU6" s="81"/>
      <c r="THV6" s="81"/>
      <c r="THW6" s="81"/>
      <c r="THX6" s="81"/>
      <c r="THY6" s="81"/>
      <c r="THZ6" s="81"/>
      <c r="TIA6" s="81"/>
      <c r="TIB6" s="81"/>
      <c r="TIC6" s="81"/>
      <c r="TID6" s="81"/>
      <c r="TIE6" s="81"/>
      <c r="TIF6" s="81"/>
      <c r="TIG6" s="81"/>
      <c r="TIH6" s="81"/>
      <c r="TII6" s="70"/>
      <c r="TIJ6" s="81"/>
      <c r="TIK6" s="81"/>
      <c r="TIL6" s="81"/>
      <c r="TIM6" s="81"/>
      <c r="TIN6" s="81"/>
      <c r="TIO6" s="81"/>
      <c r="TIP6" s="81"/>
      <c r="TIQ6" s="81"/>
      <c r="TIR6" s="81"/>
      <c r="TIS6" s="81"/>
      <c r="TIT6" s="81"/>
      <c r="TIU6" s="81"/>
      <c r="TIV6" s="81"/>
      <c r="TIW6" s="81"/>
      <c r="TIX6" s="70"/>
      <c r="TIY6" s="81"/>
      <c r="TIZ6" s="81"/>
      <c r="TJA6" s="81"/>
      <c r="TJB6" s="81"/>
      <c r="TJC6" s="81"/>
      <c r="TJD6" s="81"/>
      <c r="TJE6" s="81"/>
      <c r="TJF6" s="81"/>
      <c r="TJG6" s="81"/>
      <c r="TJH6" s="81"/>
      <c r="TJI6" s="81"/>
      <c r="TJJ6" s="81"/>
      <c r="TJK6" s="81"/>
      <c r="TJL6" s="81"/>
      <c r="TJM6" s="70"/>
      <c r="TJN6" s="81"/>
      <c r="TJO6" s="81"/>
      <c r="TJP6" s="81"/>
      <c r="TJQ6" s="81"/>
      <c r="TJR6" s="81"/>
      <c r="TJS6" s="81"/>
      <c r="TJT6" s="81"/>
      <c r="TJU6" s="81"/>
      <c r="TJV6" s="81"/>
      <c r="TJW6" s="81"/>
      <c r="TJX6" s="81"/>
      <c r="TJY6" s="81"/>
      <c r="TJZ6" s="81"/>
      <c r="TKA6" s="81"/>
      <c r="TKB6" s="70"/>
      <c r="TKC6" s="81"/>
      <c r="TKD6" s="81"/>
      <c r="TKE6" s="81"/>
      <c r="TKF6" s="81"/>
      <c r="TKG6" s="81"/>
      <c r="TKH6" s="81"/>
      <c r="TKI6" s="81"/>
      <c r="TKJ6" s="81"/>
      <c r="TKK6" s="81"/>
      <c r="TKL6" s="81"/>
      <c r="TKM6" s="81"/>
      <c r="TKN6" s="81"/>
      <c r="TKO6" s="81"/>
      <c r="TKP6" s="81"/>
      <c r="TKQ6" s="70"/>
      <c r="TKR6" s="81"/>
      <c r="TKS6" s="81"/>
      <c r="TKT6" s="81"/>
      <c r="TKU6" s="81"/>
      <c r="TKV6" s="81"/>
      <c r="TKW6" s="81"/>
      <c r="TKX6" s="81"/>
      <c r="TKY6" s="81"/>
      <c r="TKZ6" s="81"/>
      <c r="TLA6" s="81"/>
      <c r="TLB6" s="81"/>
      <c r="TLC6" s="81"/>
      <c r="TLD6" s="81"/>
      <c r="TLE6" s="81"/>
      <c r="TLF6" s="70"/>
      <c r="TLG6" s="81"/>
      <c r="TLH6" s="81"/>
      <c r="TLI6" s="81"/>
      <c r="TLJ6" s="81"/>
      <c r="TLK6" s="81"/>
      <c r="TLL6" s="81"/>
      <c r="TLM6" s="81"/>
      <c r="TLN6" s="81"/>
      <c r="TLO6" s="81"/>
      <c r="TLP6" s="81"/>
      <c r="TLQ6" s="81"/>
      <c r="TLR6" s="81"/>
      <c r="TLS6" s="81"/>
      <c r="TLT6" s="81"/>
      <c r="TLU6" s="70"/>
      <c r="TLV6" s="81"/>
      <c r="TLW6" s="81"/>
      <c r="TLX6" s="81"/>
      <c r="TLY6" s="81"/>
      <c r="TLZ6" s="81"/>
      <c r="TMA6" s="81"/>
      <c r="TMB6" s="81"/>
      <c r="TMC6" s="81"/>
      <c r="TMD6" s="81"/>
      <c r="TME6" s="81"/>
      <c r="TMF6" s="81"/>
      <c r="TMG6" s="81"/>
      <c r="TMH6" s="81"/>
      <c r="TMI6" s="81"/>
      <c r="TMJ6" s="70"/>
      <c r="TMK6" s="81"/>
      <c r="TML6" s="81"/>
      <c r="TMM6" s="81"/>
      <c r="TMN6" s="81"/>
      <c r="TMO6" s="81"/>
      <c r="TMP6" s="81"/>
      <c r="TMQ6" s="81"/>
      <c r="TMR6" s="81"/>
      <c r="TMS6" s="81"/>
      <c r="TMT6" s="81"/>
      <c r="TMU6" s="81"/>
      <c r="TMV6" s="81"/>
      <c r="TMW6" s="81"/>
      <c r="TMX6" s="81"/>
      <c r="TMY6" s="70"/>
      <c r="TMZ6" s="81"/>
      <c r="TNA6" s="81"/>
      <c r="TNB6" s="81"/>
      <c r="TNC6" s="81"/>
      <c r="TND6" s="81"/>
      <c r="TNE6" s="81"/>
      <c r="TNF6" s="81"/>
      <c r="TNG6" s="81"/>
      <c r="TNH6" s="81"/>
      <c r="TNI6" s="81"/>
      <c r="TNJ6" s="81"/>
      <c r="TNK6" s="81"/>
      <c r="TNL6" s="81"/>
      <c r="TNM6" s="81"/>
      <c r="TNN6" s="70"/>
      <c r="TNO6" s="81"/>
      <c r="TNP6" s="81"/>
      <c r="TNQ6" s="81"/>
      <c r="TNR6" s="81"/>
      <c r="TNS6" s="81"/>
      <c r="TNT6" s="81"/>
      <c r="TNU6" s="81"/>
      <c r="TNV6" s="81"/>
      <c r="TNW6" s="81"/>
      <c r="TNX6" s="81"/>
      <c r="TNY6" s="81"/>
      <c r="TNZ6" s="81"/>
      <c r="TOA6" s="81"/>
      <c r="TOB6" s="81"/>
      <c r="TOC6" s="70"/>
      <c r="TOD6" s="81"/>
      <c r="TOE6" s="81"/>
      <c r="TOF6" s="81"/>
      <c r="TOG6" s="81"/>
      <c r="TOH6" s="81"/>
      <c r="TOI6" s="81"/>
      <c r="TOJ6" s="81"/>
      <c r="TOK6" s="81"/>
      <c r="TOL6" s="81"/>
      <c r="TOM6" s="81"/>
      <c r="TON6" s="81"/>
      <c r="TOO6" s="81"/>
      <c r="TOP6" s="81"/>
      <c r="TOQ6" s="81"/>
      <c r="TOR6" s="70"/>
      <c r="TOS6" s="81"/>
      <c r="TOT6" s="81"/>
      <c r="TOU6" s="81"/>
      <c r="TOV6" s="81"/>
      <c r="TOW6" s="81"/>
      <c r="TOX6" s="81"/>
      <c r="TOY6" s="81"/>
      <c r="TOZ6" s="81"/>
      <c r="TPA6" s="81"/>
      <c r="TPB6" s="81"/>
      <c r="TPC6" s="81"/>
      <c r="TPD6" s="81"/>
      <c r="TPE6" s="81"/>
      <c r="TPF6" s="81"/>
      <c r="TPG6" s="70"/>
      <c r="TPH6" s="81"/>
      <c r="TPI6" s="81"/>
      <c r="TPJ6" s="81"/>
      <c r="TPK6" s="81"/>
      <c r="TPL6" s="81"/>
      <c r="TPM6" s="81"/>
      <c r="TPN6" s="81"/>
      <c r="TPO6" s="81"/>
      <c r="TPP6" s="81"/>
      <c r="TPQ6" s="81"/>
      <c r="TPR6" s="81"/>
      <c r="TPS6" s="81"/>
      <c r="TPT6" s="81"/>
      <c r="TPU6" s="81"/>
      <c r="TPV6" s="70"/>
      <c r="TPW6" s="81"/>
      <c r="TPX6" s="81"/>
      <c r="TPY6" s="81"/>
      <c r="TPZ6" s="81"/>
      <c r="TQA6" s="81"/>
      <c r="TQB6" s="81"/>
      <c r="TQC6" s="81"/>
      <c r="TQD6" s="81"/>
      <c r="TQE6" s="81"/>
      <c r="TQF6" s="81"/>
      <c r="TQG6" s="81"/>
      <c r="TQH6" s="81"/>
      <c r="TQI6" s="81"/>
      <c r="TQJ6" s="81"/>
      <c r="TQK6" s="70"/>
      <c r="TQL6" s="81"/>
      <c r="TQM6" s="81"/>
      <c r="TQN6" s="81"/>
      <c r="TQO6" s="81"/>
      <c r="TQP6" s="81"/>
      <c r="TQQ6" s="81"/>
      <c r="TQR6" s="81"/>
      <c r="TQS6" s="81"/>
      <c r="TQT6" s="81"/>
      <c r="TQU6" s="81"/>
      <c r="TQV6" s="81"/>
      <c r="TQW6" s="81"/>
      <c r="TQX6" s="81"/>
      <c r="TQY6" s="81"/>
      <c r="TQZ6" s="70"/>
      <c r="TRA6" s="81"/>
      <c r="TRB6" s="81"/>
      <c r="TRC6" s="81"/>
      <c r="TRD6" s="81"/>
      <c r="TRE6" s="81"/>
      <c r="TRF6" s="81"/>
      <c r="TRG6" s="81"/>
      <c r="TRH6" s="81"/>
      <c r="TRI6" s="81"/>
      <c r="TRJ6" s="81"/>
      <c r="TRK6" s="81"/>
      <c r="TRL6" s="81"/>
      <c r="TRM6" s="81"/>
      <c r="TRN6" s="81"/>
      <c r="TRO6" s="70"/>
      <c r="TRP6" s="81"/>
      <c r="TRQ6" s="81"/>
      <c r="TRR6" s="81"/>
      <c r="TRS6" s="81"/>
      <c r="TRT6" s="81"/>
      <c r="TRU6" s="81"/>
      <c r="TRV6" s="81"/>
      <c r="TRW6" s="81"/>
      <c r="TRX6" s="81"/>
      <c r="TRY6" s="81"/>
      <c r="TRZ6" s="81"/>
      <c r="TSA6" s="81"/>
      <c r="TSB6" s="81"/>
      <c r="TSC6" s="81"/>
      <c r="TSD6" s="70"/>
      <c r="TSE6" s="81"/>
      <c r="TSF6" s="81"/>
      <c r="TSG6" s="81"/>
      <c r="TSH6" s="81"/>
      <c r="TSI6" s="81"/>
      <c r="TSJ6" s="81"/>
      <c r="TSK6" s="81"/>
      <c r="TSL6" s="81"/>
      <c r="TSM6" s="81"/>
      <c r="TSN6" s="81"/>
      <c r="TSO6" s="81"/>
      <c r="TSP6" s="81"/>
      <c r="TSQ6" s="81"/>
      <c r="TSR6" s="81"/>
      <c r="TSS6" s="70"/>
      <c r="TST6" s="81"/>
      <c r="TSU6" s="81"/>
      <c r="TSV6" s="81"/>
      <c r="TSW6" s="81"/>
      <c r="TSX6" s="81"/>
      <c r="TSY6" s="81"/>
      <c r="TSZ6" s="81"/>
      <c r="TTA6" s="81"/>
      <c r="TTB6" s="81"/>
      <c r="TTC6" s="81"/>
      <c r="TTD6" s="81"/>
      <c r="TTE6" s="81"/>
      <c r="TTF6" s="81"/>
      <c r="TTG6" s="81"/>
      <c r="TTH6" s="70"/>
      <c r="TTI6" s="81"/>
      <c r="TTJ6" s="81"/>
      <c r="TTK6" s="81"/>
      <c r="TTL6" s="81"/>
      <c r="TTM6" s="81"/>
      <c r="TTN6" s="81"/>
      <c r="TTO6" s="81"/>
      <c r="TTP6" s="81"/>
      <c r="TTQ6" s="81"/>
      <c r="TTR6" s="81"/>
      <c r="TTS6" s="81"/>
      <c r="TTT6" s="81"/>
      <c r="TTU6" s="81"/>
      <c r="TTV6" s="81"/>
      <c r="TTW6" s="70"/>
      <c r="TTX6" s="81"/>
      <c r="TTY6" s="81"/>
      <c r="TTZ6" s="81"/>
      <c r="TUA6" s="81"/>
      <c r="TUB6" s="81"/>
      <c r="TUC6" s="81"/>
      <c r="TUD6" s="81"/>
      <c r="TUE6" s="81"/>
      <c r="TUF6" s="81"/>
      <c r="TUG6" s="81"/>
      <c r="TUH6" s="81"/>
      <c r="TUI6" s="81"/>
      <c r="TUJ6" s="81"/>
      <c r="TUK6" s="81"/>
      <c r="TUL6" s="70"/>
      <c r="TUM6" s="81"/>
      <c r="TUN6" s="81"/>
      <c r="TUO6" s="81"/>
      <c r="TUP6" s="81"/>
      <c r="TUQ6" s="81"/>
      <c r="TUR6" s="81"/>
      <c r="TUS6" s="81"/>
      <c r="TUT6" s="81"/>
      <c r="TUU6" s="81"/>
      <c r="TUV6" s="81"/>
      <c r="TUW6" s="81"/>
      <c r="TUX6" s="81"/>
      <c r="TUY6" s="81"/>
      <c r="TUZ6" s="81"/>
      <c r="TVA6" s="70"/>
      <c r="TVB6" s="81"/>
      <c r="TVC6" s="81"/>
      <c r="TVD6" s="81"/>
      <c r="TVE6" s="81"/>
      <c r="TVF6" s="81"/>
      <c r="TVG6" s="81"/>
      <c r="TVH6" s="81"/>
      <c r="TVI6" s="81"/>
      <c r="TVJ6" s="81"/>
      <c r="TVK6" s="81"/>
      <c r="TVL6" s="81"/>
      <c r="TVM6" s="81"/>
      <c r="TVN6" s="81"/>
      <c r="TVO6" s="81"/>
      <c r="TVP6" s="70"/>
      <c r="TVQ6" s="81"/>
      <c r="TVR6" s="81"/>
      <c r="TVS6" s="81"/>
      <c r="TVT6" s="81"/>
      <c r="TVU6" s="81"/>
      <c r="TVV6" s="81"/>
      <c r="TVW6" s="81"/>
      <c r="TVX6" s="81"/>
      <c r="TVY6" s="81"/>
      <c r="TVZ6" s="81"/>
      <c r="TWA6" s="81"/>
      <c r="TWB6" s="81"/>
      <c r="TWC6" s="81"/>
      <c r="TWD6" s="81"/>
      <c r="TWE6" s="70"/>
      <c r="TWF6" s="81"/>
      <c r="TWG6" s="81"/>
      <c r="TWH6" s="81"/>
      <c r="TWI6" s="81"/>
      <c r="TWJ6" s="81"/>
      <c r="TWK6" s="81"/>
      <c r="TWL6" s="81"/>
      <c r="TWM6" s="81"/>
      <c r="TWN6" s="81"/>
      <c r="TWO6" s="81"/>
      <c r="TWP6" s="81"/>
      <c r="TWQ6" s="81"/>
      <c r="TWR6" s="81"/>
      <c r="TWS6" s="81"/>
      <c r="TWT6" s="70"/>
      <c r="TWU6" s="81"/>
      <c r="TWV6" s="81"/>
      <c r="TWW6" s="81"/>
      <c r="TWX6" s="81"/>
      <c r="TWY6" s="81"/>
      <c r="TWZ6" s="81"/>
      <c r="TXA6" s="81"/>
      <c r="TXB6" s="81"/>
      <c r="TXC6" s="81"/>
      <c r="TXD6" s="81"/>
      <c r="TXE6" s="81"/>
      <c r="TXF6" s="81"/>
      <c r="TXG6" s="81"/>
      <c r="TXH6" s="81"/>
      <c r="TXI6" s="70"/>
      <c r="TXJ6" s="81"/>
      <c r="TXK6" s="81"/>
      <c r="TXL6" s="81"/>
      <c r="TXM6" s="81"/>
      <c r="TXN6" s="81"/>
      <c r="TXO6" s="81"/>
      <c r="TXP6" s="81"/>
      <c r="TXQ6" s="81"/>
      <c r="TXR6" s="81"/>
      <c r="TXS6" s="81"/>
      <c r="TXT6" s="81"/>
      <c r="TXU6" s="81"/>
      <c r="TXV6" s="81"/>
      <c r="TXW6" s="81"/>
      <c r="TXX6" s="70"/>
      <c r="TXY6" s="81"/>
      <c r="TXZ6" s="81"/>
      <c r="TYA6" s="81"/>
      <c r="TYB6" s="81"/>
      <c r="TYC6" s="81"/>
      <c r="TYD6" s="81"/>
      <c r="TYE6" s="81"/>
      <c r="TYF6" s="81"/>
      <c r="TYG6" s="81"/>
      <c r="TYH6" s="81"/>
      <c r="TYI6" s="81"/>
      <c r="TYJ6" s="81"/>
      <c r="TYK6" s="81"/>
      <c r="TYL6" s="81"/>
      <c r="TYM6" s="70"/>
      <c r="TYN6" s="81"/>
      <c r="TYO6" s="81"/>
      <c r="TYP6" s="81"/>
      <c r="TYQ6" s="81"/>
      <c r="TYR6" s="81"/>
      <c r="TYS6" s="81"/>
      <c r="TYT6" s="81"/>
      <c r="TYU6" s="81"/>
      <c r="TYV6" s="81"/>
      <c r="TYW6" s="81"/>
      <c r="TYX6" s="81"/>
      <c r="TYY6" s="81"/>
      <c r="TYZ6" s="81"/>
      <c r="TZA6" s="81"/>
      <c r="TZB6" s="70"/>
      <c r="TZC6" s="81"/>
      <c r="TZD6" s="81"/>
      <c r="TZE6" s="81"/>
      <c r="TZF6" s="81"/>
      <c r="TZG6" s="81"/>
      <c r="TZH6" s="81"/>
      <c r="TZI6" s="81"/>
      <c r="TZJ6" s="81"/>
      <c r="TZK6" s="81"/>
      <c r="TZL6" s="81"/>
      <c r="TZM6" s="81"/>
      <c r="TZN6" s="81"/>
      <c r="TZO6" s="81"/>
      <c r="TZP6" s="81"/>
      <c r="TZQ6" s="70"/>
      <c r="TZR6" s="81"/>
      <c r="TZS6" s="81"/>
      <c r="TZT6" s="81"/>
      <c r="TZU6" s="81"/>
      <c r="TZV6" s="81"/>
      <c r="TZW6" s="81"/>
      <c r="TZX6" s="81"/>
      <c r="TZY6" s="81"/>
      <c r="TZZ6" s="81"/>
      <c r="UAA6" s="81"/>
      <c r="UAB6" s="81"/>
      <c r="UAC6" s="81"/>
      <c r="UAD6" s="81"/>
      <c r="UAE6" s="81"/>
      <c r="UAF6" s="70"/>
      <c r="UAG6" s="81"/>
      <c r="UAH6" s="81"/>
      <c r="UAI6" s="81"/>
      <c r="UAJ6" s="81"/>
      <c r="UAK6" s="81"/>
      <c r="UAL6" s="81"/>
      <c r="UAM6" s="81"/>
      <c r="UAN6" s="81"/>
      <c r="UAO6" s="81"/>
      <c r="UAP6" s="81"/>
      <c r="UAQ6" s="81"/>
      <c r="UAR6" s="81"/>
      <c r="UAS6" s="81"/>
      <c r="UAT6" s="81"/>
      <c r="UAU6" s="70"/>
      <c r="UAV6" s="81"/>
      <c r="UAW6" s="81"/>
      <c r="UAX6" s="81"/>
      <c r="UAY6" s="81"/>
      <c r="UAZ6" s="81"/>
      <c r="UBA6" s="81"/>
      <c r="UBB6" s="81"/>
      <c r="UBC6" s="81"/>
      <c r="UBD6" s="81"/>
      <c r="UBE6" s="81"/>
      <c r="UBF6" s="81"/>
      <c r="UBG6" s="81"/>
      <c r="UBH6" s="81"/>
      <c r="UBI6" s="81"/>
      <c r="UBJ6" s="70"/>
      <c r="UBK6" s="81"/>
      <c r="UBL6" s="81"/>
      <c r="UBM6" s="81"/>
      <c r="UBN6" s="81"/>
      <c r="UBO6" s="81"/>
      <c r="UBP6" s="81"/>
      <c r="UBQ6" s="81"/>
      <c r="UBR6" s="81"/>
      <c r="UBS6" s="81"/>
      <c r="UBT6" s="81"/>
      <c r="UBU6" s="81"/>
      <c r="UBV6" s="81"/>
      <c r="UBW6" s="81"/>
      <c r="UBX6" s="81"/>
      <c r="UBY6" s="70"/>
      <c r="UBZ6" s="81"/>
      <c r="UCA6" s="81"/>
      <c r="UCB6" s="81"/>
      <c r="UCC6" s="81"/>
      <c r="UCD6" s="81"/>
      <c r="UCE6" s="81"/>
      <c r="UCF6" s="81"/>
      <c r="UCG6" s="81"/>
      <c r="UCH6" s="81"/>
      <c r="UCI6" s="81"/>
      <c r="UCJ6" s="81"/>
      <c r="UCK6" s="81"/>
      <c r="UCL6" s="81"/>
      <c r="UCM6" s="81"/>
      <c r="UCN6" s="70"/>
      <c r="UCO6" s="81"/>
      <c r="UCP6" s="81"/>
      <c r="UCQ6" s="81"/>
      <c r="UCR6" s="81"/>
      <c r="UCS6" s="81"/>
      <c r="UCT6" s="81"/>
      <c r="UCU6" s="81"/>
      <c r="UCV6" s="81"/>
      <c r="UCW6" s="81"/>
      <c r="UCX6" s="81"/>
      <c r="UCY6" s="81"/>
      <c r="UCZ6" s="81"/>
      <c r="UDA6" s="81"/>
      <c r="UDB6" s="81"/>
      <c r="UDC6" s="70"/>
      <c r="UDD6" s="81"/>
      <c r="UDE6" s="81"/>
      <c r="UDF6" s="81"/>
      <c r="UDG6" s="81"/>
      <c r="UDH6" s="81"/>
      <c r="UDI6" s="81"/>
      <c r="UDJ6" s="81"/>
      <c r="UDK6" s="81"/>
      <c r="UDL6" s="81"/>
      <c r="UDM6" s="81"/>
      <c r="UDN6" s="81"/>
      <c r="UDO6" s="81"/>
      <c r="UDP6" s="81"/>
      <c r="UDQ6" s="81"/>
      <c r="UDR6" s="70"/>
      <c r="UDS6" s="81"/>
      <c r="UDT6" s="81"/>
      <c r="UDU6" s="81"/>
      <c r="UDV6" s="81"/>
      <c r="UDW6" s="81"/>
      <c r="UDX6" s="81"/>
      <c r="UDY6" s="81"/>
      <c r="UDZ6" s="81"/>
      <c r="UEA6" s="81"/>
      <c r="UEB6" s="81"/>
      <c r="UEC6" s="81"/>
      <c r="UED6" s="81"/>
      <c r="UEE6" s="81"/>
      <c r="UEF6" s="81"/>
      <c r="UEG6" s="70"/>
      <c r="UEH6" s="81"/>
      <c r="UEI6" s="81"/>
      <c r="UEJ6" s="81"/>
      <c r="UEK6" s="81"/>
      <c r="UEL6" s="81"/>
      <c r="UEM6" s="81"/>
      <c r="UEN6" s="81"/>
      <c r="UEO6" s="81"/>
      <c r="UEP6" s="81"/>
      <c r="UEQ6" s="81"/>
      <c r="UER6" s="81"/>
      <c r="UES6" s="81"/>
      <c r="UET6" s="81"/>
      <c r="UEU6" s="81"/>
      <c r="UEV6" s="70"/>
      <c r="UEW6" s="81"/>
      <c r="UEX6" s="81"/>
      <c r="UEY6" s="81"/>
      <c r="UEZ6" s="81"/>
      <c r="UFA6" s="81"/>
      <c r="UFB6" s="81"/>
      <c r="UFC6" s="81"/>
      <c r="UFD6" s="81"/>
      <c r="UFE6" s="81"/>
      <c r="UFF6" s="81"/>
      <c r="UFG6" s="81"/>
      <c r="UFH6" s="81"/>
      <c r="UFI6" s="81"/>
      <c r="UFJ6" s="81"/>
      <c r="UFK6" s="70"/>
      <c r="UFL6" s="81"/>
      <c r="UFM6" s="81"/>
      <c r="UFN6" s="81"/>
      <c r="UFO6" s="81"/>
      <c r="UFP6" s="81"/>
      <c r="UFQ6" s="81"/>
      <c r="UFR6" s="81"/>
      <c r="UFS6" s="81"/>
      <c r="UFT6" s="81"/>
      <c r="UFU6" s="81"/>
      <c r="UFV6" s="81"/>
      <c r="UFW6" s="81"/>
      <c r="UFX6" s="81"/>
      <c r="UFY6" s="81"/>
      <c r="UFZ6" s="70"/>
      <c r="UGA6" s="81"/>
      <c r="UGB6" s="81"/>
      <c r="UGC6" s="81"/>
      <c r="UGD6" s="81"/>
      <c r="UGE6" s="81"/>
      <c r="UGF6" s="81"/>
      <c r="UGG6" s="81"/>
      <c r="UGH6" s="81"/>
      <c r="UGI6" s="81"/>
      <c r="UGJ6" s="81"/>
      <c r="UGK6" s="81"/>
      <c r="UGL6" s="81"/>
      <c r="UGM6" s="81"/>
      <c r="UGN6" s="81"/>
      <c r="UGO6" s="70"/>
      <c r="UGP6" s="81"/>
      <c r="UGQ6" s="81"/>
      <c r="UGR6" s="81"/>
      <c r="UGS6" s="81"/>
      <c r="UGT6" s="81"/>
      <c r="UGU6" s="81"/>
      <c r="UGV6" s="81"/>
      <c r="UGW6" s="81"/>
      <c r="UGX6" s="81"/>
      <c r="UGY6" s="81"/>
      <c r="UGZ6" s="81"/>
      <c r="UHA6" s="81"/>
      <c r="UHB6" s="81"/>
      <c r="UHC6" s="81"/>
      <c r="UHD6" s="70"/>
      <c r="UHE6" s="81"/>
      <c r="UHF6" s="81"/>
      <c r="UHG6" s="81"/>
      <c r="UHH6" s="81"/>
      <c r="UHI6" s="81"/>
      <c r="UHJ6" s="81"/>
      <c r="UHK6" s="81"/>
      <c r="UHL6" s="81"/>
      <c r="UHM6" s="81"/>
      <c r="UHN6" s="81"/>
      <c r="UHO6" s="81"/>
      <c r="UHP6" s="81"/>
      <c r="UHQ6" s="81"/>
      <c r="UHR6" s="81"/>
      <c r="UHS6" s="70"/>
      <c r="UHT6" s="81"/>
      <c r="UHU6" s="81"/>
      <c r="UHV6" s="81"/>
      <c r="UHW6" s="81"/>
      <c r="UHX6" s="81"/>
      <c r="UHY6" s="81"/>
      <c r="UHZ6" s="81"/>
      <c r="UIA6" s="81"/>
      <c r="UIB6" s="81"/>
      <c r="UIC6" s="81"/>
      <c r="UID6" s="81"/>
      <c r="UIE6" s="81"/>
      <c r="UIF6" s="81"/>
      <c r="UIG6" s="81"/>
      <c r="UIH6" s="70"/>
      <c r="UII6" s="81"/>
      <c r="UIJ6" s="81"/>
      <c r="UIK6" s="81"/>
      <c r="UIL6" s="81"/>
      <c r="UIM6" s="81"/>
      <c r="UIN6" s="81"/>
      <c r="UIO6" s="81"/>
      <c r="UIP6" s="81"/>
      <c r="UIQ6" s="81"/>
      <c r="UIR6" s="81"/>
      <c r="UIS6" s="81"/>
      <c r="UIT6" s="81"/>
      <c r="UIU6" s="81"/>
      <c r="UIV6" s="81"/>
      <c r="UIW6" s="70"/>
      <c r="UIX6" s="81"/>
      <c r="UIY6" s="81"/>
      <c r="UIZ6" s="81"/>
      <c r="UJA6" s="81"/>
      <c r="UJB6" s="81"/>
      <c r="UJC6" s="81"/>
      <c r="UJD6" s="81"/>
      <c r="UJE6" s="81"/>
      <c r="UJF6" s="81"/>
      <c r="UJG6" s="81"/>
      <c r="UJH6" s="81"/>
      <c r="UJI6" s="81"/>
      <c r="UJJ6" s="81"/>
      <c r="UJK6" s="81"/>
      <c r="UJL6" s="70"/>
      <c r="UJM6" s="81"/>
      <c r="UJN6" s="81"/>
      <c r="UJO6" s="81"/>
      <c r="UJP6" s="81"/>
      <c r="UJQ6" s="81"/>
      <c r="UJR6" s="81"/>
      <c r="UJS6" s="81"/>
      <c r="UJT6" s="81"/>
      <c r="UJU6" s="81"/>
      <c r="UJV6" s="81"/>
      <c r="UJW6" s="81"/>
      <c r="UJX6" s="81"/>
      <c r="UJY6" s="81"/>
      <c r="UJZ6" s="81"/>
      <c r="UKA6" s="70"/>
      <c r="UKB6" s="81"/>
      <c r="UKC6" s="81"/>
      <c r="UKD6" s="81"/>
      <c r="UKE6" s="81"/>
      <c r="UKF6" s="81"/>
      <c r="UKG6" s="81"/>
      <c r="UKH6" s="81"/>
      <c r="UKI6" s="81"/>
      <c r="UKJ6" s="81"/>
      <c r="UKK6" s="81"/>
      <c r="UKL6" s="81"/>
      <c r="UKM6" s="81"/>
      <c r="UKN6" s="81"/>
      <c r="UKO6" s="81"/>
      <c r="UKP6" s="70"/>
      <c r="UKQ6" s="81"/>
      <c r="UKR6" s="81"/>
      <c r="UKS6" s="81"/>
      <c r="UKT6" s="81"/>
      <c r="UKU6" s="81"/>
      <c r="UKV6" s="81"/>
      <c r="UKW6" s="81"/>
      <c r="UKX6" s="81"/>
      <c r="UKY6" s="81"/>
      <c r="UKZ6" s="81"/>
      <c r="ULA6" s="81"/>
      <c r="ULB6" s="81"/>
      <c r="ULC6" s="81"/>
      <c r="ULD6" s="81"/>
      <c r="ULE6" s="70"/>
      <c r="ULF6" s="81"/>
      <c r="ULG6" s="81"/>
      <c r="ULH6" s="81"/>
      <c r="ULI6" s="81"/>
      <c r="ULJ6" s="81"/>
      <c r="ULK6" s="81"/>
      <c r="ULL6" s="81"/>
      <c r="ULM6" s="81"/>
      <c r="ULN6" s="81"/>
      <c r="ULO6" s="81"/>
      <c r="ULP6" s="81"/>
      <c r="ULQ6" s="81"/>
      <c r="ULR6" s="81"/>
      <c r="ULS6" s="81"/>
      <c r="ULT6" s="70"/>
      <c r="ULU6" s="81"/>
      <c r="ULV6" s="81"/>
      <c r="ULW6" s="81"/>
      <c r="ULX6" s="81"/>
      <c r="ULY6" s="81"/>
      <c r="ULZ6" s="81"/>
      <c r="UMA6" s="81"/>
      <c r="UMB6" s="81"/>
      <c r="UMC6" s="81"/>
      <c r="UMD6" s="81"/>
      <c r="UME6" s="81"/>
      <c r="UMF6" s="81"/>
      <c r="UMG6" s="81"/>
      <c r="UMH6" s="81"/>
      <c r="UMI6" s="70"/>
      <c r="UMJ6" s="81"/>
      <c r="UMK6" s="81"/>
      <c r="UML6" s="81"/>
      <c r="UMM6" s="81"/>
      <c r="UMN6" s="81"/>
      <c r="UMO6" s="81"/>
      <c r="UMP6" s="81"/>
      <c r="UMQ6" s="81"/>
      <c r="UMR6" s="81"/>
      <c r="UMS6" s="81"/>
      <c r="UMT6" s="81"/>
      <c r="UMU6" s="81"/>
      <c r="UMV6" s="81"/>
      <c r="UMW6" s="81"/>
      <c r="UMX6" s="70"/>
      <c r="UMY6" s="81"/>
      <c r="UMZ6" s="81"/>
      <c r="UNA6" s="81"/>
      <c r="UNB6" s="81"/>
      <c r="UNC6" s="81"/>
      <c r="UND6" s="81"/>
      <c r="UNE6" s="81"/>
      <c r="UNF6" s="81"/>
      <c r="UNG6" s="81"/>
      <c r="UNH6" s="81"/>
      <c r="UNI6" s="81"/>
      <c r="UNJ6" s="81"/>
      <c r="UNK6" s="81"/>
      <c r="UNL6" s="81"/>
      <c r="UNM6" s="70"/>
      <c r="UNN6" s="81"/>
      <c r="UNO6" s="81"/>
      <c r="UNP6" s="81"/>
      <c r="UNQ6" s="81"/>
      <c r="UNR6" s="81"/>
      <c r="UNS6" s="81"/>
      <c r="UNT6" s="81"/>
      <c r="UNU6" s="81"/>
      <c r="UNV6" s="81"/>
      <c r="UNW6" s="81"/>
      <c r="UNX6" s="81"/>
      <c r="UNY6" s="81"/>
      <c r="UNZ6" s="81"/>
      <c r="UOA6" s="81"/>
      <c r="UOB6" s="70"/>
      <c r="UOC6" s="81"/>
      <c r="UOD6" s="81"/>
      <c r="UOE6" s="81"/>
      <c r="UOF6" s="81"/>
      <c r="UOG6" s="81"/>
      <c r="UOH6" s="81"/>
      <c r="UOI6" s="81"/>
      <c r="UOJ6" s="81"/>
      <c r="UOK6" s="81"/>
      <c r="UOL6" s="81"/>
      <c r="UOM6" s="81"/>
      <c r="UON6" s="81"/>
      <c r="UOO6" s="81"/>
      <c r="UOP6" s="81"/>
      <c r="UOQ6" s="70"/>
      <c r="UOR6" s="81"/>
      <c r="UOS6" s="81"/>
      <c r="UOT6" s="81"/>
      <c r="UOU6" s="81"/>
      <c r="UOV6" s="81"/>
      <c r="UOW6" s="81"/>
      <c r="UOX6" s="81"/>
      <c r="UOY6" s="81"/>
      <c r="UOZ6" s="81"/>
      <c r="UPA6" s="81"/>
      <c r="UPB6" s="81"/>
      <c r="UPC6" s="81"/>
      <c r="UPD6" s="81"/>
      <c r="UPE6" s="81"/>
      <c r="UPF6" s="70"/>
      <c r="UPG6" s="81"/>
      <c r="UPH6" s="81"/>
      <c r="UPI6" s="81"/>
      <c r="UPJ6" s="81"/>
      <c r="UPK6" s="81"/>
      <c r="UPL6" s="81"/>
      <c r="UPM6" s="81"/>
      <c r="UPN6" s="81"/>
      <c r="UPO6" s="81"/>
      <c r="UPP6" s="81"/>
      <c r="UPQ6" s="81"/>
      <c r="UPR6" s="81"/>
      <c r="UPS6" s="81"/>
      <c r="UPT6" s="81"/>
      <c r="UPU6" s="70"/>
      <c r="UPV6" s="81"/>
      <c r="UPW6" s="81"/>
      <c r="UPX6" s="81"/>
      <c r="UPY6" s="81"/>
      <c r="UPZ6" s="81"/>
      <c r="UQA6" s="81"/>
      <c r="UQB6" s="81"/>
      <c r="UQC6" s="81"/>
      <c r="UQD6" s="81"/>
      <c r="UQE6" s="81"/>
      <c r="UQF6" s="81"/>
      <c r="UQG6" s="81"/>
      <c r="UQH6" s="81"/>
      <c r="UQI6" s="81"/>
      <c r="UQJ6" s="70"/>
      <c r="UQK6" s="81"/>
      <c r="UQL6" s="81"/>
      <c r="UQM6" s="81"/>
      <c r="UQN6" s="81"/>
      <c r="UQO6" s="81"/>
      <c r="UQP6" s="81"/>
      <c r="UQQ6" s="81"/>
      <c r="UQR6" s="81"/>
      <c r="UQS6" s="81"/>
      <c r="UQT6" s="81"/>
      <c r="UQU6" s="81"/>
      <c r="UQV6" s="81"/>
      <c r="UQW6" s="81"/>
      <c r="UQX6" s="81"/>
      <c r="UQY6" s="70"/>
      <c r="UQZ6" s="81"/>
      <c r="URA6" s="81"/>
      <c r="URB6" s="81"/>
      <c r="URC6" s="81"/>
      <c r="URD6" s="81"/>
      <c r="URE6" s="81"/>
      <c r="URF6" s="81"/>
      <c r="URG6" s="81"/>
      <c r="URH6" s="81"/>
      <c r="URI6" s="81"/>
      <c r="URJ6" s="81"/>
      <c r="URK6" s="81"/>
      <c r="URL6" s="81"/>
      <c r="URM6" s="81"/>
      <c r="URN6" s="70"/>
      <c r="URO6" s="81"/>
      <c r="URP6" s="81"/>
      <c r="URQ6" s="81"/>
      <c r="URR6" s="81"/>
      <c r="URS6" s="81"/>
      <c r="URT6" s="81"/>
      <c r="URU6" s="81"/>
      <c r="URV6" s="81"/>
      <c r="URW6" s="81"/>
      <c r="URX6" s="81"/>
      <c r="URY6" s="81"/>
      <c r="URZ6" s="81"/>
      <c r="USA6" s="81"/>
      <c r="USB6" s="81"/>
      <c r="USC6" s="70"/>
      <c r="USD6" s="81"/>
      <c r="USE6" s="81"/>
      <c r="USF6" s="81"/>
      <c r="USG6" s="81"/>
      <c r="USH6" s="81"/>
      <c r="USI6" s="81"/>
      <c r="USJ6" s="81"/>
      <c r="USK6" s="81"/>
      <c r="USL6" s="81"/>
      <c r="USM6" s="81"/>
      <c r="USN6" s="81"/>
      <c r="USO6" s="81"/>
      <c r="USP6" s="81"/>
      <c r="USQ6" s="81"/>
      <c r="USR6" s="70"/>
      <c r="USS6" s="81"/>
      <c r="UST6" s="81"/>
      <c r="USU6" s="81"/>
      <c r="USV6" s="81"/>
      <c r="USW6" s="81"/>
      <c r="USX6" s="81"/>
      <c r="USY6" s="81"/>
      <c r="USZ6" s="81"/>
      <c r="UTA6" s="81"/>
      <c r="UTB6" s="81"/>
      <c r="UTC6" s="81"/>
      <c r="UTD6" s="81"/>
      <c r="UTE6" s="81"/>
      <c r="UTF6" s="81"/>
      <c r="UTG6" s="70"/>
      <c r="UTH6" s="81"/>
      <c r="UTI6" s="81"/>
      <c r="UTJ6" s="81"/>
      <c r="UTK6" s="81"/>
      <c r="UTL6" s="81"/>
      <c r="UTM6" s="81"/>
      <c r="UTN6" s="81"/>
      <c r="UTO6" s="81"/>
      <c r="UTP6" s="81"/>
      <c r="UTQ6" s="81"/>
      <c r="UTR6" s="81"/>
      <c r="UTS6" s="81"/>
      <c r="UTT6" s="81"/>
      <c r="UTU6" s="81"/>
      <c r="UTV6" s="70"/>
      <c r="UTW6" s="81"/>
      <c r="UTX6" s="81"/>
      <c r="UTY6" s="81"/>
      <c r="UTZ6" s="81"/>
      <c r="UUA6" s="81"/>
      <c r="UUB6" s="81"/>
      <c r="UUC6" s="81"/>
      <c r="UUD6" s="81"/>
      <c r="UUE6" s="81"/>
      <c r="UUF6" s="81"/>
      <c r="UUG6" s="81"/>
      <c r="UUH6" s="81"/>
      <c r="UUI6" s="81"/>
      <c r="UUJ6" s="81"/>
      <c r="UUK6" s="70"/>
      <c r="UUL6" s="81"/>
      <c r="UUM6" s="81"/>
      <c r="UUN6" s="81"/>
      <c r="UUO6" s="81"/>
      <c r="UUP6" s="81"/>
      <c r="UUQ6" s="81"/>
      <c r="UUR6" s="81"/>
      <c r="UUS6" s="81"/>
      <c r="UUT6" s="81"/>
      <c r="UUU6" s="81"/>
      <c r="UUV6" s="81"/>
      <c r="UUW6" s="81"/>
      <c r="UUX6" s="81"/>
      <c r="UUY6" s="81"/>
      <c r="UUZ6" s="70"/>
      <c r="UVA6" s="81"/>
      <c r="UVB6" s="81"/>
      <c r="UVC6" s="81"/>
      <c r="UVD6" s="81"/>
      <c r="UVE6" s="81"/>
      <c r="UVF6" s="81"/>
      <c r="UVG6" s="81"/>
      <c r="UVH6" s="81"/>
      <c r="UVI6" s="81"/>
      <c r="UVJ6" s="81"/>
      <c r="UVK6" s="81"/>
      <c r="UVL6" s="81"/>
      <c r="UVM6" s="81"/>
      <c r="UVN6" s="81"/>
      <c r="UVO6" s="70"/>
      <c r="UVP6" s="81"/>
      <c r="UVQ6" s="81"/>
      <c r="UVR6" s="81"/>
      <c r="UVS6" s="81"/>
      <c r="UVT6" s="81"/>
      <c r="UVU6" s="81"/>
      <c r="UVV6" s="81"/>
      <c r="UVW6" s="81"/>
      <c r="UVX6" s="81"/>
      <c r="UVY6" s="81"/>
      <c r="UVZ6" s="81"/>
      <c r="UWA6" s="81"/>
      <c r="UWB6" s="81"/>
      <c r="UWC6" s="81"/>
      <c r="UWD6" s="70"/>
      <c r="UWE6" s="81"/>
      <c r="UWF6" s="81"/>
      <c r="UWG6" s="81"/>
      <c r="UWH6" s="81"/>
      <c r="UWI6" s="81"/>
      <c r="UWJ6" s="81"/>
      <c r="UWK6" s="81"/>
      <c r="UWL6" s="81"/>
      <c r="UWM6" s="81"/>
      <c r="UWN6" s="81"/>
      <c r="UWO6" s="81"/>
      <c r="UWP6" s="81"/>
      <c r="UWQ6" s="81"/>
      <c r="UWR6" s="81"/>
      <c r="UWS6" s="70"/>
      <c r="UWT6" s="81"/>
      <c r="UWU6" s="81"/>
      <c r="UWV6" s="81"/>
      <c r="UWW6" s="81"/>
      <c r="UWX6" s="81"/>
      <c r="UWY6" s="81"/>
      <c r="UWZ6" s="81"/>
      <c r="UXA6" s="81"/>
      <c r="UXB6" s="81"/>
      <c r="UXC6" s="81"/>
      <c r="UXD6" s="81"/>
      <c r="UXE6" s="81"/>
      <c r="UXF6" s="81"/>
      <c r="UXG6" s="81"/>
      <c r="UXH6" s="70"/>
      <c r="UXI6" s="81"/>
      <c r="UXJ6" s="81"/>
      <c r="UXK6" s="81"/>
      <c r="UXL6" s="81"/>
      <c r="UXM6" s="81"/>
      <c r="UXN6" s="81"/>
      <c r="UXO6" s="81"/>
      <c r="UXP6" s="81"/>
      <c r="UXQ6" s="81"/>
      <c r="UXR6" s="81"/>
      <c r="UXS6" s="81"/>
      <c r="UXT6" s="81"/>
      <c r="UXU6" s="81"/>
      <c r="UXV6" s="81"/>
      <c r="UXW6" s="70"/>
      <c r="UXX6" s="81"/>
      <c r="UXY6" s="81"/>
      <c r="UXZ6" s="81"/>
      <c r="UYA6" s="81"/>
      <c r="UYB6" s="81"/>
      <c r="UYC6" s="81"/>
      <c r="UYD6" s="81"/>
      <c r="UYE6" s="81"/>
      <c r="UYF6" s="81"/>
      <c r="UYG6" s="81"/>
      <c r="UYH6" s="81"/>
      <c r="UYI6" s="81"/>
      <c r="UYJ6" s="81"/>
      <c r="UYK6" s="81"/>
      <c r="UYL6" s="70"/>
      <c r="UYM6" s="81"/>
      <c r="UYN6" s="81"/>
      <c r="UYO6" s="81"/>
      <c r="UYP6" s="81"/>
      <c r="UYQ6" s="81"/>
      <c r="UYR6" s="81"/>
      <c r="UYS6" s="81"/>
      <c r="UYT6" s="81"/>
      <c r="UYU6" s="81"/>
      <c r="UYV6" s="81"/>
      <c r="UYW6" s="81"/>
      <c r="UYX6" s="81"/>
      <c r="UYY6" s="81"/>
      <c r="UYZ6" s="81"/>
      <c r="UZA6" s="70"/>
      <c r="UZB6" s="81"/>
      <c r="UZC6" s="81"/>
      <c r="UZD6" s="81"/>
      <c r="UZE6" s="81"/>
      <c r="UZF6" s="81"/>
      <c r="UZG6" s="81"/>
      <c r="UZH6" s="81"/>
      <c r="UZI6" s="81"/>
      <c r="UZJ6" s="81"/>
      <c r="UZK6" s="81"/>
      <c r="UZL6" s="81"/>
      <c r="UZM6" s="81"/>
      <c r="UZN6" s="81"/>
      <c r="UZO6" s="81"/>
      <c r="UZP6" s="70"/>
      <c r="UZQ6" s="81"/>
      <c r="UZR6" s="81"/>
      <c r="UZS6" s="81"/>
      <c r="UZT6" s="81"/>
      <c r="UZU6" s="81"/>
      <c r="UZV6" s="81"/>
      <c r="UZW6" s="81"/>
      <c r="UZX6" s="81"/>
      <c r="UZY6" s="81"/>
      <c r="UZZ6" s="81"/>
      <c r="VAA6" s="81"/>
      <c r="VAB6" s="81"/>
      <c r="VAC6" s="81"/>
      <c r="VAD6" s="81"/>
      <c r="VAE6" s="70"/>
      <c r="VAF6" s="81"/>
      <c r="VAG6" s="81"/>
      <c r="VAH6" s="81"/>
      <c r="VAI6" s="81"/>
      <c r="VAJ6" s="81"/>
      <c r="VAK6" s="81"/>
      <c r="VAL6" s="81"/>
      <c r="VAM6" s="81"/>
      <c r="VAN6" s="81"/>
      <c r="VAO6" s="81"/>
      <c r="VAP6" s="81"/>
      <c r="VAQ6" s="81"/>
      <c r="VAR6" s="81"/>
      <c r="VAS6" s="81"/>
      <c r="VAT6" s="70"/>
      <c r="VAU6" s="81"/>
      <c r="VAV6" s="81"/>
      <c r="VAW6" s="81"/>
      <c r="VAX6" s="81"/>
      <c r="VAY6" s="81"/>
      <c r="VAZ6" s="81"/>
      <c r="VBA6" s="81"/>
      <c r="VBB6" s="81"/>
      <c r="VBC6" s="81"/>
      <c r="VBD6" s="81"/>
      <c r="VBE6" s="81"/>
      <c r="VBF6" s="81"/>
      <c r="VBG6" s="81"/>
      <c r="VBH6" s="81"/>
      <c r="VBI6" s="70"/>
      <c r="VBJ6" s="81"/>
      <c r="VBK6" s="81"/>
      <c r="VBL6" s="81"/>
      <c r="VBM6" s="81"/>
      <c r="VBN6" s="81"/>
      <c r="VBO6" s="81"/>
      <c r="VBP6" s="81"/>
      <c r="VBQ6" s="81"/>
      <c r="VBR6" s="81"/>
      <c r="VBS6" s="81"/>
      <c r="VBT6" s="81"/>
      <c r="VBU6" s="81"/>
      <c r="VBV6" s="81"/>
      <c r="VBW6" s="81"/>
      <c r="VBX6" s="70"/>
      <c r="VBY6" s="81"/>
      <c r="VBZ6" s="81"/>
      <c r="VCA6" s="81"/>
      <c r="VCB6" s="81"/>
      <c r="VCC6" s="81"/>
      <c r="VCD6" s="81"/>
      <c r="VCE6" s="81"/>
      <c r="VCF6" s="81"/>
      <c r="VCG6" s="81"/>
      <c r="VCH6" s="81"/>
      <c r="VCI6" s="81"/>
      <c r="VCJ6" s="81"/>
      <c r="VCK6" s="81"/>
      <c r="VCL6" s="81"/>
      <c r="VCM6" s="70"/>
      <c r="VCN6" s="81"/>
      <c r="VCO6" s="81"/>
      <c r="VCP6" s="81"/>
      <c r="VCQ6" s="81"/>
      <c r="VCR6" s="81"/>
      <c r="VCS6" s="81"/>
      <c r="VCT6" s="81"/>
      <c r="VCU6" s="81"/>
      <c r="VCV6" s="81"/>
      <c r="VCW6" s="81"/>
      <c r="VCX6" s="81"/>
      <c r="VCY6" s="81"/>
      <c r="VCZ6" s="81"/>
      <c r="VDA6" s="81"/>
      <c r="VDB6" s="70"/>
      <c r="VDC6" s="81"/>
      <c r="VDD6" s="81"/>
      <c r="VDE6" s="81"/>
      <c r="VDF6" s="81"/>
      <c r="VDG6" s="81"/>
      <c r="VDH6" s="81"/>
      <c r="VDI6" s="81"/>
      <c r="VDJ6" s="81"/>
      <c r="VDK6" s="81"/>
      <c r="VDL6" s="81"/>
      <c r="VDM6" s="81"/>
      <c r="VDN6" s="81"/>
      <c r="VDO6" s="81"/>
      <c r="VDP6" s="81"/>
      <c r="VDQ6" s="70"/>
      <c r="VDR6" s="81"/>
      <c r="VDS6" s="81"/>
      <c r="VDT6" s="81"/>
      <c r="VDU6" s="81"/>
      <c r="VDV6" s="81"/>
      <c r="VDW6" s="81"/>
      <c r="VDX6" s="81"/>
      <c r="VDY6" s="81"/>
      <c r="VDZ6" s="81"/>
      <c r="VEA6" s="81"/>
      <c r="VEB6" s="81"/>
      <c r="VEC6" s="81"/>
      <c r="VED6" s="81"/>
      <c r="VEE6" s="81"/>
      <c r="VEF6" s="70"/>
      <c r="VEG6" s="81"/>
      <c r="VEH6" s="81"/>
      <c r="VEI6" s="81"/>
      <c r="VEJ6" s="81"/>
      <c r="VEK6" s="81"/>
      <c r="VEL6" s="81"/>
      <c r="VEM6" s="81"/>
      <c r="VEN6" s="81"/>
      <c r="VEO6" s="81"/>
      <c r="VEP6" s="81"/>
      <c r="VEQ6" s="81"/>
      <c r="VER6" s="81"/>
      <c r="VES6" s="81"/>
      <c r="VET6" s="81"/>
      <c r="VEU6" s="70"/>
      <c r="VEV6" s="81"/>
      <c r="VEW6" s="81"/>
      <c r="VEX6" s="81"/>
      <c r="VEY6" s="81"/>
      <c r="VEZ6" s="81"/>
      <c r="VFA6" s="81"/>
      <c r="VFB6" s="81"/>
      <c r="VFC6" s="81"/>
      <c r="VFD6" s="81"/>
      <c r="VFE6" s="81"/>
      <c r="VFF6" s="81"/>
      <c r="VFG6" s="81"/>
      <c r="VFH6" s="81"/>
      <c r="VFI6" s="81"/>
      <c r="VFJ6" s="70"/>
      <c r="VFK6" s="81"/>
      <c r="VFL6" s="81"/>
      <c r="VFM6" s="81"/>
      <c r="VFN6" s="81"/>
      <c r="VFO6" s="81"/>
      <c r="VFP6" s="81"/>
      <c r="VFQ6" s="81"/>
      <c r="VFR6" s="81"/>
      <c r="VFS6" s="81"/>
      <c r="VFT6" s="81"/>
      <c r="VFU6" s="81"/>
      <c r="VFV6" s="81"/>
      <c r="VFW6" s="81"/>
      <c r="VFX6" s="81"/>
      <c r="VFY6" s="70"/>
      <c r="VFZ6" s="81"/>
      <c r="VGA6" s="81"/>
      <c r="VGB6" s="81"/>
      <c r="VGC6" s="81"/>
      <c r="VGD6" s="81"/>
      <c r="VGE6" s="81"/>
      <c r="VGF6" s="81"/>
      <c r="VGG6" s="81"/>
      <c r="VGH6" s="81"/>
      <c r="VGI6" s="81"/>
      <c r="VGJ6" s="81"/>
      <c r="VGK6" s="81"/>
      <c r="VGL6" s="81"/>
      <c r="VGM6" s="81"/>
      <c r="VGN6" s="70"/>
      <c r="VGO6" s="81"/>
      <c r="VGP6" s="81"/>
      <c r="VGQ6" s="81"/>
      <c r="VGR6" s="81"/>
      <c r="VGS6" s="81"/>
      <c r="VGT6" s="81"/>
      <c r="VGU6" s="81"/>
      <c r="VGV6" s="81"/>
      <c r="VGW6" s="81"/>
      <c r="VGX6" s="81"/>
      <c r="VGY6" s="81"/>
      <c r="VGZ6" s="81"/>
      <c r="VHA6" s="81"/>
      <c r="VHB6" s="81"/>
      <c r="VHC6" s="70"/>
      <c r="VHD6" s="81"/>
      <c r="VHE6" s="81"/>
      <c r="VHF6" s="81"/>
      <c r="VHG6" s="81"/>
      <c r="VHH6" s="81"/>
      <c r="VHI6" s="81"/>
      <c r="VHJ6" s="81"/>
      <c r="VHK6" s="81"/>
      <c r="VHL6" s="81"/>
      <c r="VHM6" s="81"/>
      <c r="VHN6" s="81"/>
      <c r="VHO6" s="81"/>
      <c r="VHP6" s="81"/>
      <c r="VHQ6" s="81"/>
      <c r="VHR6" s="70"/>
      <c r="VHS6" s="81"/>
      <c r="VHT6" s="81"/>
      <c r="VHU6" s="81"/>
      <c r="VHV6" s="81"/>
      <c r="VHW6" s="81"/>
      <c r="VHX6" s="81"/>
      <c r="VHY6" s="81"/>
      <c r="VHZ6" s="81"/>
      <c r="VIA6" s="81"/>
      <c r="VIB6" s="81"/>
      <c r="VIC6" s="81"/>
      <c r="VID6" s="81"/>
      <c r="VIE6" s="81"/>
      <c r="VIF6" s="81"/>
      <c r="VIG6" s="70"/>
      <c r="VIH6" s="81"/>
      <c r="VII6" s="81"/>
      <c r="VIJ6" s="81"/>
      <c r="VIK6" s="81"/>
      <c r="VIL6" s="81"/>
      <c r="VIM6" s="81"/>
      <c r="VIN6" s="81"/>
      <c r="VIO6" s="81"/>
      <c r="VIP6" s="81"/>
      <c r="VIQ6" s="81"/>
      <c r="VIR6" s="81"/>
      <c r="VIS6" s="81"/>
      <c r="VIT6" s="81"/>
      <c r="VIU6" s="81"/>
      <c r="VIV6" s="70"/>
      <c r="VIW6" s="81"/>
      <c r="VIX6" s="81"/>
      <c r="VIY6" s="81"/>
      <c r="VIZ6" s="81"/>
      <c r="VJA6" s="81"/>
      <c r="VJB6" s="81"/>
      <c r="VJC6" s="81"/>
      <c r="VJD6" s="81"/>
      <c r="VJE6" s="81"/>
      <c r="VJF6" s="81"/>
      <c r="VJG6" s="81"/>
      <c r="VJH6" s="81"/>
      <c r="VJI6" s="81"/>
      <c r="VJJ6" s="81"/>
      <c r="VJK6" s="70"/>
      <c r="VJL6" s="81"/>
      <c r="VJM6" s="81"/>
      <c r="VJN6" s="81"/>
      <c r="VJO6" s="81"/>
      <c r="VJP6" s="81"/>
      <c r="VJQ6" s="81"/>
      <c r="VJR6" s="81"/>
      <c r="VJS6" s="81"/>
      <c r="VJT6" s="81"/>
      <c r="VJU6" s="81"/>
      <c r="VJV6" s="81"/>
      <c r="VJW6" s="81"/>
      <c r="VJX6" s="81"/>
      <c r="VJY6" s="81"/>
      <c r="VJZ6" s="70"/>
      <c r="VKA6" s="81"/>
      <c r="VKB6" s="81"/>
      <c r="VKC6" s="81"/>
      <c r="VKD6" s="81"/>
      <c r="VKE6" s="81"/>
      <c r="VKF6" s="81"/>
      <c r="VKG6" s="81"/>
      <c r="VKH6" s="81"/>
      <c r="VKI6" s="81"/>
      <c r="VKJ6" s="81"/>
      <c r="VKK6" s="81"/>
      <c r="VKL6" s="81"/>
      <c r="VKM6" s="81"/>
      <c r="VKN6" s="81"/>
      <c r="VKO6" s="70"/>
      <c r="VKP6" s="81"/>
      <c r="VKQ6" s="81"/>
      <c r="VKR6" s="81"/>
      <c r="VKS6" s="81"/>
      <c r="VKT6" s="81"/>
      <c r="VKU6" s="81"/>
      <c r="VKV6" s="81"/>
      <c r="VKW6" s="81"/>
      <c r="VKX6" s="81"/>
      <c r="VKY6" s="81"/>
      <c r="VKZ6" s="81"/>
      <c r="VLA6" s="81"/>
      <c r="VLB6" s="81"/>
      <c r="VLC6" s="81"/>
      <c r="VLD6" s="70"/>
      <c r="VLE6" s="81"/>
      <c r="VLF6" s="81"/>
      <c r="VLG6" s="81"/>
      <c r="VLH6" s="81"/>
      <c r="VLI6" s="81"/>
      <c r="VLJ6" s="81"/>
      <c r="VLK6" s="81"/>
      <c r="VLL6" s="81"/>
      <c r="VLM6" s="81"/>
      <c r="VLN6" s="81"/>
      <c r="VLO6" s="81"/>
      <c r="VLP6" s="81"/>
      <c r="VLQ6" s="81"/>
      <c r="VLR6" s="81"/>
      <c r="VLS6" s="70"/>
      <c r="VLT6" s="81"/>
      <c r="VLU6" s="81"/>
      <c r="VLV6" s="81"/>
      <c r="VLW6" s="81"/>
      <c r="VLX6" s="81"/>
      <c r="VLY6" s="81"/>
      <c r="VLZ6" s="81"/>
      <c r="VMA6" s="81"/>
      <c r="VMB6" s="81"/>
      <c r="VMC6" s="81"/>
      <c r="VMD6" s="81"/>
      <c r="VME6" s="81"/>
      <c r="VMF6" s="81"/>
      <c r="VMG6" s="81"/>
      <c r="VMH6" s="70"/>
      <c r="VMI6" s="81"/>
      <c r="VMJ6" s="81"/>
      <c r="VMK6" s="81"/>
      <c r="VML6" s="81"/>
      <c r="VMM6" s="81"/>
      <c r="VMN6" s="81"/>
      <c r="VMO6" s="81"/>
      <c r="VMP6" s="81"/>
      <c r="VMQ6" s="81"/>
      <c r="VMR6" s="81"/>
      <c r="VMS6" s="81"/>
      <c r="VMT6" s="81"/>
      <c r="VMU6" s="81"/>
      <c r="VMV6" s="81"/>
      <c r="VMW6" s="70"/>
      <c r="VMX6" s="81"/>
      <c r="VMY6" s="81"/>
      <c r="VMZ6" s="81"/>
      <c r="VNA6" s="81"/>
      <c r="VNB6" s="81"/>
      <c r="VNC6" s="81"/>
      <c r="VND6" s="81"/>
      <c r="VNE6" s="81"/>
      <c r="VNF6" s="81"/>
      <c r="VNG6" s="81"/>
      <c r="VNH6" s="81"/>
      <c r="VNI6" s="81"/>
      <c r="VNJ6" s="81"/>
      <c r="VNK6" s="81"/>
      <c r="VNL6" s="70"/>
      <c r="VNM6" s="81"/>
      <c r="VNN6" s="81"/>
      <c r="VNO6" s="81"/>
      <c r="VNP6" s="81"/>
      <c r="VNQ6" s="81"/>
      <c r="VNR6" s="81"/>
      <c r="VNS6" s="81"/>
      <c r="VNT6" s="81"/>
      <c r="VNU6" s="81"/>
      <c r="VNV6" s="81"/>
      <c r="VNW6" s="81"/>
      <c r="VNX6" s="81"/>
      <c r="VNY6" s="81"/>
      <c r="VNZ6" s="81"/>
      <c r="VOA6" s="70"/>
      <c r="VOB6" s="81"/>
      <c r="VOC6" s="81"/>
      <c r="VOD6" s="81"/>
      <c r="VOE6" s="81"/>
      <c r="VOF6" s="81"/>
      <c r="VOG6" s="81"/>
      <c r="VOH6" s="81"/>
      <c r="VOI6" s="81"/>
      <c r="VOJ6" s="81"/>
      <c r="VOK6" s="81"/>
      <c r="VOL6" s="81"/>
      <c r="VOM6" s="81"/>
      <c r="VON6" s="81"/>
      <c r="VOO6" s="81"/>
      <c r="VOP6" s="70"/>
      <c r="VOQ6" s="81"/>
      <c r="VOR6" s="81"/>
      <c r="VOS6" s="81"/>
      <c r="VOT6" s="81"/>
      <c r="VOU6" s="81"/>
      <c r="VOV6" s="81"/>
      <c r="VOW6" s="81"/>
      <c r="VOX6" s="81"/>
      <c r="VOY6" s="81"/>
      <c r="VOZ6" s="81"/>
      <c r="VPA6" s="81"/>
      <c r="VPB6" s="81"/>
      <c r="VPC6" s="81"/>
      <c r="VPD6" s="81"/>
      <c r="VPE6" s="70"/>
      <c r="VPF6" s="81"/>
      <c r="VPG6" s="81"/>
      <c r="VPH6" s="81"/>
      <c r="VPI6" s="81"/>
      <c r="VPJ6" s="81"/>
      <c r="VPK6" s="81"/>
      <c r="VPL6" s="81"/>
      <c r="VPM6" s="81"/>
      <c r="VPN6" s="81"/>
      <c r="VPO6" s="81"/>
      <c r="VPP6" s="81"/>
      <c r="VPQ6" s="81"/>
      <c r="VPR6" s="81"/>
      <c r="VPS6" s="81"/>
      <c r="VPT6" s="70"/>
      <c r="VPU6" s="81"/>
      <c r="VPV6" s="81"/>
      <c r="VPW6" s="81"/>
      <c r="VPX6" s="81"/>
      <c r="VPY6" s="81"/>
      <c r="VPZ6" s="81"/>
      <c r="VQA6" s="81"/>
      <c r="VQB6" s="81"/>
      <c r="VQC6" s="81"/>
      <c r="VQD6" s="81"/>
      <c r="VQE6" s="81"/>
      <c r="VQF6" s="81"/>
      <c r="VQG6" s="81"/>
      <c r="VQH6" s="81"/>
      <c r="VQI6" s="70"/>
      <c r="VQJ6" s="81"/>
      <c r="VQK6" s="81"/>
      <c r="VQL6" s="81"/>
      <c r="VQM6" s="81"/>
      <c r="VQN6" s="81"/>
      <c r="VQO6" s="81"/>
      <c r="VQP6" s="81"/>
      <c r="VQQ6" s="81"/>
      <c r="VQR6" s="81"/>
      <c r="VQS6" s="81"/>
      <c r="VQT6" s="81"/>
      <c r="VQU6" s="81"/>
      <c r="VQV6" s="81"/>
      <c r="VQW6" s="81"/>
      <c r="VQX6" s="70"/>
      <c r="VQY6" s="81"/>
      <c r="VQZ6" s="81"/>
      <c r="VRA6" s="81"/>
      <c r="VRB6" s="81"/>
      <c r="VRC6" s="81"/>
      <c r="VRD6" s="81"/>
      <c r="VRE6" s="81"/>
      <c r="VRF6" s="81"/>
      <c r="VRG6" s="81"/>
      <c r="VRH6" s="81"/>
      <c r="VRI6" s="81"/>
      <c r="VRJ6" s="81"/>
      <c r="VRK6" s="81"/>
      <c r="VRL6" s="81"/>
      <c r="VRM6" s="70"/>
      <c r="VRN6" s="81"/>
      <c r="VRO6" s="81"/>
      <c r="VRP6" s="81"/>
      <c r="VRQ6" s="81"/>
      <c r="VRR6" s="81"/>
      <c r="VRS6" s="81"/>
      <c r="VRT6" s="81"/>
      <c r="VRU6" s="81"/>
      <c r="VRV6" s="81"/>
      <c r="VRW6" s="81"/>
      <c r="VRX6" s="81"/>
      <c r="VRY6" s="81"/>
      <c r="VRZ6" s="81"/>
      <c r="VSA6" s="81"/>
      <c r="VSB6" s="70"/>
      <c r="VSC6" s="81"/>
      <c r="VSD6" s="81"/>
      <c r="VSE6" s="81"/>
      <c r="VSF6" s="81"/>
      <c r="VSG6" s="81"/>
      <c r="VSH6" s="81"/>
      <c r="VSI6" s="81"/>
      <c r="VSJ6" s="81"/>
      <c r="VSK6" s="81"/>
      <c r="VSL6" s="81"/>
      <c r="VSM6" s="81"/>
      <c r="VSN6" s="81"/>
      <c r="VSO6" s="81"/>
      <c r="VSP6" s="81"/>
      <c r="VSQ6" s="70"/>
      <c r="VSR6" s="81"/>
      <c r="VSS6" s="81"/>
      <c r="VST6" s="81"/>
      <c r="VSU6" s="81"/>
      <c r="VSV6" s="81"/>
      <c r="VSW6" s="81"/>
      <c r="VSX6" s="81"/>
      <c r="VSY6" s="81"/>
      <c r="VSZ6" s="81"/>
      <c r="VTA6" s="81"/>
      <c r="VTB6" s="81"/>
      <c r="VTC6" s="81"/>
      <c r="VTD6" s="81"/>
      <c r="VTE6" s="81"/>
      <c r="VTF6" s="70"/>
      <c r="VTG6" s="81"/>
      <c r="VTH6" s="81"/>
      <c r="VTI6" s="81"/>
      <c r="VTJ6" s="81"/>
      <c r="VTK6" s="81"/>
      <c r="VTL6" s="81"/>
      <c r="VTM6" s="81"/>
      <c r="VTN6" s="81"/>
      <c r="VTO6" s="81"/>
      <c r="VTP6" s="81"/>
      <c r="VTQ6" s="81"/>
      <c r="VTR6" s="81"/>
      <c r="VTS6" s="81"/>
      <c r="VTT6" s="81"/>
      <c r="VTU6" s="70"/>
      <c r="VTV6" s="81"/>
      <c r="VTW6" s="81"/>
      <c r="VTX6" s="81"/>
      <c r="VTY6" s="81"/>
      <c r="VTZ6" s="81"/>
      <c r="VUA6" s="81"/>
      <c r="VUB6" s="81"/>
      <c r="VUC6" s="81"/>
      <c r="VUD6" s="81"/>
      <c r="VUE6" s="81"/>
      <c r="VUF6" s="81"/>
      <c r="VUG6" s="81"/>
      <c r="VUH6" s="81"/>
      <c r="VUI6" s="81"/>
      <c r="VUJ6" s="70"/>
      <c r="VUK6" s="81"/>
      <c r="VUL6" s="81"/>
      <c r="VUM6" s="81"/>
      <c r="VUN6" s="81"/>
      <c r="VUO6" s="81"/>
      <c r="VUP6" s="81"/>
      <c r="VUQ6" s="81"/>
      <c r="VUR6" s="81"/>
      <c r="VUS6" s="81"/>
      <c r="VUT6" s="81"/>
      <c r="VUU6" s="81"/>
      <c r="VUV6" s="81"/>
      <c r="VUW6" s="81"/>
      <c r="VUX6" s="81"/>
      <c r="VUY6" s="70"/>
      <c r="VUZ6" s="81"/>
      <c r="VVA6" s="81"/>
      <c r="VVB6" s="81"/>
      <c r="VVC6" s="81"/>
      <c r="VVD6" s="81"/>
      <c r="VVE6" s="81"/>
      <c r="VVF6" s="81"/>
      <c r="VVG6" s="81"/>
      <c r="VVH6" s="81"/>
      <c r="VVI6" s="81"/>
      <c r="VVJ6" s="81"/>
      <c r="VVK6" s="81"/>
      <c r="VVL6" s="81"/>
      <c r="VVM6" s="81"/>
      <c r="VVN6" s="70"/>
      <c r="VVO6" s="81"/>
      <c r="VVP6" s="81"/>
      <c r="VVQ6" s="81"/>
      <c r="VVR6" s="81"/>
      <c r="VVS6" s="81"/>
      <c r="VVT6" s="81"/>
      <c r="VVU6" s="81"/>
      <c r="VVV6" s="81"/>
      <c r="VVW6" s="81"/>
      <c r="VVX6" s="81"/>
      <c r="VVY6" s="81"/>
      <c r="VVZ6" s="81"/>
      <c r="VWA6" s="81"/>
      <c r="VWB6" s="81"/>
      <c r="VWC6" s="70"/>
      <c r="VWD6" s="81"/>
      <c r="VWE6" s="81"/>
      <c r="VWF6" s="81"/>
      <c r="VWG6" s="81"/>
      <c r="VWH6" s="81"/>
      <c r="VWI6" s="81"/>
      <c r="VWJ6" s="81"/>
      <c r="VWK6" s="81"/>
      <c r="VWL6" s="81"/>
      <c r="VWM6" s="81"/>
      <c r="VWN6" s="81"/>
      <c r="VWO6" s="81"/>
      <c r="VWP6" s="81"/>
      <c r="VWQ6" s="81"/>
      <c r="VWR6" s="70"/>
      <c r="VWS6" s="81"/>
      <c r="VWT6" s="81"/>
      <c r="VWU6" s="81"/>
      <c r="VWV6" s="81"/>
      <c r="VWW6" s="81"/>
      <c r="VWX6" s="81"/>
      <c r="VWY6" s="81"/>
      <c r="VWZ6" s="81"/>
      <c r="VXA6" s="81"/>
      <c r="VXB6" s="81"/>
      <c r="VXC6" s="81"/>
      <c r="VXD6" s="81"/>
      <c r="VXE6" s="81"/>
      <c r="VXF6" s="81"/>
      <c r="VXG6" s="70"/>
      <c r="VXH6" s="81"/>
      <c r="VXI6" s="81"/>
      <c r="VXJ6" s="81"/>
      <c r="VXK6" s="81"/>
      <c r="VXL6" s="81"/>
      <c r="VXM6" s="81"/>
      <c r="VXN6" s="81"/>
      <c r="VXO6" s="81"/>
      <c r="VXP6" s="81"/>
      <c r="VXQ6" s="81"/>
      <c r="VXR6" s="81"/>
      <c r="VXS6" s="81"/>
      <c r="VXT6" s="81"/>
      <c r="VXU6" s="81"/>
      <c r="VXV6" s="70"/>
      <c r="VXW6" s="81"/>
      <c r="VXX6" s="81"/>
      <c r="VXY6" s="81"/>
      <c r="VXZ6" s="81"/>
      <c r="VYA6" s="81"/>
      <c r="VYB6" s="81"/>
      <c r="VYC6" s="81"/>
      <c r="VYD6" s="81"/>
      <c r="VYE6" s="81"/>
      <c r="VYF6" s="81"/>
      <c r="VYG6" s="81"/>
      <c r="VYH6" s="81"/>
      <c r="VYI6" s="81"/>
      <c r="VYJ6" s="81"/>
      <c r="VYK6" s="70"/>
      <c r="VYL6" s="81"/>
      <c r="VYM6" s="81"/>
      <c r="VYN6" s="81"/>
      <c r="VYO6" s="81"/>
      <c r="VYP6" s="81"/>
      <c r="VYQ6" s="81"/>
      <c r="VYR6" s="81"/>
      <c r="VYS6" s="81"/>
      <c r="VYT6" s="81"/>
      <c r="VYU6" s="81"/>
      <c r="VYV6" s="81"/>
      <c r="VYW6" s="81"/>
      <c r="VYX6" s="81"/>
      <c r="VYY6" s="81"/>
      <c r="VYZ6" s="70"/>
      <c r="VZA6" s="81"/>
      <c r="VZB6" s="81"/>
      <c r="VZC6" s="81"/>
      <c r="VZD6" s="81"/>
      <c r="VZE6" s="81"/>
      <c r="VZF6" s="81"/>
      <c r="VZG6" s="81"/>
      <c r="VZH6" s="81"/>
      <c r="VZI6" s="81"/>
      <c r="VZJ6" s="81"/>
      <c r="VZK6" s="81"/>
      <c r="VZL6" s="81"/>
      <c r="VZM6" s="81"/>
      <c r="VZN6" s="81"/>
      <c r="VZO6" s="70"/>
      <c r="VZP6" s="81"/>
      <c r="VZQ6" s="81"/>
      <c r="VZR6" s="81"/>
      <c r="VZS6" s="81"/>
      <c r="VZT6" s="81"/>
      <c r="VZU6" s="81"/>
      <c r="VZV6" s="81"/>
      <c r="VZW6" s="81"/>
      <c r="VZX6" s="81"/>
      <c r="VZY6" s="81"/>
      <c r="VZZ6" s="81"/>
      <c r="WAA6" s="81"/>
      <c r="WAB6" s="81"/>
      <c r="WAC6" s="81"/>
      <c r="WAD6" s="70"/>
      <c r="WAE6" s="81"/>
      <c r="WAF6" s="81"/>
      <c r="WAG6" s="81"/>
      <c r="WAH6" s="81"/>
      <c r="WAI6" s="81"/>
      <c r="WAJ6" s="81"/>
      <c r="WAK6" s="81"/>
      <c r="WAL6" s="81"/>
      <c r="WAM6" s="81"/>
      <c r="WAN6" s="81"/>
      <c r="WAO6" s="81"/>
      <c r="WAP6" s="81"/>
      <c r="WAQ6" s="81"/>
      <c r="WAR6" s="81"/>
      <c r="WAS6" s="70"/>
      <c r="WAT6" s="81"/>
      <c r="WAU6" s="81"/>
      <c r="WAV6" s="81"/>
      <c r="WAW6" s="81"/>
      <c r="WAX6" s="81"/>
      <c r="WAY6" s="81"/>
      <c r="WAZ6" s="81"/>
      <c r="WBA6" s="81"/>
      <c r="WBB6" s="81"/>
      <c r="WBC6" s="81"/>
      <c r="WBD6" s="81"/>
      <c r="WBE6" s="81"/>
      <c r="WBF6" s="81"/>
      <c r="WBG6" s="81"/>
      <c r="WBH6" s="70"/>
      <c r="WBI6" s="81"/>
      <c r="WBJ6" s="81"/>
      <c r="WBK6" s="81"/>
      <c r="WBL6" s="81"/>
      <c r="WBM6" s="81"/>
      <c r="WBN6" s="81"/>
      <c r="WBO6" s="81"/>
      <c r="WBP6" s="81"/>
      <c r="WBQ6" s="81"/>
      <c r="WBR6" s="81"/>
      <c r="WBS6" s="81"/>
      <c r="WBT6" s="81"/>
      <c r="WBU6" s="81"/>
      <c r="WBV6" s="81"/>
      <c r="WBW6" s="70"/>
      <c r="WBX6" s="81"/>
      <c r="WBY6" s="81"/>
      <c r="WBZ6" s="81"/>
      <c r="WCA6" s="81"/>
      <c r="WCB6" s="81"/>
      <c r="WCC6" s="81"/>
      <c r="WCD6" s="81"/>
      <c r="WCE6" s="81"/>
      <c r="WCF6" s="81"/>
      <c r="WCG6" s="81"/>
      <c r="WCH6" s="81"/>
      <c r="WCI6" s="81"/>
      <c r="WCJ6" s="81"/>
      <c r="WCK6" s="81"/>
      <c r="WCL6" s="70"/>
      <c r="WCM6" s="81"/>
      <c r="WCN6" s="81"/>
      <c r="WCO6" s="81"/>
      <c r="WCP6" s="81"/>
      <c r="WCQ6" s="81"/>
      <c r="WCR6" s="81"/>
      <c r="WCS6" s="81"/>
      <c r="WCT6" s="81"/>
      <c r="WCU6" s="81"/>
      <c r="WCV6" s="81"/>
      <c r="WCW6" s="81"/>
      <c r="WCX6" s="81"/>
      <c r="WCY6" s="81"/>
      <c r="WCZ6" s="81"/>
      <c r="WDA6" s="70"/>
      <c r="WDB6" s="81"/>
      <c r="WDC6" s="81"/>
      <c r="WDD6" s="81"/>
      <c r="WDE6" s="81"/>
      <c r="WDF6" s="81"/>
      <c r="WDG6" s="81"/>
      <c r="WDH6" s="81"/>
      <c r="WDI6" s="81"/>
      <c r="WDJ6" s="81"/>
      <c r="WDK6" s="81"/>
      <c r="WDL6" s="81"/>
      <c r="WDM6" s="81"/>
      <c r="WDN6" s="81"/>
      <c r="WDO6" s="81"/>
      <c r="WDP6" s="70"/>
      <c r="WDQ6" s="81"/>
      <c r="WDR6" s="81"/>
      <c r="WDS6" s="81"/>
      <c r="WDT6" s="81"/>
      <c r="WDU6" s="81"/>
      <c r="WDV6" s="81"/>
      <c r="WDW6" s="81"/>
      <c r="WDX6" s="81"/>
      <c r="WDY6" s="81"/>
      <c r="WDZ6" s="81"/>
      <c r="WEA6" s="81"/>
      <c r="WEB6" s="81"/>
      <c r="WEC6" s="81"/>
      <c r="WED6" s="81"/>
      <c r="WEE6" s="70"/>
      <c r="WEF6" s="81"/>
      <c r="WEG6" s="81"/>
      <c r="WEH6" s="81"/>
      <c r="WEI6" s="81"/>
      <c r="WEJ6" s="81"/>
      <c r="WEK6" s="81"/>
      <c r="WEL6" s="81"/>
      <c r="WEM6" s="81"/>
      <c r="WEN6" s="81"/>
      <c r="WEO6" s="81"/>
      <c r="WEP6" s="81"/>
      <c r="WEQ6" s="81"/>
      <c r="WER6" s="81"/>
      <c r="WES6" s="81"/>
      <c r="WET6" s="70"/>
      <c r="WEU6" s="81"/>
      <c r="WEV6" s="81"/>
      <c r="WEW6" s="81"/>
      <c r="WEX6" s="81"/>
      <c r="WEY6" s="81"/>
      <c r="WEZ6" s="81"/>
      <c r="WFA6" s="81"/>
      <c r="WFB6" s="81"/>
      <c r="WFC6" s="81"/>
      <c r="WFD6" s="81"/>
      <c r="WFE6" s="81"/>
      <c r="WFF6" s="81"/>
      <c r="WFG6" s="81"/>
      <c r="WFH6" s="81"/>
      <c r="WFI6" s="70"/>
      <c r="WFJ6" s="81"/>
      <c r="WFK6" s="81"/>
      <c r="WFL6" s="81"/>
      <c r="WFM6" s="81"/>
      <c r="WFN6" s="81"/>
      <c r="WFO6" s="81"/>
      <c r="WFP6" s="81"/>
      <c r="WFQ6" s="81"/>
      <c r="WFR6" s="81"/>
      <c r="WFS6" s="81"/>
      <c r="WFT6" s="81"/>
      <c r="WFU6" s="81"/>
      <c r="WFV6" s="81"/>
      <c r="WFW6" s="81"/>
      <c r="WFX6" s="70"/>
      <c r="WFY6" s="81"/>
      <c r="WFZ6" s="81"/>
      <c r="WGA6" s="81"/>
      <c r="WGB6" s="81"/>
      <c r="WGC6" s="81"/>
      <c r="WGD6" s="81"/>
      <c r="WGE6" s="81"/>
      <c r="WGF6" s="81"/>
      <c r="WGG6" s="81"/>
      <c r="WGH6" s="81"/>
      <c r="WGI6" s="81"/>
      <c r="WGJ6" s="81"/>
      <c r="WGK6" s="81"/>
      <c r="WGL6" s="81"/>
      <c r="WGM6" s="70"/>
      <c r="WGN6" s="81"/>
      <c r="WGO6" s="81"/>
      <c r="WGP6" s="81"/>
      <c r="WGQ6" s="81"/>
      <c r="WGR6" s="81"/>
      <c r="WGS6" s="81"/>
      <c r="WGT6" s="81"/>
      <c r="WGU6" s="81"/>
      <c r="WGV6" s="81"/>
      <c r="WGW6" s="81"/>
      <c r="WGX6" s="81"/>
      <c r="WGY6" s="81"/>
      <c r="WGZ6" s="81"/>
      <c r="WHA6" s="81"/>
      <c r="WHB6" s="70"/>
      <c r="WHC6" s="81"/>
      <c r="WHD6" s="81"/>
      <c r="WHE6" s="81"/>
      <c r="WHF6" s="81"/>
      <c r="WHG6" s="81"/>
      <c r="WHH6" s="81"/>
      <c r="WHI6" s="81"/>
      <c r="WHJ6" s="81"/>
      <c r="WHK6" s="81"/>
      <c r="WHL6" s="81"/>
      <c r="WHM6" s="81"/>
      <c r="WHN6" s="81"/>
      <c r="WHO6" s="81"/>
      <c r="WHP6" s="81"/>
      <c r="WHQ6" s="70"/>
      <c r="WHR6" s="81"/>
      <c r="WHS6" s="81"/>
      <c r="WHT6" s="81"/>
      <c r="WHU6" s="81"/>
      <c r="WHV6" s="81"/>
      <c r="WHW6" s="81"/>
      <c r="WHX6" s="81"/>
      <c r="WHY6" s="81"/>
      <c r="WHZ6" s="81"/>
      <c r="WIA6" s="81"/>
      <c r="WIB6" s="81"/>
      <c r="WIC6" s="81"/>
      <c r="WID6" s="81"/>
      <c r="WIE6" s="81"/>
      <c r="WIF6" s="70"/>
      <c r="WIG6" s="81"/>
      <c r="WIH6" s="81"/>
      <c r="WII6" s="81"/>
      <c r="WIJ6" s="81"/>
      <c r="WIK6" s="81"/>
      <c r="WIL6" s="81"/>
      <c r="WIM6" s="81"/>
      <c r="WIN6" s="81"/>
      <c r="WIO6" s="81"/>
      <c r="WIP6" s="81"/>
      <c r="WIQ6" s="81"/>
      <c r="WIR6" s="81"/>
      <c r="WIS6" s="81"/>
      <c r="WIT6" s="81"/>
      <c r="WIU6" s="70"/>
      <c r="WIV6" s="81"/>
      <c r="WIW6" s="81"/>
      <c r="WIX6" s="81"/>
      <c r="WIY6" s="81"/>
      <c r="WIZ6" s="81"/>
      <c r="WJA6" s="81"/>
      <c r="WJB6" s="81"/>
      <c r="WJC6" s="81"/>
      <c r="WJD6" s="81"/>
      <c r="WJE6" s="81"/>
      <c r="WJF6" s="81"/>
      <c r="WJG6" s="81"/>
      <c r="WJH6" s="81"/>
      <c r="WJI6" s="81"/>
      <c r="WJJ6" s="70"/>
      <c r="WJK6" s="81"/>
      <c r="WJL6" s="81"/>
      <c r="WJM6" s="81"/>
      <c r="WJN6" s="81"/>
      <c r="WJO6" s="81"/>
      <c r="WJP6" s="81"/>
      <c r="WJQ6" s="81"/>
      <c r="WJR6" s="81"/>
      <c r="WJS6" s="81"/>
      <c r="WJT6" s="81"/>
      <c r="WJU6" s="81"/>
      <c r="WJV6" s="81"/>
      <c r="WJW6" s="81"/>
      <c r="WJX6" s="81"/>
      <c r="WJY6" s="70"/>
      <c r="WJZ6" s="81"/>
      <c r="WKA6" s="81"/>
      <c r="WKB6" s="81"/>
      <c r="WKC6" s="81"/>
      <c r="WKD6" s="81"/>
      <c r="WKE6" s="81"/>
      <c r="WKF6" s="81"/>
      <c r="WKG6" s="81"/>
      <c r="WKH6" s="81"/>
      <c r="WKI6" s="81"/>
      <c r="WKJ6" s="81"/>
      <c r="WKK6" s="81"/>
      <c r="WKL6" s="81"/>
      <c r="WKM6" s="81"/>
      <c r="WKN6" s="70"/>
      <c r="WKO6" s="81"/>
      <c r="WKP6" s="81"/>
      <c r="WKQ6" s="81"/>
      <c r="WKR6" s="81"/>
      <c r="WKS6" s="81"/>
      <c r="WKT6" s="81"/>
      <c r="WKU6" s="81"/>
      <c r="WKV6" s="81"/>
      <c r="WKW6" s="81"/>
      <c r="WKX6" s="81"/>
      <c r="WKY6" s="81"/>
      <c r="WKZ6" s="81"/>
      <c r="WLA6" s="81"/>
      <c r="WLB6" s="81"/>
      <c r="WLC6" s="70"/>
      <c r="WLD6" s="81"/>
      <c r="WLE6" s="81"/>
      <c r="WLF6" s="81"/>
      <c r="WLG6" s="81"/>
      <c r="WLH6" s="81"/>
      <c r="WLI6" s="81"/>
      <c r="WLJ6" s="81"/>
      <c r="WLK6" s="81"/>
      <c r="WLL6" s="81"/>
      <c r="WLM6" s="81"/>
      <c r="WLN6" s="81"/>
      <c r="WLO6" s="81"/>
      <c r="WLP6" s="81"/>
      <c r="WLQ6" s="81"/>
      <c r="WLR6" s="70"/>
      <c r="WLS6" s="81"/>
      <c r="WLT6" s="81"/>
      <c r="WLU6" s="81"/>
      <c r="WLV6" s="81"/>
      <c r="WLW6" s="81"/>
      <c r="WLX6" s="81"/>
      <c r="WLY6" s="81"/>
      <c r="WLZ6" s="81"/>
      <c r="WMA6" s="81"/>
      <c r="WMB6" s="81"/>
      <c r="WMC6" s="81"/>
      <c r="WMD6" s="81"/>
      <c r="WME6" s="81"/>
      <c r="WMF6" s="81"/>
      <c r="WMG6" s="70"/>
      <c r="WMH6" s="81"/>
      <c r="WMI6" s="81"/>
      <c r="WMJ6" s="81"/>
      <c r="WMK6" s="81"/>
      <c r="WML6" s="81"/>
      <c r="WMM6" s="81"/>
      <c r="WMN6" s="81"/>
      <c r="WMO6" s="81"/>
      <c r="WMP6" s="81"/>
      <c r="WMQ6" s="81"/>
      <c r="WMR6" s="81"/>
      <c r="WMS6" s="81"/>
      <c r="WMT6" s="81"/>
      <c r="WMU6" s="81"/>
      <c r="WMV6" s="70"/>
      <c r="WMW6" s="81"/>
      <c r="WMX6" s="81"/>
      <c r="WMY6" s="81"/>
      <c r="WMZ6" s="81"/>
      <c r="WNA6" s="81"/>
      <c r="WNB6" s="81"/>
      <c r="WNC6" s="81"/>
      <c r="WND6" s="81"/>
      <c r="WNE6" s="81"/>
      <c r="WNF6" s="81"/>
      <c r="WNG6" s="81"/>
      <c r="WNH6" s="81"/>
      <c r="WNI6" s="81"/>
      <c r="WNJ6" s="81"/>
      <c r="WNK6" s="70"/>
      <c r="WNL6" s="81"/>
      <c r="WNM6" s="81"/>
      <c r="WNN6" s="81"/>
      <c r="WNO6" s="81"/>
      <c r="WNP6" s="81"/>
      <c r="WNQ6" s="81"/>
      <c r="WNR6" s="81"/>
      <c r="WNS6" s="81"/>
      <c r="WNT6" s="81"/>
      <c r="WNU6" s="81"/>
      <c r="WNV6" s="81"/>
      <c r="WNW6" s="81"/>
      <c r="WNX6" s="81"/>
      <c r="WNY6" s="81"/>
      <c r="WNZ6" s="70"/>
      <c r="WOA6" s="81"/>
      <c r="WOB6" s="81"/>
      <c r="WOC6" s="81"/>
      <c r="WOD6" s="81"/>
      <c r="WOE6" s="81"/>
      <c r="WOF6" s="81"/>
      <c r="WOG6" s="81"/>
      <c r="WOH6" s="81"/>
      <c r="WOI6" s="81"/>
      <c r="WOJ6" s="81"/>
      <c r="WOK6" s="81"/>
      <c r="WOL6" s="81"/>
      <c r="WOM6" s="81"/>
      <c r="WON6" s="81"/>
      <c r="WOO6" s="70"/>
      <c r="WOP6" s="81"/>
      <c r="WOQ6" s="81"/>
      <c r="WOR6" s="81"/>
      <c r="WOS6" s="81"/>
      <c r="WOT6" s="81"/>
      <c r="WOU6" s="81"/>
      <c r="WOV6" s="81"/>
      <c r="WOW6" s="81"/>
      <c r="WOX6" s="81"/>
      <c r="WOY6" s="81"/>
      <c r="WOZ6" s="81"/>
      <c r="WPA6" s="81"/>
      <c r="WPB6" s="81"/>
      <c r="WPC6" s="81"/>
      <c r="WPD6" s="70"/>
      <c r="WPE6" s="81"/>
      <c r="WPF6" s="81"/>
      <c r="WPG6" s="81"/>
      <c r="WPH6" s="81"/>
      <c r="WPI6" s="81"/>
      <c r="WPJ6" s="81"/>
      <c r="WPK6" s="81"/>
      <c r="WPL6" s="81"/>
      <c r="WPM6" s="81"/>
      <c r="WPN6" s="81"/>
      <c r="WPO6" s="81"/>
      <c r="WPP6" s="81"/>
      <c r="WPQ6" s="81"/>
      <c r="WPR6" s="81"/>
      <c r="WPS6" s="70"/>
      <c r="WPT6" s="81"/>
      <c r="WPU6" s="81"/>
      <c r="WPV6" s="81"/>
      <c r="WPW6" s="81"/>
      <c r="WPX6" s="81"/>
      <c r="WPY6" s="81"/>
      <c r="WPZ6" s="81"/>
      <c r="WQA6" s="81"/>
      <c r="WQB6" s="81"/>
      <c r="WQC6" s="81"/>
      <c r="WQD6" s="81"/>
      <c r="WQE6" s="81"/>
      <c r="WQF6" s="81"/>
      <c r="WQG6" s="81"/>
      <c r="WQH6" s="70"/>
      <c r="WQI6" s="81"/>
      <c r="WQJ6" s="81"/>
      <c r="WQK6" s="81"/>
      <c r="WQL6" s="81"/>
      <c r="WQM6" s="81"/>
      <c r="WQN6" s="81"/>
      <c r="WQO6" s="81"/>
      <c r="WQP6" s="81"/>
      <c r="WQQ6" s="81"/>
      <c r="WQR6" s="81"/>
      <c r="WQS6" s="81"/>
      <c r="WQT6" s="81"/>
      <c r="WQU6" s="81"/>
      <c r="WQV6" s="81"/>
      <c r="WQW6" s="70"/>
      <c r="WQX6" s="81"/>
      <c r="WQY6" s="81"/>
      <c r="WQZ6" s="81"/>
      <c r="WRA6" s="81"/>
      <c r="WRB6" s="81"/>
      <c r="WRC6" s="81"/>
      <c r="WRD6" s="81"/>
      <c r="WRE6" s="81"/>
      <c r="WRF6" s="81"/>
      <c r="WRG6" s="81"/>
      <c r="WRH6" s="81"/>
      <c r="WRI6" s="81"/>
      <c r="WRJ6" s="81"/>
      <c r="WRK6" s="81"/>
      <c r="WRL6" s="70"/>
      <c r="WRM6" s="81"/>
      <c r="WRN6" s="81"/>
      <c r="WRO6" s="81"/>
      <c r="WRP6" s="81"/>
      <c r="WRQ6" s="81"/>
      <c r="WRR6" s="81"/>
      <c r="WRS6" s="81"/>
      <c r="WRT6" s="81"/>
      <c r="WRU6" s="81"/>
      <c r="WRV6" s="81"/>
      <c r="WRW6" s="81"/>
      <c r="WRX6" s="81"/>
      <c r="WRY6" s="81"/>
      <c r="WRZ6" s="81"/>
      <c r="WSA6" s="70"/>
      <c r="WSB6" s="81"/>
      <c r="WSC6" s="81"/>
      <c r="WSD6" s="81"/>
      <c r="WSE6" s="81"/>
      <c r="WSF6" s="81"/>
      <c r="WSG6" s="81"/>
      <c r="WSH6" s="81"/>
      <c r="WSI6" s="81"/>
      <c r="WSJ6" s="81"/>
      <c r="WSK6" s="81"/>
      <c r="WSL6" s="81"/>
      <c r="WSM6" s="81"/>
      <c r="WSN6" s="81"/>
      <c r="WSO6" s="81"/>
      <c r="WSP6" s="70"/>
      <c r="WSQ6" s="81"/>
      <c r="WSR6" s="81"/>
      <c r="WSS6" s="81"/>
      <c r="WST6" s="81"/>
      <c r="WSU6" s="81"/>
      <c r="WSV6" s="81"/>
      <c r="WSW6" s="81"/>
      <c r="WSX6" s="81"/>
      <c r="WSY6" s="81"/>
      <c r="WSZ6" s="81"/>
      <c r="WTA6" s="81"/>
      <c r="WTB6" s="81"/>
      <c r="WTC6" s="81"/>
      <c r="WTD6" s="81"/>
      <c r="WTE6" s="70"/>
      <c r="WTF6" s="81"/>
      <c r="WTG6" s="81"/>
      <c r="WTH6" s="81"/>
      <c r="WTI6" s="81"/>
      <c r="WTJ6" s="81"/>
      <c r="WTK6" s="81"/>
      <c r="WTL6" s="81"/>
      <c r="WTM6" s="81"/>
      <c r="WTN6" s="81"/>
      <c r="WTO6" s="81"/>
      <c r="WTP6" s="81"/>
      <c r="WTQ6" s="81"/>
      <c r="WTR6" s="81"/>
      <c r="WTS6" s="81"/>
      <c r="WTT6" s="70"/>
      <c r="WTU6" s="81"/>
      <c r="WTV6" s="81"/>
      <c r="WTW6" s="81"/>
      <c r="WTX6" s="81"/>
      <c r="WTY6" s="81"/>
      <c r="WTZ6" s="81"/>
      <c r="WUA6" s="81"/>
      <c r="WUB6" s="81"/>
      <c r="WUC6" s="81"/>
      <c r="WUD6" s="81"/>
      <c r="WUE6" s="81"/>
      <c r="WUF6" s="81"/>
      <c r="WUG6" s="81"/>
      <c r="WUH6" s="81"/>
      <c r="WUI6" s="70"/>
      <c r="WUJ6" s="81"/>
      <c r="WUK6" s="81"/>
      <c r="WUL6" s="81"/>
      <c r="WUM6" s="81"/>
      <c r="WUN6" s="81"/>
      <c r="WUO6" s="81"/>
      <c r="WUP6" s="81"/>
      <c r="WUQ6" s="81"/>
      <c r="WUR6" s="81"/>
      <c r="WUS6" s="81"/>
      <c r="WUT6" s="81"/>
      <c r="WUU6" s="81"/>
      <c r="WUV6" s="81"/>
      <c r="WUW6" s="81"/>
      <c r="WUX6" s="70"/>
      <c r="WUY6" s="81"/>
      <c r="WUZ6" s="81"/>
      <c r="WVA6" s="81"/>
      <c r="WVB6" s="81"/>
      <c r="WVC6" s="81"/>
      <c r="WVD6" s="81"/>
      <c r="WVE6" s="81"/>
      <c r="WVF6" s="81"/>
      <c r="WVG6" s="81"/>
      <c r="WVH6" s="81"/>
      <c r="WVI6" s="81"/>
      <c r="WVJ6" s="81"/>
      <c r="WVK6" s="81"/>
      <c r="WVL6" s="81"/>
      <c r="WVM6" s="70"/>
      <c r="WVN6" s="81"/>
      <c r="WVO6" s="81"/>
      <c r="WVP6" s="81"/>
      <c r="WVQ6" s="81"/>
      <c r="WVR6" s="81"/>
      <c r="WVS6" s="81"/>
      <c r="WVT6" s="81"/>
      <c r="WVU6" s="81"/>
      <c r="WVV6" s="81"/>
      <c r="WVW6" s="81"/>
      <c r="WVX6" s="81"/>
      <c r="WVY6" s="81"/>
      <c r="WVZ6" s="81"/>
      <c r="WWA6" s="81"/>
      <c r="WWB6" s="70"/>
      <c r="WWC6" s="81"/>
      <c r="WWD6" s="81"/>
      <c r="WWE6" s="81"/>
      <c r="WWF6" s="81"/>
      <c r="WWG6" s="81"/>
      <c r="WWH6" s="81"/>
      <c r="WWI6" s="81"/>
      <c r="WWJ6" s="81"/>
      <c r="WWK6" s="81"/>
      <c r="WWL6" s="81"/>
      <c r="WWM6" s="81"/>
      <c r="WWN6" s="81"/>
      <c r="WWO6" s="81"/>
      <c r="WWP6" s="81"/>
      <c r="WWQ6" s="70"/>
      <c r="WWR6" s="81"/>
      <c r="WWS6" s="81"/>
      <c r="WWT6" s="81"/>
      <c r="WWU6" s="81"/>
      <c r="WWV6" s="81"/>
      <c r="WWW6" s="81"/>
      <c r="WWX6" s="81"/>
      <c r="WWY6" s="81"/>
      <c r="WWZ6" s="81"/>
      <c r="WXA6" s="81"/>
      <c r="WXB6" s="81"/>
      <c r="WXC6" s="81"/>
      <c r="WXD6" s="81"/>
      <c r="WXE6" s="81"/>
      <c r="WXF6" s="70"/>
      <c r="WXG6" s="81"/>
      <c r="WXH6" s="81"/>
      <c r="WXI6" s="81"/>
      <c r="WXJ6" s="81"/>
      <c r="WXK6" s="81"/>
      <c r="WXL6" s="81"/>
      <c r="WXM6" s="81"/>
      <c r="WXN6" s="81"/>
      <c r="WXO6" s="81"/>
      <c r="WXP6" s="81"/>
      <c r="WXQ6" s="81"/>
      <c r="WXR6" s="81"/>
      <c r="WXS6" s="81"/>
      <c r="WXT6" s="81"/>
      <c r="WXU6" s="70"/>
      <c r="WXV6" s="81"/>
      <c r="WXW6" s="81"/>
      <c r="WXX6" s="81"/>
      <c r="WXY6" s="81"/>
      <c r="WXZ6" s="81"/>
      <c r="WYA6" s="81"/>
      <c r="WYB6" s="81"/>
      <c r="WYC6" s="81"/>
      <c r="WYD6" s="81"/>
      <c r="WYE6" s="81"/>
      <c r="WYF6" s="81"/>
      <c r="WYG6" s="81"/>
      <c r="WYH6" s="81"/>
      <c r="WYI6" s="81"/>
      <c r="WYJ6" s="70"/>
      <c r="WYK6" s="81"/>
      <c r="WYL6" s="81"/>
      <c r="WYM6" s="81"/>
      <c r="WYN6" s="81"/>
      <c r="WYO6" s="81"/>
      <c r="WYP6" s="81"/>
      <c r="WYQ6" s="81"/>
      <c r="WYR6" s="81"/>
      <c r="WYS6" s="81"/>
      <c r="WYT6" s="81"/>
      <c r="WYU6" s="81"/>
      <c r="WYV6" s="81"/>
      <c r="WYW6" s="81"/>
      <c r="WYX6" s="81"/>
      <c r="WYY6" s="70"/>
      <c r="WYZ6" s="81"/>
      <c r="WZA6" s="81"/>
      <c r="WZB6" s="81"/>
      <c r="WZC6" s="81"/>
      <c r="WZD6" s="81"/>
      <c r="WZE6" s="81"/>
      <c r="WZF6" s="81"/>
      <c r="WZG6" s="81"/>
      <c r="WZH6" s="81"/>
      <c r="WZI6" s="81"/>
      <c r="WZJ6" s="81"/>
      <c r="WZK6" s="81"/>
      <c r="WZL6" s="81"/>
      <c r="WZM6" s="81"/>
      <c r="WZN6" s="70"/>
      <c r="WZO6" s="81"/>
      <c r="WZP6" s="81"/>
      <c r="WZQ6" s="81"/>
      <c r="WZR6" s="81"/>
      <c r="WZS6" s="81"/>
      <c r="WZT6" s="81"/>
      <c r="WZU6" s="81"/>
      <c r="WZV6" s="81"/>
      <c r="WZW6" s="81"/>
      <c r="WZX6" s="81"/>
      <c r="WZY6" s="81"/>
      <c r="WZZ6" s="81"/>
      <c r="XAA6" s="81"/>
      <c r="XAB6" s="81"/>
      <c r="XAC6" s="70"/>
      <c r="XAD6" s="81"/>
      <c r="XAE6" s="81"/>
      <c r="XAF6" s="81"/>
      <c r="XAG6" s="81"/>
      <c r="XAH6" s="81"/>
      <c r="XAI6" s="81"/>
      <c r="XAJ6" s="81"/>
      <c r="XAK6" s="81"/>
      <c r="XAL6" s="81"/>
      <c r="XAM6" s="81"/>
      <c r="XAN6" s="81"/>
      <c r="XAO6" s="81"/>
      <c r="XAP6" s="81"/>
      <c r="XAQ6" s="81"/>
      <c r="XAR6" s="70"/>
      <c r="XAS6" s="81"/>
      <c r="XAT6" s="81"/>
      <c r="XAU6" s="81"/>
      <c r="XAV6" s="81"/>
      <c r="XAW6" s="81"/>
      <c r="XAX6" s="81"/>
      <c r="XAY6" s="81"/>
      <c r="XAZ6" s="81"/>
      <c r="XBA6" s="81"/>
      <c r="XBB6" s="81"/>
      <c r="XBC6" s="81"/>
      <c r="XBD6" s="81"/>
      <c r="XBE6" s="81"/>
      <c r="XBF6" s="81"/>
      <c r="XBG6" s="70"/>
      <c r="XBH6" s="81"/>
      <c r="XBI6" s="81"/>
      <c r="XBJ6" s="81"/>
      <c r="XBK6" s="81"/>
      <c r="XBL6" s="81"/>
      <c r="XBM6" s="81"/>
      <c r="XBN6" s="81"/>
      <c r="XBO6" s="81"/>
      <c r="XBP6" s="81"/>
      <c r="XBQ6" s="81"/>
      <c r="XBR6" s="81"/>
      <c r="XBS6" s="81"/>
      <c r="XBT6" s="81"/>
      <c r="XBU6" s="81"/>
      <c r="XBV6" s="70"/>
      <c r="XBW6" s="81"/>
      <c r="XBX6" s="81"/>
      <c r="XBY6" s="81"/>
      <c r="XBZ6" s="81"/>
      <c r="XCA6" s="81"/>
      <c r="XCB6" s="81"/>
      <c r="XCC6" s="81"/>
      <c r="XCD6" s="81"/>
      <c r="XCE6" s="81"/>
      <c r="XCF6" s="81"/>
      <c r="XCG6" s="81"/>
      <c r="XCH6" s="81"/>
      <c r="XCI6" s="81"/>
      <c r="XCJ6" s="81"/>
      <c r="XCK6" s="70"/>
      <c r="XCL6" s="81"/>
      <c r="XCM6" s="81"/>
      <c r="XCN6" s="81"/>
      <c r="XCO6" s="81"/>
      <c r="XCP6" s="81"/>
      <c r="XCQ6" s="81"/>
      <c r="XCR6" s="81"/>
      <c r="XCS6" s="81"/>
      <c r="XCT6" s="81"/>
      <c r="XCU6" s="81"/>
      <c r="XCV6" s="81"/>
      <c r="XCW6" s="81"/>
      <c r="XCX6" s="81"/>
      <c r="XCY6" s="81"/>
      <c r="XCZ6" s="70"/>
      <c r="XDA6" s="81"/>
      <c r="XDB6" s="81"/>
      <c r="XDC6" s="81"/>
      <c r="XDD6" s="81"/>
      <c r="XDE6" s="81"/>
      <c r="XDF6" s="81"/>
      <c r="XDG6" s="81"/>
      <c r="XDH6" s="81"/>
      <c r="XDI6" s="81"/>
      <c r="XDJ6" s="81"/>
      <c r="XDK6" s="81"/>
      <c r="XDL6" s="81"/>
      <c r="XDM6" s="81"/>
      <c r="XDN6" s="81"/>
      <c r="XDO6" s="70"/>
      <c r="XDP6" s="81"/>
      <c r="XDQ6" s="81"/>
      <c r="XDR6" s="81"/>
      <c r="XDS6" s="81"/>
      <c r="XDT6" s="81"/>
      <c r="XDU6" s="81"/>
      <c r="XDV6" s="81"/>
      <c r="XDW6" s="81"/>
      <c r="XDX6" s="81"/>
      <c r="XDY6" s="81"/>
      <c r="XDZ6" s="81"/>
      <c r="XEA6" s="81"/>
      <c r="XEB6" s="81"/>
      <c r="XEC6" s="81"/>
      <c r="XED6" s="70"/>
      <c r="XEE6" s="81"/>
      <c r="XEF6" s="81"/>
      <c r="XEG6" s="81"/>
      <c r="XEH6" s="81"/>
      <c r="XEI6" s="81"/>
      <c r="XEJ6" s="81"/>
      <c r="XEK6" s="81"/>
      <c r="XEL6" s="81"/>
      <c r="XEM6" s="81"/>
      <c r="XEN6" s="81"/>
      <c r="XEO6" s="81"/>
      <c r="XEP6" s="81"/>
      <c r="XEQ6" s="81"/>
      <c r="XER6" s="81"/>
      <c r="XES6" s="70"/>
      <c r="XET6" s="81"/>
      <c r="XEU6" s="81"/>
      <c r="XEV6" s="81"/>
    </row>
    <row r="7" spans="1:16376" s="66" customFormat="1" ht="58.8" customHeight="1" thickBot="1">
      <c r="A7" s="99">
        <v>1</v>
      </c>
      <c r="B7" s="96" cm="1">
        <f t="array" ref="B7">INDEX(_xlfn.ANCHORARRAY('Tabele pomocnicze'!A2),Wyszukiwarka!A7)</f>
        <v>101</v>
      </c>
      <c r="C7" s="100">
        <v>1</v>
      </c>
      <c r="D7" s="96" t="str" cm="1">
        <f t="array" ref="D7">INDEX(_xlfn.ANCHORARRAY('Tabele pomocnicze'!B2),Wyszukiwarka!C7)</f>
        <v>DM</v>
      </c>
      <c r="E7" s="100">
        <v>2</v>
      </c>
      <c r="F7" s="103" t="str" cm="1">
        <f t="array" ref="F7">INDEX(_xlfn.ANCHORARRAY('Tabele pomocnicze'!C2),Wyszukiwarka!E7)</f>
        <v>stanowiska pozostałe</v>
      </c>
      <c r="G7" s="90"/>
      <c r="H7" s="90"/>
      <c r="I7" s="90"/>
      <c r="J7" s="161"/>
    </row>
    <row r="8" spans="1:16376" customFormat="1">
      <c r="A8" s="91"/>
      <c r="B8" s="88"/>
      <c r="C8" s="88"/>
      <c r="D8" s="88"/>
      <c r="E8" s="88"/>
      <c r="F8" s="88"/>
      <c r="G8" s="88"/>
      <c r="H8" s="92"/>
      <c r="I8" s="88"/>
      <c r="J8" s="161"/>
    </row>
    <row r="9" spans="1:16376" customFormat="1">
      <c r="A9" s="91"/>
      <c r="B9" s="88"/>
      <c r="C9" s="88"/>
      <c r="D9" s="88"/>
      <c r="E9" s="88"/>
      <c r="F9" s="88"/>
      <c r="G9" s="88"/>
      <c r="H9" s="92"/>
      <c r="I9" s="88"/>
      <c r="J9" s="161"/>
    </row>
    <row r="10" spans="1:16376" customFormat="1">
      <c r="A10" s="91"/>
      <c r="B10" s="88"/>
      <c r="C10" s="88"/>
      <c r="D10" s="88"/>
      <c r="E10" s="88"/>
      <c r="F10" s="88"/>
      <c r="G10" s="88"/>
      <c r="H10" s="92"/>
      <c r="I10" s="88"/>
      <c r="J10" s="161"/>
    </row>
    <row r="11" spans="1:16376" customFormat="1">
      <c r="A11" s="91"/>
      <c r="B11" s="88"/>
      <c r="C11" s="98"/>
      <c r="D11" s="88"/>
      <c r="E11" s="88"/>
      <c r="F11" s="88"/>
      <c r="G11" s="88"/>
      <c r="H11" s="92"/>
      <c r="I11" s="88"/>
      <c r="J11" s="161"/>
    </row>
    <row r="12" spans="1:16376" customFormat="1">
      <c r="A12" s="91"/>
      <c r="B12" s="88"/>
      <c r="C12" s="88"/>
      <c r="D12" s="88"/>
      <c r="E12" s="88"/>
      <c r="F12" s="88"/>
      <c r="G12" s="88"/>
      <c r="H12" s="92"/>
      <c r="I12" s="88"/>
      <c r="J12" s="161"/>
    </row>
    <row r="13" spans="1:16376" customFormat="1">
      <c r="A13" s="91"/>
      <c r="B13" s="88"/>
      <c r="C13" s="88"/>
      <c r="D13" s="88"/>
      <c r="E13" s="88"/>
      <c r="F13" s="88"/>
      <c r="G13" s="88"/>
      <c r="H13" s="92"/>
      <c r="I13" s="88"/>
      <c r="J13" s="161"/>
    </row>
    <row r="14" spans="1:16376" customFormat="1">
      <c r="A14" s="93"/>
      <c r="B14" s="88"/>
      <c r="C14" s="88"/>
      <c r="D14" s="88"/>
      <c r="E14" s="88"/>
      <c r="F14" s="88"/>
      <c r="G14" s="88"/>
      <c r="H14" s="92"/>
      <c r="I14" s="88"/>
      <c r="J14" s="161"/>
    </row>
    <row r="15" spans="1:16376" customFormat="1" ht="15" thickBot="1">
      <c r="A15" s="94"/>
      <c r="B15" s="95"/>
      <c r="C15" s="95"/>
      <c r="D15" s="95"/>
      <c r="E15" s="95"/>
      <c r="F15" s="95"/>
      <c r="G15" s="95"/>
      <c r="H15" s="95"/>
      <c r="I15" s="95"/>
      <c r="J15" s="161"/>
    </row>
    <row r="16" spans="1:16376" customFormat="1" ht="21" customHeight="1">
      <c r="A16" s="45"/>
      <c r="B16" s="45"/>
      <c r="C16" s="45"/>
      <c r="D16" s="45"/>
      <c r="E16" s="45"/>
      <c r="F16" s="45"/>
      <c r="G16" s="45"/>
      <c r="H16" s="45"/>
      <c r="I16" s="45"/>
    </row>
    <row r="17" spans="1:10" ht="115.8" thickBot="1">
      <c r="A17" s="158" t="s">
        <v>11</v>
      </c>
      <c r="B17" s="158" t="s">
        <v>12</v>
      </c>
      <c r="C17" s="158" t="s">
        <v>13</v>
      </c>
      <c r="D17" s="158" t="s">
        <v>14</v>
      </c>
      <c r="E17" s="158" t="s">
        <v>32</v>
      </c>
      <c r="F17" s="158" t="s">
        <v>1677</v>
      </c>
      <c r="G17" s="158" t="s">
        <v>51</v>
      </c>
      <c r="H17" s="159" t="s">
        <v>50</v>
      </c>
      <c r="I17" s="158" t="s">
        <v>1651</v>
      </c>
      <c r="J17" s="158" t="s">
        <v>1659</v>
      </c>
    </row>
    <row r="18" spans="1:10">
      <c r="A18" s="116" t="s">
        <v>61</v>
      </c>
      <c r="B18" s="104">
        <v>101</v>
      </c>
      <c r="C18" s="104" t="s">
        <v>1663</v>
      </c>
      <c r="D18" s="104" t="s">
        <v>1669</v>
      </c>
      <c r="E18" s="104">
        <v>1</v>
      </c>
      <c r="F18" s="113">
        <v>870.67396312778124</v>
      </c>
      <c r="G18" s="105" t="s">
        <v>0</v>
      </c>
      <c r="H18" s="106">
        <v>1</v>
      </c>
      <c r="I18" s="43">
        <v>0</v>
      </c>
      <c r="J18" s="162" t="s">
        <v>1700</v>
      </c>
    </row>
    <row r="19" spans="1:10">
      <c r="A19" s="116" t="s">
        <v>62</v>
      </c>
      <c r="B19" s="104">
        <v>101</v>
      </c>
      <c r="C19" s="104" t="s">
        <v>1663</v>
      </c>
      <c r="D19" s="104" t="s">
        <v>1669</v>
      </c>
      <c r="E19" s="104">
        <v>1</v>
      </c>
      <c r="F19" s="113">
        <v>870.67396312778124</v>
      </c>
      <c r="G19" s="105" t="s">
        <v>0</v>
      </c>
      <c r="H19" s="106">
        <v>1</v>
      </c>
      <c r="I19" s="43">
        <v>0</v>
      </c>
      <c r="J19" s="162" t="s">
        <v>1700</v>
      </c>
    </row>
    <row r="20" spans="1:10">
      <c r="A20" s="116" t="s">
        <v>63</v>
      </c>
      <c r="B20" s="104">
        <v>101</v>
      </c>
      <c r="C20" s="104" t="s">
        <v>1663</v>
      </c>
      <c r="D20" s="104" t="s">
        <v>1669</v>
      </c>
      <c r="E20" s="104">
        <v>1</v>
      </c>
      <c r="F20" s="113">
        <v>870.67396312778124</v>
      </c>
      <c r="G20" s="105" t="s">
        <v>0</v>
      </c>
      <c r="H20" s="106">
        <v>1</v>
      </c>
      <c r="I20" s="104">
        <v>0</v>
      </c>
      <c r="J20" s="162" t="s">
        <v>1700</v>
      </c>
    </row>
    <row r="21" spans="1:10">
      <c r="A21" s="116" t="s">
        <v>65</v>
      </c>
      <c r="B21" s="104">
        <v>101</v>
      </c>
      <c r="C21" s="104" t="s">
        <v>1663</v>
      </c>
      <c r="D21" s="104" t="s">
        <v>1669</v>
      </c>
      <c r="E21" s="104">
        <v>1</v>
      </c>
      <c r="F21" s="113">
        <v>870.67396312778124</v>
      </c>
      <c r="G21" s="105" t="s">
        <v>0</v>
      </c>
      <c r="H21" s="106">
        <v>1</v>
      </c>
      <c r="I21" s="104">
        <v>0</v>
      </c>
      <c r="J21" s="162" t="s">
        <v>1700</v>
      </c>
    </row>
    <row r="22" spans="1:10">
      <c r="A22" s="116" t="s">
        <v>66</v>
      </c>
      <c r="B22" s="104">
        <v>101</v>
      </c>
      <c r="C22" s="104" t="s">
        <v>1663</v>
      </c>
      <c r="D22" s="104" t="s">
        <v>1669</v>
      </c>
      <c r="E22" s="104">
        <v>1</v>
      </c>
      <c r="F22" s="113">
        <v>870.67396312778124</v>
      </c>
      <c r="G22" s="105" t="s">
        <v>0</v>
      </c>
      <c r="H22" s="106">
        <v>1</v>
      </c>
      <c r="I22" s="104">
        <v>0</v>
      </c>
      <c r="J22" s="162" t="s">
        <v>1700</v>
      </c>
    </row>
    <row r="23" spans="1:10">
      <c r="A23" s="116" t="s">
        <v>85</v>
      </c>
      <c r="B23" s="104">
        <v>101</v>
      </c>
      <c r="C23" s="104" t="s">
        <v>1663</v>
      </c>
      <c r="D23" s="104" t="s">
        <v>1669</v>
      </c>
      <c r="E23" s="104">
        <v>1</v>
      </c>
      <c r="F23" s="113">
        <v>870.67396312778124</v>
      </c>
      <c r="G23" s="105" t="s">
        <v>0</v>
      </c>
      <c r="H23" s="106">
        <v>1</v>
      </c>
      <c r="I23" s="104">
        <v>0</v>
      </c>
      <c r="J23" s="162" t="s">
        <v>1700</v>
      </c>
    </row>
    <row r="24" spans="1:10">
      <c r="A24" s="116" t="s">
        <v>86</v>
      </c>
      <c r="B24" s="104">
        <v>101</v>
      </c>
      <c r="C24" s="104" t="s">
        <v>1663</v>
      </c>
      <c r="D24" s="104" t="s">
        <v>1669</v>
      </c>
      <c r="E24" s="104">
        <v>1</v>
      </c>
      <c r="F24" s="113">
        <v>870.67396312778124</v>
      </c>
      <c r="G24" s="105" t="s">
        <v>0</v>
      </c>
      <c r="H24" s="106">
        <v>1</v>
      </c>
      <c r="I24" s="104">
        <v>0</v>
      </c>
      <c r="J24" s="162" t="s">
        <v>1700</v>
      </c>
    </row>
    <row r="25" spans="1:10">
      <c r="A25" s="116" t="s">
        <v>87</v>
      </c>
      <c r="B25" s="104">
        <v>101</v>
      </c>
      <c r="C25" s="104" t="s">
        <v>1663</v>
      </c>
      <c r="D25" s="104" t="s">
        <v>1669</v>
      </c>
      <c r="E25" s="104">
        <v>1</v>
      </c>
      <c r="F25" s="113">
        <v>870.67396312778124</v>
      </c>
      <c r="G25" s="105" t="s">
        <v>0</v>
      </c>
      <c r="H25" s="106">
        <v>1</v>
      </c>
      <c r="I25" s="104">
        <v>0</v>
      </c>
      <c r="J25" s="162" t="s">
        <v>1700</v>
      </c>
    </row>
    <row r="26" spans="1:10">
      <c r="A26" s="116" t="s">
        <v>99</v>
      </c>
      <c r="B26" s="104">
        <v>101</v>
      </c>
      <c r="C26" s="104" t="s">
        <v>1663</v>
      </c>
      <c r="D26" s="104" t="s">
        <v>1669</v>
      </c>
      <c r="E26" s="104">
        <v>1</v>
      </c>
      <c r="F26" s="113">
        <v>870.67396312778124</v>
      </c>
      <c r="G26" s="105" t="s">
        <v>0</v>
      </c>
      <c r="H26" s="106">
        <v>1</v>
      </c>
      <c r="I26" s="104">
        <v>0</v>
      </c>
      <c r="J26" s="162" t="s">
        <v>1700</v>
      </c>
    </row>
    <row r="27" spans="1:10">
      <c r="A27" s="116" t="s">
        <v>100</v>
      </c>
      <c r="B27" s="104">
        <v>101</v>
      </c>
      <c r="C27" s="104" t="s">
        <v>1663</v>
      </c>
      <c r="D27" s="104" t="s">
        <v>1669</v>
      </c>
      <c r="E27" s="104">
        <v>1</v>
      </c>
      <c r="F27" s="113">
        <v>870.67396312778124</v>
      </c>
      <c r="G27" s="105" t="s">
        <v>0</v>
      </c>
      <c r="H27" s="106">
        <v>1</v>
      </c>
      <c r="I27" s="104">
        <v>0</v>
      </c>
      <c r="J27" s="162" t="s">
        <v>1700</v>
      </c>
    </row>
    <row r="28" spans="1:10">
      <c r="A28" s="116" t="s">
        <v>101</v>
      </c>
      <c r="B28" s="104">
        <v>101</v>
      </c>
      <c r="C28" s="104" t="s">
        <v>1663</v>
      </c>
      <c r="D28" s="104" t="s">
        <v>1669</v>
      </c>
      <c r="E28" s="104">
        <v>1</v>
      </c>
      <c r="F28" s="113">
        <v>870.67396312778124</v>
      </c>
      <c r="G28" s="105" t="s">
        <v>0</v>
      </c>
      <c r="H28" s="106">
        <v>1</v>
      </c>
      <c r="I28" s="104">
        <v>0</v>
      </c>
      <c r="J28" s="162" t="s">
        <v>1700</v>
      </c>
    </row>
    <row r="29" spans="1:10">
      <c r="A29" s="116" t="s">
        <v>102</v>
      </c>
      <c r="B29" s="104">
        <v>101</v>
      </c>
      <c r="C29" s="104" t="s">
        <v>1663</v>
      </c>
      <c r="D29" s="104" t="s">
        <v>1669</v>
      </c>
      <c r="E29" s="104">
        <v>1</v>
      </c>
      <c r="F29" s="113">
        <v>870.67396312778124</v>
      </c>
      <c r="G29" s="105" t="s">
        <v>0</v>
      </c>
      <c r="H29" s="106">
        <v>1</v>
      </c>
      <c r="I29" s="104">
        <v>0</v>
      </c>
      <c r="J29" s="162" t="s">
        <v>1700</v>
      </c>
    </row>
    <row r="30" spans="1:10">
      <c r="A30" s="116" t="s">
        <v>156</v>
      </c>
      <c r="B30" s="104">
        <v>101</v>
      </c>
      <c r="C30" s="104" t="s">
        <v>1663</v>
      </c>
      <c r="D30" s="104" t="s">
        <v>1669</v>
      </c>
      <c r="E30" s="104">
        <v>1</v>
      </c>
      <c r="F30" s="113">
        <v>870.67396312778124</v>
      </c>
      <c r="G30" s="105" t="s">
        <v>0</v>
      </c>
      <c r="H30" s="106">
        <v>1</v>
      </c>
      <c r="I30" s="104">
        <v>0</v>
      </c>
      <c r="J30" s="162" t="s">
        <v>1700</v>
      </c>
    </row>
    <row r="31" spans="1:10">
      <c r="A31" s="116" t="s">
        <v>158</v>
      </c>
      <c r="B31" s="104">
        <v>101</v>
      </c>
      <c r="C31" s="104" t="s">
        <v>1663</v>
      </c>
      <c r="D31" s="104" t="s">
        <v>1669</v>
      </c>
      <c r="E31" s="104">
        <v>1</v>
      </c>
      <c r="F31" s="113">
        <v>870.67396312778124</v>
      </c>
      <c r="G31" s="105" t="s">
        <v>0</v>
      </c>
      <c r="H31" s="106">
        <v>1</v>
      </c>
      <c r="I31" s="104">
        <v>0</v>
      </c>
      <c r="J31" s="162" t="s">
        <v>1700</v>
      </c>
    </row>
    <row r="32" spans="1:10">
      <c r="A32" s="116" t="s">
        <v>159</v>
      </c>
      <c r="B32" s="104">
        <v>101</v>
      </c>
      <c r="C32" s="104" t="s">
        <v>1663</v>
      </c>
      <c r="D32" s="104" t="s">
        <v>1669</v>
      </c>
      <c r="E32" s="104">
        <v>1</v>
      </c>
      <c r="F32" s="113">
        <v>870.67396312778124</v>
      </c>
      <c r="G32" s="105" t="s">
        <v>0</v>
      </c>
      <c r="H32" s="106">
        <v>1</v>
      </c>
      <c r="I32" s="104">
        <v>0</v>
      </c>
      <c r="J32" s="162" t="s">
        <v>1700</v>
      </c>
    </row>
    <row r="33" spans="1:10">
      <c r="A33" s="116" t="s">
        <v>222</v>
      </c>
      <c r="B33" s="104">
        <v>101</v>
      </c>
      <c r="C33" s="104" t="s">
        <v>1663</v>
      </c>
      <c r="D33" s="104" t="s">
        <v>1669</v>
      </c>
      <c r="E33" s="104">
        <v>1</v>
      </c>
      <c r="F33" s="113">
        <v>870.67396312778124</v>
      </c>
      <c r="G33" s="105" t="s">
        <v>0</v>
      </c>
      <c r="H33" s="106">
        <v>1</v>
      </c>
      <c r="I33" s="104">
        <v>0</v>
      </c>
      <c r="J33" s="162" t="s">
        <v>1700</v>
      </c>
    </row>
    <row r="34" spans="1:10">
      <c r="A34" s="116" t="s">
        <v>223</v>
      </c>
      <c r="B34" s="104">
        <v>101</v>
      </c>
      <c r="C34" s="104" t="s">
        <v>1663</v>
      </c>
      <c r="D34" s="104" t="s">
        <v>1669</v>
      </c>
      <c r="E34" s="104">
        <v>1</v>
      </c>
      <c r="F34" s="113">
        <v>870.67396312778124</v>
      </c>
      <c r="G34" s="105" t="s">
        <v>0</v>
      </c>
      <c r="H34" s="106">
        <v>1</v>
      </c>
      <c r="I34" s="104">
        <v>0</v>
      </c>
      <c r="J34" s="162" t="s">
        <v>1700</v>
      </c>
    </row>
    <row r="35" spans="1:10">
      <c r="A35" s="116" t="s">
        <v>226</v>
      </c>
      <c r="B35" s="104">
        <v>101</v>
      </c>
      <c r="C35" s="104" t="s">
        <v>1663</v>
      </c>
      <c r="D35" s="104" t="s">
        <v>1669</v>
      </c>
      <c r="E35" s="104">
        <v>1</v>
      </c>
      <c r="F35" s="113">
        <v>870.67396312778124</v>
      </c>
      <c r="G35" s="105" t="s">
        <v>0</v>
      </c>
      <c r="H35" s="106">
        <v>1</v>
      </c>
      <c r="I35" s="104">
        <v>0</v>
      </c>
      <c r="J35" s="162" t="s">
        <v>1700</v>
      </c>
    </row>
    <row r="36" spans="1:10">
      <c r="A36" s="116" t="s">
        <v>227</v>
      </c>
      <c r="B36" s="104">
        <v>101</v>
      </c>
      <c r="C36" s="104" t="s">
        <v>1663</v>
      </c>
      <c r="D36" s="104" t="s">
        <v>1669</v>
      </c>
      <c r="E36" s="104">
        <v>1</v>
      </c>
      <c r="F36" s="113">
        <v>870.67396312778124</v>
      </c>
      <c r="G36" s="105" t="s">
        <v>0</v>
      </c>
      <c r="H36" s="106">
        <v>1</v>
      </c>
      <c r="I36" s="104">
        <v>0</v>
      </c>
      <c r="J36" s="162" t="s">
        <v>1700</v>
      </c>
    </row>
    <row r="37" spans="1:10">
      <c r="A37" s="116" t="s">
        <v>228</v>
      </c>
      <c r="B37" s="104">
        <v>101</v>
      </c>
      <c r="C37" s="104" t="s">
        <v>1663</v>
      </c>
      <c r="D37" s="104" t="s">
        <v>1669</v>
      </c>
      <c r="E37" s="104">
        <v>1</v>
      </c>
      <c r="F37" s="113">
        <v>870.67396312778124</v>
      </c>
      <c r="G37" s="105" t="s">
        <v>0</v>
      </c>
      <c r="H37" s="106">
        <v>1</v>
      </c>
      <c r="I37" s="104">
        <v>0</v>
      </c>
      <c r="J37" s="162" t="s">
        <v>1700</v>
      </c>
    </row>
    <row r="38" spans="1:10">
      <c r="A38" s="116" t="s">
        <v>229</v>
      </c>
      <c r="B38" s="104">
        <v>101</v>
      </c>
      <c r="C38" s="104" t="s">
        <v>1663</v>
      </c>
      <c r="D38" s="104" t="s">
        <v>1669</v>
      </c>
      <c r="E38" s="104">
        <v>1</v>
      </c>
      <c r="F38" s="113">
        <v>870.67396312778124</v>
      </c>
      <c r="G38" s="105" t="s">
        <v>0</v>
      </c>
      <c r="H38" s="106">
        <v>1</v>
      </c>
      <c r="I38" s="104">
        <v>0</v>
      </c>
      <c r="J38" s="162" t="s">
        <v>1700</v>
      </c>
    </row>
    <row r="39" spans="1:10">
      <c r="A39" s="116" t="s">
        <v>230</v>
      </c>
      <c r="B39" s="104">
        <v>101</v>
      </c>
      <c r="C39" s="104" t="s">
        <v>1663</v>
      </c>
      <c r="D39" s="104" t="s">
        <v>1669</v>
      </c>
      <c r="E39" s="104">
        <v>1</v>
      </c>
      <c r="F39" s="113">
        <v>870.67396312778124</v>
      </c>
      <c r="G39" s="105" t="s">
        <v>0</v>
      </c>
      <c r="H39" s="106">
        <v>1</v>
      </c>
      <c r="I39" s="104">
        <v>0</v>
      </c>
      <c r="J39" s="162" t="s">
        <v>1700</v>
      </c>
    </row>
    <row r="40" spans="1:10">
      <c r="A40" s="116" t="s">
        <v>232</v>
      </c>
      <c r="B40" s="104">
        <v>101</v>
      </c>
      <c r="C40" s="104" t="s">
        <v>1663</v>
      </c>
      <c r="D40" s="104" t="s">
        <v>1669</v>
      </c>
      <c r="E40" s="104">
        <v>1</v>
      </c>
      <c r="F40" s="113">
        <v>870.67396312778124</v>
      </c>
      <c r="G40" s="105" t="s">
        <v>0</v>
      </c>
      <c r="H40" s="106">
        <v>1</v>
      </c>
      <c r="I40" s="104">
        <v>0</v>
      </c>
      <c r="J40" s="162" t="s">
        <v>1700</v>
      </c>
    </row>
    <row r="41" spans="1:10">
      <c r="A41" s="116" t="s">
        <v>341</v>
      </c>
      <c r="B41" s="104">
        <v>101</v>
      </c>
      <c r="C41" s="104" t="s">
        <v>1663</v>
      </c>
      <c r="D41" s="104" t="s">
        <v>1669</v>
      </c>
      <c r="E41" s="104">
        <v>1</v>
      </c>
      <c r="F41" s="113">
        <v>870.67396312778124</v>
      </c>
      <c r="G41" s="105" t="s">
        <v>0</v>
      </c>
      <c r="H41" s="106">
        <v>1</v>
      </c>
      <c r="I41" s="104">
        <v>0</v>
      </c>
      <c r="J41" s="162" t="s">
        <v>1700</v>
      </c>
    </row>
    <row r="42" spans="1:10">
      <c r="A42" s="116" t="s">
        <v>342</v>
      </c>
      <c r="B42" s="104">
        <v>101</v>
      </c>
      <c r="C42" s="104" t="s">
        <v>1663</v>
      </c>
      <c r="D42" s="104" t="s">
        <v>1669</v>
      </c>
      <c r="E42" s="104">
        <v>1</v>
      </c>
      <c r="F42" s="113">
        <v>870.67396312778124</v>
      </c>
      <c r="G42" s="105" t="s">
        <v>0</v>
      </c>
      <c r="H42" s="106">
        <v>1</v>
      </c>
      <c r="I42" s="104">
        <v>0</v>
      </c>
      <c r="J42" s="162" t="s">
        <v>1700</v>
      </c>
    </row>
    <row r="43" spans="1:10">
      <c r="A43" s="116" t="s">
        <v>343</v>
      </c>
      <c r="B43" s="104">
        <v>101</v>
      </c>
      <c r="C43" s="104" t="s">
        <v>1663</v>
      </c>
      <c r="D43" s="104" t="s">
        <v>1669</v>
      </c>
      <c r="E43" s="104">
        <v>1</v>
      </c>
      <c r="F43" s="113">
        <v>870.67396312778124</v>
      </c>
      <c r="G43" s="105" t="s">
        <v>0</v>
      </c>
      <c r="H43" s="106">
        <v>1</v>
      </c>
      <c r="I43" s="104">
        <v>0</v>
      </c>
      <c r="J43" s="162" t="s">
        <v>1700</v>
      </c>
    </row>
    <row r="44" spans="1:10">
      <c r="A44" s="116" t="s">
        <v>344</v>
      </c>
      <c r="B44" s="104">
        <v>101</v>
      </c>
      <c r="C44" s="104" t="s">
        <v>1663</v>
      </c>
      <c r="D44" s="104" t="s">
        <v>1669</v>
      </c>
      <c r="E44" s="104">
        <v>1</v>
      </c>
      <c r="F44" s="113">
        <v>870.67396312778124</v>
      </c>
      <c r="G44" s="105" t="s">
        <v>0</v>
      </c>
      <c r="H44" s="106">
        <v>1</v>
      </c>
      <c r="I44" s="104">
        <v>0</v>
      </c>
      <c r="J44" s="162" t="s">
        <v>1700</v>
      </c>
    </row>
    <row r="45" spans="1:10">
      <c r="A45" s="116" t="s">
        <v>345</v>
      </c>
      <c r="B45" s="104">
        <v>101</v>
      </c>
      <c r="C45" s="104" t="s">
        <v>1663</v>
      </c>
      <c r="D45" s="104" t="s">
        <v>1669</v>
      </c>
      <c r="E45" s="104">
        <v>1</v>
      </c>
      <c r="F45" s="113">
        <v>870.67396312778124</v>
      </c>
      <c r="G45" s="105" t="s">
        <v>0</v>
      </c>
      <c r="H45" s="106">
        <v>1</v>
      </c>
      <c r="I45" s="104">
        <v>0</v>
      </c>
      <c r="J45" s="162" t="s">
        <v>1700</v>
      </c>
    </row>
    <row r="46" spans="1:10">
      <c r="A46" s="116" t="s">
        <v>346</v>
      </c>
      <c r="B46" s="104">
        <v>101</v>
      </c>
      <c r="C46" s="104" t="s">
        <v>1663</v>
      </c>
      <c r="D46" s="104" t="s">
        <v>1669</v>
      </c>
      <c r="E46" s="104">
        <v>1</v>
      </c>
      <c r="F46" s="113">
        <v>870.67396312778124</v>
      </c>
      <c r="G46" s="105" t="s">
        <v>0</v>
      </c>
      <c r="H46" s="106">
        <v>1</v>
      </c>
      <c r="I46" s="104">
        <v>0</v>
      </c>
      <c r="J46" s="162" t="s">
        <v>1700</v>
      </c>
    </row>
    <row r="47" spans="1:10">
      <c r="A47" s="116" t="s">
        <v>347</v>
      </c>
      <c r="B47" s="104">
        <v>101</v>
      </c>
      <c r="C47" s="104" t="s">
        <v>1663</v>
      </c>
      <c r="D47" s="104" t="s">
        <v>1669</v>
      </c>
      <c r="E47" s="104">
        <v>1</v>
      </c>
      <c r="F47" s="113">
        <v>870.67396312778124</v>
      </c>
      <c r="G47" s="105" t="s">
        <v>0</v>
      </c>
      <c r="H47" s="106">
        <v>1</v>
      </c>
      <c r="I47" s="104">
        <v>0</v>
      </c>
      <c r="J47" s="162" t="s">
        <v>1700</v>
      </c>
    </row>
    <row r="48" spans="1:10">
      <c r="A48" s="116" t="s">
        <v>350</v>
      </c>
      <c r="B48" s="104">
        <v>101</v>
      </c>
      <c r="C48" s="104" t="s">
        <v>1663</v>
      </c>
      <c r="D48" s="104" t="s">
        <v>1669</v>
      </c>
      <c r="E48" s="104">
        <v>1</v>
      </c>
      <c r="F48" s="113">
        <v>870.67396312778124</v>
      </c>
      <c r="G48" s="105" t="s">
        <v>0</v>
      </c>
      <c r="H48" s="106">
        <v>1</v>
      </c>
      <c r="I48" s="104">
        <v>0</v>
      </c>
      <c r="J48" s="162" t="s">
        <v>1700</v>
      </c>
    </row>
    <row r="49" spans="1:10">
      <c r="A49" s="116" t="s">
        <v>351</v>
      </c>
      <c r="B49" s="104">
        <v>101</v>
      </c>
      <c r="C49" s="104" t="s">
        <v>1663</v>
      </c>
      <c r="D49" s="104" t="s">
        <v>1669</v>
      </c>
      <c r="E49" s="104">
        <v>1</v>
      </c>
      <c r="F49" s="113">
        <v>870.67396312778124</v>
      </c>
      <c r="G49" s="105" t="s">
        <v>0</v>
      </c>
      <c r="H49" s="106">
        <v>1</v>
      </c>
      <c r="I49" s="104">
        <v>0</v>
      </c>
      <c r="J49" s="162" t="s">
        <v>1700</v>
      </c>
    </row>
    <row r="50" spans="1:10">
      <c r="A50" s="116" t="s">
        <v>352</v>
      </c>
      <c r="B50" s="104">
        <v>101</v>
      </c>
      <c r="C50" s="104" t="s">
        <v>1663</v>
      </c>
      <c r="D50" s="104" t="s">
        <v>1669</v>
      </c>
      <c r="E50" s="104">
        <v>1</v>
      </c>
      <c r="F50" s="113">
        <v>870.67396312778124</v>
      </c>
      <c r="G50" s="105" t="s">
        <v>0</v>
      </c>
      <c r="H50" s="106">
        <v>1</v>
      </c>
      <c r="I50" s="104">
        <v>0</v>
      </c>
      <c r="J50" s="162" t="s">
        <v>1700</v>
      </c>
    </row>
    <row r="51" spans="1:10">
      <c r="A51" s="116" t="s">
        <v>353</v>
      </c>
      <c r="B51" s="104">
        <v>101</v>
      </c>
      <c r="C51" s="104" t="s">
        <v>1663</v>
      </c>
      <c r="D51" s="104" t="s">
        <v>1669</v>
      </c>
      <c r="E51" s="104">
        <v>1</v>
      </c>
      <c r="F51" s="113">
        <v>870.67396312778124</v>
      </c>
      <c r="G51" s="105" t="s">
        <v>0</v>
      </c>
      <c r="H51" s="106">
        <v>1</v>
      </c>
      <c r="I51" s="104">
        <v>0</v>
      </c>
      <c r="J51" s="162" t="s">
        <v>1700</v>
      </c>
    </row>
    <row r="52" spans="1:10">
      <c r="A52" s="116" t="s">
        <v>354</v>
      </c>
      <c r="B52" s="104">
        <v>101</v>
      </c>
      <c r="C52" s="104" t="s">
        <v>1663</v>
      </c>
      <c r="D52" s="104" t="s">
        <v>1669</v>
      </c>
      <c r="E52" s="104">
        <v>1</v>
      </c>
      <c r="F52" s="113">
        <v>870.67396312778124</v>
      </c>
      <c r="G52" s="105" t="s">
        <v>0</v>
      </c>
      <c r="H52" s="106">
        <v>1</v>
      </c>
      <c r="I52" s="104">
        <v>0</v>
      </c>
      <c r="J52" s="162" t="s">
        <v>1700</v>
      </c>
    </row>
    <row r="53" spans="1:10">
      <c r="A53" s="116" t="s">
        <v>355</v>
      </c>
      <c r="B53" s="104">
        <v>101</v>
      </c>
      <c r="C53" s="104" t="s">
        <v>1663</v>
      </c>
      <c r="D53" s="104" t="s">
        <v>1669</v>
      </c>
      <c r="E53" s="104">
        <v>1</v>
      </c>
      <c r="F53" s="113">
        <v>870.67396312778124</v>
      </c>
      <c r="G53" s="105" t="s">
        <v>0</v>
      </c>
      <c r="H53" s="106">
        <v>1</v>
      </c>
      <c r="I53" s="104">
        <v>0</v>
      </c>
      <c r="J53" s="162" t="s">
        <v>1700</v>
      </c>
    </row>
    <row r="54" spans="1:10">
      <c r="A54" s="116" t="s">
        <v>357</v>
      </c>
      <c r="B54" s="104">
        <v>101</v>
      </c>
      <c r="C54" s="104" t="s">
        <v>1663</v>
      </c>
      <c r="D54" s="104" t="s">
        <v>1669</v>
      </c>
      <c r="E54" s="104">
        <v>1</v>
      </c>
      <c r="F54" s="113">
        <v>870.67396312778124</v>
      </c>
      <c r="G54" s="105" t="s">
        <v>0</v>
      </c>
      <c r="H54" s="106">
        <v>1</v>
      </c>
      <c r="I54" s="104">
        <v>0</v>
      </c>
      <c r="J54" s="162" t="s">
        <v>1700</v>
      </c>
    </row>
    <row r="55" spans="1:10">
      <c r="A55" s="116" t="s">
        <v>358</v>
      </c>
      <c r="B55" s="104">
        <v>101</v>
      </c>
      <c r="C55" s="104" t="s">
        <v>1663</v>
      </c>
      <c r="D55" s="104" t="s">
        <v>1669</v>
      </c>
      <c r="E55" s="104">
        <v>1</v>
      </c>
      <c r="F55" s="113">
        <v>870.67396312778124</v>
      </c>
      <c r="G55" s="105" t="s">
        <v>0</v>
      </c>
      <c r="H55" s="106">
        <v>1</v>
      </c>
      <c r="I55" s="104">
        <v>0</v>
      </c>
      <c r="J55" s="162" t="s">
        <v>1700</v>
      </c>
    </row>
    <row r="56" spans="1:10">
      <c r="A56" s="116" t="s">
        <v>359</v>
      </c>
      <c r="B56" s="104">
        <v>101</v>
      </c>
      <c r="C56" s="104" t="s">
        <v>1663</v>
      </c>
      <c r="D56" s="104" t="s">
        <v>1669</v>
      </c>
      <c r="E56" s="104">
        <v>1</v>
      </c>
      <c r="F56" s="113">
        <v>870.67396312778124</v>
      </c>
      <c r="G56" s="105" t="s">
        <v>0</v>
      </c>
      <c r="H56" s="106">
        <v>1</v>
      </c>
      <c r="I56" s="104">
        <v>0</v>
      </c>
      <c r="J56" s="162" t="s">
        <v>1700</v>
      </c>
    </row>
    <row r="57" spans="1:10">
      <c r="A57" s="116" t="s">
        <v>360</v>
      </c>
      <c r="B57" s="104">
        <v>101</v>
      </c>
      <c r="C57" s="104" t="s">
        <v>1663</v>
      </c>
      <c r="D57" s="104" t="s">
        <v>1669</v>
      </c>
      <c r="E57" s="104">
        <v>1</v>
      </c>
      <c r="F57" s="113">
        <v>870.67396312778124</v>
      </c>
      <c r="G57" s="105" t="s">
        <v>0</v>
      </c>
      <c r="H57" s="106">
        <v>1</v>
      </c>
      <c r="I57" s="104">
        <v>0</v>
      </c>
      <c r="J57" s="162" t="s">
        <v>1700</v>
      </c>
    </row>
    <row r="58" spans="1:10">
      <c r="A58" s="116" t="s">
        <v>361</v>
      </c>
      <c r="B58" s="104">
        <v>101</v>
      </c>
      <c r="C58" s="104" t="s">
        <v>1663</v>
      </c>
      <c r="D58" s="104" t="s">
        <v>1669</v>
      </c>
      <c r="E58" s="104">
        <v>0.5</v>
      </c>
      <c r="F58" s="113">
        <v>870.67396312778124</v>
      </c>
      <c r="G58" s="105" t="s">
        <v>0</v>
      </c>
      <c r="H58" s="106">
        <v>1</v>
      </c>
      <c r="I58" s="104">
        <v>0</v>
      </c>
      <c r="J58" s="162" t="s">
        <v>1700</v>
      </c>
    </row>
    <row r="59" spans="1:10">
      <c r="A59" s="116" t="s">
        <v>438</v>
      </c>
      <c r="B59" s="104">
        <v>101</v>
      </c>
      <c r="C59" s="104" t="s">
        <v>1663</v>
      </c>
      <c r="D59" s="104" t="s">
        <v>1669</v>
      </c>
      <c r="E59" s="104">
        <v>1</v>
      </c>
      <c r="F59" s="113">
        <v>870.67396312778124</v>
      </c>
      <c r="G59" s="105" t="s">
        <v>0</v>
      </c>
      <c r="H59" s="106">
        <v>1</v>
      </c>
      <c r="I59" s="104">
        <v>0</v>
      </c>
      <c r="J59" s="162" t="s">
        <v>1700</v>
      </c>
    </row>
    <row r="60" spans="1:10">
      <c r="A60" s="116" t="s">
        <v>440</v>
      </c>
      <c r="B60" s="104">
        <v>101</v>
      </c>
      <c r="C60" s="104" t="s">
        <v>1663</v>
      </c>
      <c r="D60" s="104" t="s">
        <v>1669</v>
      </c>
      <c r="E60" s="104">
        <v>1</v>
      </c>
      <c r="F60" s="113">
        <v>870.67396312778124</v>
      </c>
      <c r="G60" s="105" t="s">
        <v>0</v>
      </c>
      <c r="H60" s="106">
        <v>1</v>
      </c>
      <c r="I60" s="104">
        <v>0</v>
      </c>
      <c r="J60" s="162" t="s">
        <v>1700</v>
      </c>
    </row>
    <row r="61" spans="1:10">
      <c r="A61" s="116" t="s">
        <v>457</v>
      </c>
      <c r="B61" s="104">
        <v>101</v>
      </c>
      <c r="C61" s="104" t="s">
        <v>1663</v>
      </c>
      <c r="D61" s="104" t="s">
        <v>1669</v>
      </c>
      <c r="E61" s="104">
        <v>1</v>
      </c>
      <c r="F61" s="113">
        <v>870.67396312778124</v>
      </c>
      <c r="G61" s="105" t="s">
        <v>0</v>
      </c>
      <c r="H61" s="106">
        <v>1</v>
      </c>
      <c r="I61" s="104">
        <v>0</v>
      </c>
      <c r="J61" s="162" t="s">
        <v>1700</v>
      </c>
    </row>
    <row r="62" spans="1:10">
      <c r="A62" s="116" t="s">
        <v>459</v>
      </c>
      <c r="B62" s="104">
        <v>101</v>
      </c>
      <c r="C62" s="104" t="s">
        <v>1663</v>
      </c>
      <c r="D62" s="104" t="s">
        <v>1669</v>
      </c>
      <c r="E62" s="104">
        <v>1</v>
      </c>
      <c r="F62" s="113">
        <v>870.67396312778124</v>
      </c>
      <c r="G62" s="105" t="s">
        <v>0</v>
      </c>
      <c r="H62" s="106">
        <v>1</v>
      </c>
      <c r="I62" s="104">
        <v>0</v>
      </c>
      <c r="J62" s="162" t="s">
        <v>1700</v>
      </c>
    </row>
    <row r="63" spans="1:10">
      <c r="A63" s="116" t="s">
        <v>461</v>
      </c>
      <c r="B63" s="104">
        <v>101</v>
      </c>
      <c r="C63" s="104" t="s">
        <v>1663</v>
      </c>
      <c r="D63" s="104" t="s">
        <v>1669</v>
      </c>
      <c r="E63" s="104">
        <v>1</v>
      </c>
      <c r="F63" s="113">
        <v>870.67396312778124</v>
      </c>
      <c r="G63" s="105" t="s">
        <v>0</v>
      </c>
      <c r="H63" s="106">
        <v>1</v>
      </c>
      <c r="I63" s="104">
        <v>0</v>
      </c>
      <c r="J63" s="162" t="s">
        <v>1700</v>
      </c>
    </row>
    <row r="64" spans="1:10">
      <c r="A64" s="116" t="s">
        <v>462</v>
      </c>
      <c r="B64" s="104">
        <v>101</v>
      </c>
      <c r="C64" s="104" t="s">
        <v>1663</v>
      </c>
      <c r="D64" s="104" t="s">
        <v>1669</v>
      </c>
      <c r="E64" s="104">
        <v>1</v>
      </c>
      <c r="F64" s="113">
        <v>870.67396312778124</v>
      </c>
      <c r="G64" s="105" t="s">
        <v>0</v>
      </c>
      <c r="H64" s="106">
        <v>1</v>
      </c>
      <c r="I64" s="104">
        <v>0</v>
      </c>
      <c r="J64" s="162" t="s">
        <v>1700</v>
      </c>
    </row>
    <row r="65" spans="1:10">
      <c r="A65" s="116" t="s">
        <v>463</v>
      </c>
      <c r="B65" s="104">
        <v>101</v>
      </c>
      <c r="C65" s="104" t="s">
        <v>1663</v>
      </c>
      <c r="D65" s="104" t="s">
        <v>1669</v>
      </c>
      <c r="E65" s="104">
        <v>1</v>
      </c>
      <c r="F65" s="113">
        <v>870.67396312778124</v>
      </c>
      <c r="G65" s="105" t="s">
        <v>0</v>
      </c>
      <c r="H65" s="106">
        <v>1</v>
      </c>
      <c r="I65" s="104">
        <v>0</v>
      </c>
      <c r="J65" s="162" t="s">
        <v>1700</v>
      </c>
    </row>
    <row r="66" spans="1:10">
      <c r="A66" s="116" t="s">
        <v>464</v>
      </c>
      <c r="B66" s="104">
        <v>101</v>
      </c>
      <c r="C66" s="104" t="s">
        <v>1663</v>
      </c>
      <c r="D66" s="104" t="s">
        <v>1669</v>
      </c>
      <c r="E66" s="104">
        <v>1</v>
      </c>
      <c r="F66" s="113">
        <v>870.67396312778124</v>
      </c>
      <c r="G66" s="105" t="s">
        <v>0</v>
      </c>
      <c r="H66" s="106">
        <v>1</v>
      </c>
      <c r="I66" s="104">
        <v>0</v>
      </c>
      <c r="J66" s="162" t="s">
        <v>1700</v>
      </c>
    </row>
    <row r="67" spans="1:10">
      <c r="A67" s="116" t="s">
        <v>465</v>
      </c>
      <c r="B67" s="104">
        <v>101</v>
      </c>
      <c r="C67" s="104" t="s">
        <v>1663</v>
      </c>
      <c r="D67" s="104" t="s">
        <v>1669</v>
      </c>
      <c r="E67" s="104">
        <v>1</v>
      </c>
      <c r="F67" s="113">
        <v>870.67396312778124</v>
      </c>
      <c r="G67" s="105" t="s">
        <v>0</v>
      </c>
      <c r="H67" s="106">
        <v>1</v>
      </c>
      <c r="I67" s="104">
        <v>0</v>
      </c>
      <c r="J67" s="162" t="s">
        <v>1700</v>
      </c>
    </row>
    <row r="68" spans="1:10">
      <c r="A68" s="116" t="s">
        <v>466</v>
      </c>
      <c r="B68" s="104">
        <v>101</v>
      </c>
      <c r="C68" s="104" t="s">
        <v>1663</v>
      </c>
      <c r="D68" s="104" t="s">
        <v>1669</v>
      </c>
      <c r="E68" s="104">
        <v>1</v>
      </c>
      <c r="F68" s="113">
        <v>870.67396312778124</v>
      </c>
      <c r="G68" s="105" t="s">
        <v>0</v>
      </c>
      <c r="H68" s="106">
        <v>1</v>
      </c>
      <c r="I68" s="104">
        <v>0</v>
      </c>
      <c r="J68" s="162" t="s">
        <v>1700</v>
      </c>
    </row>
    <row r="69" spans="1:10">
      <c r="A69" s="116" t="s">
        <v>470</v>
      </c>
      <c r="B69" s="104">
        <v>101</v>
      </c>
      <c r="C69" s="104" t="s">
        <v>1663</v>
      </c>
      <c r="D69" s="104" t="s">
        <v>1669</v>
      </c>
      <c r="E69" s="104">
        <v>1</v>
      </c>
      <c r="F69" s="113">
        <v>870.67396312778124</v>
      </c>
      <c r="G69" s="105" t="s">
        <v>0</v>
      </c>
      <c r="H69" s="106">
        <v>1</v>
      </c>
      <c r="I69" s="104">
        <v>0</v>
      </c>
      <c r="J69" s="162" t="s">
        <v>1700</v>
      </c>
    </row>
    <row r="70" spans="1:10">
      <c r="A70" s="116" t="s">
        <v>471</v>
      </c>
      <c r="B70" s="104">
        <v>101</v>
      </c>
      <c r="C70" s="104" t="s">
        <v>1663</v>
      </c>
      <c r="D70" s="104" t="s">
        <v>1669</v>
      </c>
      <c r="E70" s="104">
        <v>1</v>
      </c>
      <c r="F70" s="113">
        <v>870.67396312778124</v>
      </c>
      <c r="G70" s="105" t="s">
        <v>0</v>
      </c>
      <c r="H70" s="106">
        <v>1</v>
      </c>
      <c r="I70" s="104">
        <v>0</v>
      </c>
      <c r="J70" s="162" t="s">
        <v>1700</v>
      </c>
    </row>
    <row r="71" spans="1:10">
      <c r="A71" s="116" t="s">
        <v>472</v>
      </c>
      <c r="B71" s="104">
        <v>101</v>
      </c>
      <c r="C71" s="104" t="s">
        <v>1663</v>
      </c>
      <c r="D71" s="104" t="s">
        <v>1669</v>
      </c>
      <c r="E71" s="104">
        <v>1</v>
      </c>
      <c r="F71" s="113">
        <v>870.67396312778124</v>
      </c>
      <c r="G71" s="105" t="s">
        <v>0</v>
      </c>
      <c r="H71" s="106">
        <v>1</v>
      </c>
      <c r="I71" s="104">
        <v>0</v>
      </c>
      <c r="J71" s="162" t="s">
        <v>1700</v>
      </c>
    </row>
    <row r="72" spans="1:10">
      <c r="A72" s="116" t="s">
        <v>473</v>
      </c>
      <c r="B72" s="104">
        <v>101</v>
      </c>
      <c r="C72" s="104" t="s">
        <v>1663</v>
      </c>
      <c r="D72" s="104" t="s">
        <v>1669</v>
      </c>
      <c r="E72" s="104">
        <v>1</v>
      </c>
      <c r="F72" s="113">
        <v>870.67396312778124</v>
      </c>
      <c r="G72" s="105" t="s">
        <v>0</v>
      </c>
      <c r="H72" s="106">
        <v>1</v>
      </c>
      <c r="I72" s="104">
        <v>0</v>
      </c>
      <c r="J72" s="162" t="s">
        <v>1700</v>
      </c>
    </row>
    <row r="73" spans="1:10">
      <c r="A73" s="116" t="s">
        <v>474</v>
      </c>
      <c r="B73" s="104">
        <v>101</v>
      </c>
      <c r="C73" s="104" t="s">
        <v>1663</v>
      </c>
      <c r="D73" s="104" t="s">
        <v>1669</v>
      </c>
      <c r="E73" s="104">
        <v>1</v>
      </c>
      <c r="F73" s="113">
        <v>870.67396312778124</v>
      </c>
      <c r="G73" s="105" t="s">
        <v>0</v>
      </c>
      <c r="H73" s="106">
        <v>1</v>
      </c>
      <c r="I73" s="104">
        <v>0</v>
      </c>
      <c r="J73" s="162" t="s">
        <v>1700</v>
      </c>
    </row>
    <row r="74" spans="1:10">
      <c r="A74" s="116" t="s">
        <v>475</v>
      </c>
      <c r="B74" s="104">
        <v>101</v>
      </c>
      <c r="C74" s="104" t="s">
        <v>1663</v>
      </c>
      <c r="D74" s="104" t="s">
        <v>1669</v>
      </c>
      <c r="E74" s="104">
        <v>0.75</v>
      </c>
      <c r="F74" s="113">
        <v>870.67396312778124</v>
      </c>
      <c r="G74" s="105" t="s">
        <v>0</v>
      </c>
      <c r="H74" s="106">
        <v>1</v>
      </c>
      <c r="I74" s="104">
        <v>0</v>
      </c>
      <c r="J74" s="162" t="s">
        <v>1700</v>
      </c>
    </row>
    <row r="75" spans="1:10">
      <c r="A75" s="116" t="s">
        <v>532</v>
      </c>
      <c r="B75" s="104">
        <v>101</v>
      </c>
      <c r="C75" s="104" t="s">
        <v>1663</v>
      </c>
      <c r="D75" s="104" t="s">
        <v>1669</v>
      </c>
      <c r="E75" s="104">
        <v>1</v>
      </c>
      <c r="F75" s="113">
        <v>870.67396312778124</v>
      </c>
      <c r="G75" s="105" t="s">
        <v>0</v>
      </c>
      <c r="H75" s="106">
        <v>1</v>
      </c>
      <c r="I75" s="104">
        <v>0</v>
      </c>
      <c r="J75" s="162" t="s">
        <v>1700</v>
      </c>
    </row>
    <row r="76" spans="1:10">
      <c r="A76" s="116" t="s">
        <v>535</v>
      </c>
      <c r="B76" s="104">
        <v>101</v>
      </c>
      <c r="C76" s="104" t="s">
        <v>1663</v>
      </c>
      <c r="D76" s="104" t="s">
        <v>1669</v>
      </c>
      <c r="E76" s="104">
        <v>1</v>
      </c>
      <c r="F76" s="113">
        <v>870.67396312778124</v>
      </c>
      <c r="G76" s="105" t="s">
        <v>0</v>
      </c>
      <c r="H76" s="106">
        <v>1</v>
      </c>
      <c r="I76" s="104">
        <v>0</v>
      </c>
      <c r="J76" s="162" t="s">
        <v>1700</v>
      </c>
    </row>
    <row r="77" spans="1:10">
      <c r="A77" s="116" t="s">
        <v>536</v>
      </c>
      <c r="B77" s="104">
        <v>101</v>
      </c>
      <c r="C77" s="104" t="s">
        <v>1663</v>
      </c>
      <c r="D77" s="104" t="s">
        <v>1669</v>
      </c>
      <c r="E77" s="104">
        <v>1</v>
      </c>
      <c r="F77" s="113">
        <v>870.67396312778124</v>
      </c>
      <c r="G77" s="105" t="s">
        <v>0</v>
      </c>
      <c r="H77" s="106">
        <v>1</v>
      </c>
      <c r="I77" s="104">
        <v>0</v>
      </c>
      <c r="J77" s="162" t="s">
        <v>1700</v>
      </c>
    </row>
    <row r="78" spans="1:10">
      <c r="A78" s="116" t="s">
        <v>537</v>
      </c>
      <c r="B78" s="104">
        <v>101</v>
      </c>
      <c r="C78" s="104" t="s">
        <v>1663</v>
      </c>
      <c r="D78" s="104" t="s">
        <v>1669</v>
      </c>
      <c r="E78" s="104">
        <v>1</v>
      </c>
      <c r="F78" s="113">
        <v>870.67396312778124</v>
      </c>
      <c r="G78" s="105" t="s">
        <v>0</v>
      </c>
      <c r="H78" s="106">
        <v>1</v>
      </c>
      <c r="I78" s="104">
        <v>0</v>
      </c>
      <c r="J78" s="162" t="s">
        <v>1700</v>
      </c>
    </row>
    <row r="79" spans="1:10">
      <c r="A79" s="116" t="s">
        <v>248</v>
      </c>
      <c r="B79" s="104">
        <v>101</v>
      </c>
      <c r="C79" s="104" t="s">
        <v>1663</v>
      </c>
      <c r="D79" s="104" t="s">
        <v>1669</v>
      </c>
      <c r="E79" s="104">
        <v>1</v>
      </c>
      <c r="F79" s="113">
        <v>870.67396312778124</v>
      </c>
      <c r="G79" s="105" t="s">
        <v>0</v>
      </c>
      <c r="H79" s="106">
        <v>1</v>
      </c>
      <c r="I79" s="104">
        <v>0</v>
      </c>
      <c r="J79" s="162" t="s">
        <v>1700</v>
      </c>
    </row>
    <row r="80" spans="1:10">
      <c r="A80" s="116" t="s">
        <v>540</v>
      </c>
      <c r="B80" s="104">
        <v>101</v>
      </c>
      <c r="C80" s="104" t="s">
        <v>1663</v>
      </c>
      <c r="D80" s="104" t="s">
        <v>1669</v>
      </c>
      <c r="E80" s="104">
        <v>1</v>
      </c>
      <c r="F80" s="113">
        <v>870.67396312778124</v>
      </c>
      <c r="G80" s="105" t="s">
        <v>0</v>
      </c>
      <c r="H80" s="106">
        <v>1</v>
      </c>
      <c r="I80" s="104">
        <v>0</v>
      </c>
      <c r="J80" s="162" t="s">
        <v>1700</v>
      </c>
    </row>
    <row r="81" spans="1:10">
      <c r="A81" s="116" t="s">
        <v>541</v>
      </c>
      <c r="B81" s="104">
        <v>101</v>
      </c>
      <c r="C81" s="104" t="s">
        <v>1663</v>
      </c>
      <c r="D81" s="104" t="s">
        <v>1669</v>
      </c>
      <c r="E81" s="104">
        <v>1</v>
      </c>
      <c r="F81" s="113">
        <v>870.67396312778124</v>
      </c>
      <c r="G81" s="105" t="s">
        <v>0</v>
      </c>
      <c r="H81" s="106">
        <v>1</v>
      </c>
      <c r="I81" s="104">
        <v>0</v>
      </c>
      <c r="J81" s="162" t="s">
        <v>1700</v>
      </c>
    </row>
    <row r="82" spans="1:10">
      <c r="A82" s="116" t="s">
        <v>542</v>
      </c>
      <c r="B82" s="104">
        <v>101</v>
      </c>
      <c r="C82" s="104" t="s">
        <v>1663</v>
      </c>
      <c r="D82" s="104" t="s">
        <v>1669</v>
      </c>
      <c r="E82" s="104">
        <v>1</v>
      </c>
      <c r="F82" s="113">
        <v>870.67396312778124</v>
      </c>
      <c r="G82" s="105" t="s">
        <v>0</v>
      </c>
      <c r="H82" s="106">
        <v>1</v>
      </c>
      <c r="I82" s="104">
        <v>0</v>
      </c>
      <c r="J82" s="162" t="s">
        <v>1700</v>
      </c>
    </row>
    <row r="83" spans="1:10">
      <c r="A83" s="116" t="s">
        <v>544</v>
      </c>
      <c r="B83" s="104">
        <v>101</v>
      </c>
      <c r="C83" s="104" t="s">
        <v>1663</v>
      </c>
      <c r="D83" s="104" t="s">
        <v>1669</v>
      </c>
      <c r="E83" s="104">
        <v>1</v>
      </c>
      <c r="F83" s="113">
        <v>870.67396312778124</v>
      </c>
      <c r="G83" s="105" t="s">
        <v>0</v>
      </c>
      <c r="H83" s="106">
        <v>1</v>
      </c>
      <c r="I83" s="104">
        <v>0</v>
      </c>
      <c r="J83" s="162" t="s">
        <v>1700</v>
      </c>
    </row>
    <row r="84" spans="1:10">
      <c r="A84" s="116" t="s">
        <v>545</v>
      </c>
      <c r="B84" s="104">
        <v>101</v>
      </c>
      <c r="C84" s="104" t="s">
        <v>1663</v>
      </c>
      <c r="D84" s="104" t="s">
        <v>1669</v>
      </c>
      <c r="E84" s="104">
        <v>1</v>
      </c>
      <c r="F84" s="113">
        <v>870.67396312778124</v>
      </c>
      <c r="G84" s="105" t="s">
        <v>0</v>
      </c>
      <c r="H84" s="106">
        <v>1</v>
      </c>
      <c r="I84" s="104">
        <v>0</v>
      </c>
      <c r="J84" s="162" t="s">
        <v>1700</v>
      </c>
    </row>
    <row r="85" spans="1:10">
      <c r="A85" s="116" t="s">
        <v>94</v>
      </c>
      <c r="B85" s="104">
        <v>101</v>
      </c>
      <c r="C85" s="104" t="s">
        <v>1663</v>
      </c>
      <c r="D85" s="104" t="s">
        <v>1669</v>
      </c>
      <c r="E85" s="104">
        <v>1</v>
      </c>
      <c r="F85" s="113">
        <v>870.67396312778124</v>
      </c>
      <c r="G85" s="105" t="s">
        <v>0</v>
      </c>
      <c r="H85" s="106">
        <v>1</v>
      </c>
      <c r="I85" s="104">
        <v>0</v>
      </c>
      <c r="J85" s="162" t="s">
        <v>1700</v>
      </c>
    </row>
    <row r="86" spans="1:10">
      <c r="A86" s="116" t="s">
        <v>547</v>
      </c>
      <c r="B86" s="104">
        <v>101</v>
      </c>
      <c r="C86" s="104" t="s">
        <v>1663</v>
      </c>
      <c r="D86" s="104" t="s">
        <v>1669</v>
      </c>
      <c r="E86" s="104">
        <v>1</v>
      </c>
      <c r="F86" s="113">
        <v>870.67396312778124</v>
      </c>
      <c r="G86" s="105" t="s">
        <v>0</v>
      </c>
      <c r="H86" s="106">
        <v>1</v>
      </c>
      <c r="I86" s="104">
        <v>0</v>
      </c>
      <c r="J86" s="162" t="s">
        <v>1700</v>
      </c>
    </row>
    <row r="87" spans="1:10">
      <c r="A87" s="116" t="s">
        <v>549</v>
      </c>
      <c r="B87" s="104">
        <v>101</v>
      </c>
      <c r="C87" s="104" t="s">
        <v>1663</v>
      </c>
      <c r="D87" s="104" t="s">
        <v>1669</v>
      </c>
      <c r="E87" s="104">
        <v>1</v>
      </c>
      <c r="F87" s="113">
        <v>870.67396312778124</v>
      </c>
      <c r="G87" s="105" t="s">
        <v>0</v>
      </c>
      <c r="H87" s="106">
        <v>1</v>
      </c>
      <c r="I87" s="104">
        <v>0</v>
      </c>
      <c r="J87" s="162" t="s">
        <v>1700</v>
      </c>
    </row>
    <row r="88" spans="1:10">
      <c r="A88" s="116" t="s">
        <v>550</v>
      </c>
      <c r="B88" s="104">
        <v>101</v>
      </c>
      <c r="C88" s="104" t="s">
        <v>1663</v>
      </c>
      <c r="D88" s="104" t="s">
        <v>1669</v>
      </c>
      <c r="E88" s="104">
        <v>0.75</v>
      </c>
      <c r="F88" s="113">
        <v>870.67396312778124</v>
      </c>
      <c r="G88" s="105" t="s">
        <v>0</v>
      </c>
      <c r="H88" s="106">
        <v>1</v>
      </c>
      <c r="I88" s="104">
        <v>0</v>
      </c>
      <c r="J88" s="162" t="s">
        <v>1700</v>
      </c>
    </row>
    <row r="89" spans="1:10">
      <c r="A89" s="116" t="s">
        <v>551</v>
      </c>
      <c r="B89" s="104">
        <v>101</v>
      </c>
      <c r="C89" s="104" t="s">
        <v>1663</v>
      </c>
      <c r="D89" s="104" t="s">
        <v>1669</v>
      </c>
      <c r="E89" s="104">
        <v>0.5</v>
      </c>
      <c r="F89" s="113">
        <v>870.67396312778124</v>
      </c>
      <c r="G89" s="105" t="s">
        <v>0</v>
      </c>
      <c r="H89" s="106">
        <v>1</v>
      </c>
      <c r="I89" s="104">
        <v>0</v>
      </c>
      <c r="J89" s="162" t="s">
        <v>1700</v>
      </c>
    </row>
    <row r="90" spans="1:10">
      <c r="A90" s="116" t="s">
        <v>553</v>
      </c>
      <c r="B90" s="104">
        <v>101</v>
      </c>
      <c r="C90" s="104" t="s">
        <v>1663</v>
      </c>
      <c r="D90" s="104" t="s">
        <v>1669</v>
      </c>
      <c r="E90" s="104">
        <v>1</v>
      </c>
      <c r="F90" s="113">
        <v>870.67396312778124</v>
      </c>
      <c r="G90" s="105" t="s">
        <v>0</v>
      </c>
      <c r="H90" s="106">
        <v>1</v>
      </c>
      <c r="I90" s="104">
        <v>0</v>
      </c>
      <c r="J90" s="162" t="s">
        <v>1700</v>
      </c>
    </row>
    <row r="91" spans="1:10">
      <c r="A91" s="116" t="s">
        <v>554</v>
      </c>
      <c r="B91" s="104">
        <v>101</v>
      </c>
      <c r="C91" s="104" t="s">
        <v>1663</v>
      </c>
      <c r="D91" s="104" t="s">
        <v>1669</v>
      </c>
      <c r="E91" s="104">
        <v>1</v>
      </c>
      <c r="F91" s="113">
        <v>870.67396312778124</v>
      </c>
      <c r="G91" s="105" t="s">
        <v>0</v>
      </c>
      <c r="H91" s="106">
        <v>1</v>
      </c>
      <c r="I91" s="104">
        <v>0</v>
      </c>
      <c r="J91" s="162" t="s">
        <v>1700</v>
      </c>
    </row>
    <row r="92" spans="1:10">
      <c r="A92" s="116" t="s">
        <v>556</v>
      </c>
      <c r="B92" s="104">
        <v>101</v>
      </c>
      <c r="C92" s="104" t="s">
        <v>1663</v>
      </c>
      <c r="D92" s="104" t="s">
        <v>1669</v>
      </c>
      <c r="E92" s="104">
        <v>1</v>
      </c>
      <c r="F92" s="113">
        <v>870.67396312778124</v>
      </c>
      <c r="G92" s="105" t="s">
        <v>0</v>
      </c>
      <c r="H92" s="106">
        <v>1</v>
      </c>
      <c r="I92" s="104">
        <v>0</v>
      </c>
      <c r="J92" s="162" t="s">
        <v>1700</v>
      </c>
    </row>
    <row r="93" spans="1:10">
      <c r="A93" s="116" t="s">
        <v>557</v>
      </c>
      <c r="B93" s="104">
        <v>101</v>
      </c>
      <c r="C93" s="104" t="s">
        <v>1663</v>
      </c>
      <c r="D93" s="104" t="s">
        <v>1669</v>
      </c>
      <c r="E93" s="104">
        <v>1</v>
      </c>
      <c r="F93" s="113">
        <v>870.67396312778124</v>
      </c>
      <c r="G93" s="105" t="s">
        <v>0</v>
      </c>
      <c r="H93" s="106">
        <v>1</v>
      </c>
      <c r="I93" s="104">
        <v>0</v>
      </c>
      <c r="J93" s="162" t="s">
        <v>1700</v>
      </c>
    </row>
    <row r="94" spans="1:10">
      <c r="A94" s="116" t="s">
        <v>558</v>
      </c>
      <c r="B94" s="104">
        <v>101</v>
      </c>
      <c r="C94" s="104" t="s">
        <v>1663</v>
      </c>
      <c r="D94" s="104" t="s">
        <v>1669</v>
      </c>
      <c r="E94" s="104">
        <v>1</v>
      </c>
      <c r="F94" s="113">
        <v>870.67396312778124</v>
      </c>
      <c r="G94" s="105" t="s">
        <v>0</v>
      </c>
      <c r="H94" s="106">
        <v>1</v>
      </c>
      <c r="I94" s="104">
        <v>0</v>
      </c>
      <c r="J94" s="162" t="s">
        <v>1700</v>
      </c>
    </row>
    <row r="95" spans="1:10">
      <c r="A95" s="116" t="s">
        <v>559</v>
      </c>
      <c r="B95" s="104">
        <v>101</v>
      </c>
      <c r="C95" s="104" t="s">
        <v>1663</v>
      </c>
      <c r="D95" s="104" t="s">
        <v>1669</v>
      </c>
      <c r="E95" s="104">
        <v>1</v>
      </c>
      <c r="F95" s="113">
        <v>870.67396312778124</v>
      </c>
      <c r="G95" s="105" t="s">
        <v>0</v>
      </c>
      <c r="H95" s="106">
        <v>1</v>
      </c>
      <c r="I95" s="104">
        <v>0</v>
      </c>
      <c r="J95" s="162" t="s">
        <v>1700</v>
      </c>
    </row>
    <row r="96" spans="1:10">
      <c r="A96" s="116" t="s">
        <v>560</v>
      </c>
      <c r="B96" s="104">
        <v>101</v>
      </c>
      <c r="C96" s="104" t="s">
        <v>1663</v>
      </c>
      <c r="D96" s="104" t="s">
        <v>1669</v>
      </c>
      <c r="E96" s="104">
        <v>1</v>
      </c>
      <c r="F96" s="113">
        <v>870.67396312778124</v>
      </c>
      <c r="G96" s="105" t="s">
        <v>0</v>
      </c>
      <c r="H96" s="106">
        <v>1</v>
      </c>
      <c r="I96" s="104">
        <v>0</v>
      </c>
      <c r="J96" s="162" t="s">
        <v>1700</v>
      </c>
    </row>
    <row r="97" spans="1:10">
      <c r="A97" s="116" t="s">
        <v>562</v>
      </c>
      <c r="B97" s="104">
        <v>101</v>
      </c>
      <c r="C97" s="104" t="s">
        <v>1663</v>
      </c>
      <c r="D97" s="104" t="s">
        <v>1669</v>
      </c>
      <c r="E97" s="104">
        <v>1</v>
      </c>
      <c r="F97" s="113">
        <v>870.67396312778124</v>
      </c>
      <c r="G97" s="105" t="s">
        <v>0</v>
      </c>
      <c r="H97" s="106">
        <v>1</v>
      </c>
      <c r="I97" s="104">
        <v>0</v>
      </c>
      <c r="J97" s="162" t="s">
        <v>1700</v>
      </c>
    </row>
    <row r="98" spans="1:10">
      <c r="A98" s="116" t="s">
        <v>563</v>
      </c>
      <c r="B98" s="104">
        <v>101</v>
      </c>
      <c r="C98" s="104" t="s">
        <v>1663</v>
      </c>
      <c r="D98" s="104" t="s">
        <v>1669</v>
      </c>
      <c r="E98" s="104">
        <v>1</v>
      </c>
      <c r="F98" s="113">
        <v>870.67396312778124</v>
      </c>
      <c r="G98" s="105" t="s">
        <v>0</v>
      </c>
      <c r="H98" s="106">
        <v>1</v>
      </c>
      <c r="I98" s="104">
        <v>0</v>
      </c>
      <c r="J98" s="162" t="s">
        <v>1700</v>
      </c>
    </row>
    <row r="99" spans="1:10">
      <c r="A99" s="116" t="s">
        <v>566</v>
      </c>
      <c r="B99" s="104">
        <v>101</v>
      </c>
      <c r="C99" s="104" t="s">
        <v>1663</v>
      </c>
      <c r="D99" s="104" t="s">
        <v>1669</v>
      </c>
      <c r="E99" s="104">
        <v>1</v>
      </c>
      <c r="F99" s="113">
        <v>870.67396312778124</v>
      </c>
      <c r="G99" s="105" t="s">
        <v>0</v>
      </c>
      <c r="H99" s="106">
        <v>1</v>
      </c>
      <c r="I99" s="104">
        <v>0</v>
      </c>
      <c r="J99" s="162" t="s">
        <v>1700</v>
      </c>
    </row>
    <row r="100" spans="1:10">
      <c r="A100" s="116" t="s">
        <v>570</v>
      </c>
      <c r="B100" s="104">
        <v>101</v>
      </c>
      <c r="C100" s="104" t="s">
        <v>1663</v>
      </c>
      <c r="D100" s="104" t="s">
        <v>1669</v>
      </c>
      <c r="E100" s="104">
        <v>1</v>
      </c>
      <c r="F100" s="113">
        <v>870.67396312778124</v>
      </c>
      <c r="G100" s="105" t="s">
        <v>0</v>
      </c>
      <c r="H100" s="106">
        <v>1</v>
      </c>
      <c r="I100" s="104">
        <v>0</v>
      </c>
      <c r="J100" s="162" t="s">
        <v>1700</v>
      </c>
    </row>
    <row r="101" spans="1:10">
      <c r="A101" s="116" t="s">
        <v>572</v>
      </c>
      <c r="B101" s="104">
        <v>101</v>
      </c>
      <c r="C101" s="104" t="s">
        <v>1663</v>
      </c>
      <c r="D101" s="104" t="s">
        <v>1669</v>
      </c>
      <c r="E101" s="104">
        <v>1</v>
      </c>
      <c r="F101" s="113">
        <v>870.67396312778124</v>
      </c>
      <c r="G101" s="105" t="s">
        <v>0</v>
      </c>
      <c r="H101" s="106">
        <v>1</v>
      </c>
      <c r="I101" s="104">
        <v>0</v>
      </c>
      <c r="J101" s="162" t="s">
        <v>1700</v>
      </c>
    </row>
    <row r="102" spans="1:10">
      <c r="A102" s="116" t="s">
        <v>573</v>
      </c>
      <c r="B102" s="104">
        <v>101</v>
      </c>
      <c r="C102" s="104" t="s">
        <v>1663</v>
      </c>
      <c r="D102" s="104" t="s">
        <v>1669</v>
      </c>
      <c r="E102" s="104">
        <v>1</v>
      </c>
      <c r="F102" s="113">
        <v>870.67396312778124</v>
      </c>
      <c r="G102" s="105" t="s">
        <v>0</v>
      </c>
      <c r="H102" s="106">
        <v>1</v>
      </c>
      <c r="I102" s="104">
        <v>0</v>
      </c>
      <c r="J102" s="162" t="s">
        <v>1700</v>
      </c>
    </row>
    <row r="103" spans="1:10">
      <c r="A103" s="116" t="s">
        <v>574</v>
      </c>
      <c r="B103" s="104">
        <v>101</v>
      </c>
      <c r="C103" s="104" t="s">
        <v>1663</v>
      </c>
      <c r="D103" s="104" t="s">
        <v>1669</v>
      </c>
      <c r="E103" s="104">
        <v>1</v>
      </c>
      <c r="F103" s="113">
        <v>870.67396312778124</v>
      </c>
      <c r="G103" s="105" t="s">
        <v>0</v>
      </c>
      <c r="H103" s="106">
        <v>1</v>
      </c>
      <c r="I103" s="104">
        <v>0</v>
      </c>
      <c r="J103" s="162" t="s">
        <v>1700</v>
      </c>
    </row>
    <row r="104" spans="1:10">
      <c r="A104" s="116" t="s">
        <v>575</v>
      </c>
      <c r="B104" s="104">
        <v>101</v>
      </c>
      <c r="C104" s="104" t="s">
        <v>1663</v>
      </c>
      <c r="D104" s="104" t="s">
        <v>1669</v>
      </c>
      <c r="E104" s="104">
        <v>1</v>
      </c>
      <c r="F104" s="113">
        <v>870.67396312778124</v>
      </c>
      <c r="G104" s="105" t="s">
        <v>0</v>
      </c>
      <c r="H104" s="106">
        <v>1</v>
      </c>
      <c r="I104" s="104">
        <v>0</v>
      </c>
      <c r="J104" s="162" t="s">
        <v>1700</v>
      </c>
    </row>
    <row r="105" spans="1:10">
      <c r="A105" s="117" t="s">
        <v>576</v>
      </c>
      <c r="B105" s="114">
        <v>101</v>
      </c>
      <c r="C105" s="114" t="s">
        <v>1663</v>
      </c>
      <c r="D105" s="114" t="s">
        <v>1669</v>
      </c>
      <c r="E105" s="114">
        <v>1</v>
      </c>
      <c r="F105" s="115">
        <v>870.67396312778124</v>
      </c>
      <c r="G105" s="163" t="s">
        <v>0</v>
      </c>
      <c r="H105" s="164">
        <v>1</v>
      </c>
      <c r="I105" s="114">
        <v>0</v>
      </c>
      <c r="J105" s="160" t="s">
        <v>1700</v>
      </c>
    </row>
    <row r="106" spans="1:10">
      <c r="A106" s="104"/>
      <c r="B106" s="104"/>
      <c r="C106" s="104"/>
      <c r="D106" s="104"/>
      <c r="E106" s="104"/>
      <c r="F106" s="113"/>
      <c r="G106" s="105"/>
      <c r="H106" s="106"/>
      <c r="I106" s="104"/>
      <c r="J106" s="104"/>
    </row>
    <row r="107" spans="1:10">
      <c r="A107" s="104"/>
      <c r="B107" s="104"/>
      <c r="C107" s="104"/>
      <c r="D107" s="104"/>
      <c r="E107" s="104"/>
      <c r="F107" s="113"/>
      <c r="G107" s="105"/>
      <c r="H107" s="106"/>
      <c r="I107" s="104"/>
      <c r="J107" s="104"/>
    </row>
    <row r="108" spans="1:10">
      <c r="A108" s="104"/>
      <c r="B108" s="104"/>
      <c r="C108" s="104"/>
      <c r="D108" s="104"/>
      <c r="E108" s="104"/>
      <c r="F108" s="113"/>
      <c r="G108" s="105"/>
      <c r="H108" s="106"/>
      <c r="I108" s="104"/>
      <c r="J108" s="104"/>
    </row>
    <row r="109" spans="1:10">
      <c r="A109" s="104"/>
      <c r="B109" s="104"/>
      <c r="C109" s="104"/>
      <c r="D109" s="104"/>
      <c r="E109" s="104"/>
      <c r="F109" s="113"/>
      <c r="G109" s="104"/>
      <c r="H109" s="104"/>
      <c r="I109" s="104"/>
      <c r="J109" s="104"/>
    </row>
    <row r="110" spans="1:10">
      <c r="A110" s="104"/>
      <c r="B110" s="104"/>
      <c r="C110" s="104"/>
      <c r="D110" s="104"/>
      <c r="E110" s="104"/>
      <c r="F110" s="105"/>
      <c r="G110" s="106"/>
      <c r="H110" s="104"/>
      <c r="I110" s="104"/>
    </row>
    <row r="111" spans="1:10">
      <c r="A111" s="104"/>
      <c r="B111" s="104"/>
      <c r="C111" s="104"/>
      <c r="D111" s="104"/>
      <c r="E111" s="104"/>
      <c r="F111" s="105"/>
      <c r="G111" s="106"/>
      <c r="H111" s="104"/>
      <c r="I111" s="104"/>
    </row>
    <row r="112" spans="1:10">
      <c r="A112" s="104"/>
      <c r="B112" s="104"/>
      <c r="C112" s="104"/>
      <c r="D112" s="104"/>
      <c r="E112" s="104"/>
      <c r="F112" s="105"/>
      <c r="G112" s="106"/>
      <c r="H112" s="104"/>
      <c r="I112" s="104"/>
    </row>
    <row r="113" spans="1:9">
      <c r="A113" s="104"/>
      <c r="B113" s="104"/>
      <c r="C113" s="104"/>
      <c r="D113" s="104"/>
      <c r="E113" s="104"/>
      <c r="F113" s="105"/>
      <c r="G113" s="106"/>
      <c r="H113" s="104"/>
      <c r="I113" s="104"/>
    </row>
    <row r="114" spans="1:9">
      <c r="A114" s="104"/>
      <c r="B114" s="104"/>
      <c r="C114" s="104"/>
      <c r="D114" s="104"/>
      <c r="E114" s="104"/>
      <c r="F114" s="105"/>
      <c r="G114" s="106"/>
      <c r="H114" s="104"/>
      <c r="I114" s="104"/>
    </row>
    <row r="115" spans="1:9">
      <c r="A115" s="104"/>
      <c r="B115" s="104"/>
      <c r="C115" s="104"/>
      <c r="D115" s="104"/>
      <c r="E115" s="104"/>
      <c r="F115" s="105"/>
      <c r="G115" s="106"/>
      <c r="H115" s="104"/>
      <c r="I115" s="104"/>
    </row>
    <row r="116" spans="1:9">
      <c r="A116" s="104"/>
      <c r="B116" s="104"/>
      <c r="C116" s="104"/>
      <c r="D116" s="104"/>
      <c r="E116" s="104"/>
      <c r="F116" s="105"/>
      <c r="G116" s="106"/>
      <c r="H116" s="104"/>
      <c r="I116" s="104"/>
    </row>
    <row r="117" spans="1:9">
      <c r="A117" s="104"/>
      <c r="B117" s="104"/>
      <c r="C117" s="104"/>
      <c r="D117" s="104"/>
      <c r="E117" s="104"/>
      <c r="F117" s="105"/>
      <c r="G117" s="106"/>
      <c r="H117" s="104"/>
      <c r="I117" s="104"/>
    </row>
    <row r="118" spans="1:9">
      <c r="A118" s="104"/>
      <c r="B118" s="104"/>
      <c r="C118" s="104"/>
      <c r="D118" s="104"/>
      <c r="E118" s="104"/>
      <c r="F118" s="105"/>
      <c r="G118" s="106"/>
      <c r="H118" s="104"/>
      <c r="I118" s="104"/>
    </row>
    <row r="119" spans="1:9">
      <c r="A119" s="104"/>
      <c r="B119" s="104"/>
      <c r="C119" s="104"/>
      <c r="D119" s="104"/>
      <c r="E119" s="104"/>
      <c r="F119" s="105"/>
      <c r="G119" s="106"/>
      <c r="H119" s="104"/>
      <c r="I119" s="104"/>
    </row>
    <row r="120" spans="1:9">
      <c r="A120" s="104"/>
      <c r="B120" s="104"/>
      <c r="C120" s="104"/>
      <c r="D120" s="104"/>
      <c r="E120" s="104"/>
      <c r="F120" s="105"/>
      <c r="G120" s="106"/>
      <c r="H120" s="104"/>
      <c r="I120" s="104"/>
    </row>
    <row r="121" spans="1:9">
      <c r="A121" s="104"/>
      <c r="B121" s="104"/>
      <c r="C121" s="104"/>
      <c r="D121" s="104"/>
      <c r="E121" s="104"/>
      <c r="F121" s="105"/>
      <c r="G121" s="106"/>
      <c r="H121" s="104"/>
      <c r="I121" s="104"/>
    </row>
    <row r="122" spans="1:9">
      <c r="A122" s="104"/>
      <c r="B122" s="104"/>
      <c r="C122" s="104"/>
      <c r="D122" s="104"/>
      <c r="E122" s="104"/>
      <c r="F122" s="105"/>
      <c r="G122" s="106"/>
      <c r="H122" s="104"/>
      <c r="I122" s="104"/>
    </row>
    <row r="123" spans="1:9">
      <c r="A123" s="104"/>
      <c r="B123" s="104"/>
      <c r="C123" s="104"/>
      <c r="D123" s="104"/>
      <c r="E123" s="104"/>
      <c r="F123" s="105"/>
      <c r="G123" s="106"/>
      <c r="H123" s="104"/>
      <c r="I123" s="104"/>
    </row>
    <row r="124" spans="1:9">
      <c r="A124" s="104"/>
      <c r="B124" s="104"/>
      <c r="C124" s="104"/>
      <c r="D124" s="104"/>
      <c r="E124" s="104"/>
      <c r="F124" s="105"/>
      <c r="G124" s="106"/>
      <c r="H124" s="104"/>
      <c r="I124" s="104"/>
    </row>
    <row r="125" spans="1:9">
      <c r="A125" s="104"/>
      <c r="B125" s="104"/>
      <c r="C125" s="104"/>
      <c r="D125" s="104"/>
      <c r="E125" s="104"/>
      <c r="F125" s="105"/>
      <c r="G125" s="106"/>
      <c r="H125" s="104"/>
      <c r="I125" s="104"/>
    </row>
    <row r="126" spans="1:9">
      <c r="A126" s="104"/>
      <c r="B126" s="104"/>
      <c r="C126" s="104"/>
      <c r="D126" s="104"/>
      <c r="E126" s="104"/>
      <c r="F126" s="105"/>
      <c r="G126" s="106"/>
      <c r="H126" s="104"/>
      <c r="I126" s="104"/>
    </row>
    <row r="127" spans="1:9">
      <c r="A127" s="104"/>
      <c r="B127" s="104"/>
      <c r="C127" s="104"/>
      <c r="D127" s="104"/>
      <c r="E127" s="104"/>
      <c r="F127" s="105"/>
      <c r="G127" s="106"/>
      <c r="H127" s="104"/>
      <c r="I127" s="104"/>
    </row>
    <row r="128" spans="1:9">
      <c r="A128" s="104"/>
      <c r="B128" s="104"/>
      <c r="C128" s="104"/>
      <c r="D128" s="104"/>
      <c r="E128" s="104"/>
      <c r="F128" s="105"/>
      <c r="G128" s="106"/>
      <c r="H128" s="104"/>
      <c r="I128" s="104"/>
    </row>
    <row r="129" spans="1:9">
      <c r="A129" s="104"/>
      <c r="B129" s="104"/>
      <c r="C129" s="104"/>
      <c r="D129" s="104"/>
      <c r="E129" s="104"/>
      <c r="F129" s="105"/>
      <c r="G129" s="106"/>
      <c r="H129" s="104"/>
      <c r="I129" s="104"/>
    </row>
    <row r="130" spans="1:9">
      <c r="A130" s="104"/>
      <c r="B130" s="104"/>
      <c r="C130" s="104"/>
      <c r="D130" s="104"/>
      <c r="E130" s="104"/>
      <c r="F130" s="105"/>
      <c r="G130" s="106"/>
      <c r="H130" s="104"/>
      <c r="I130" s="104"/>
    </row>
    <row r="131" spans="1:9">
      <c r="A131" s="104"/>
      <c r="B131" s="104"/>
      <c r="C131" s="104"/>
      <c r="D131" s="104"/>
      <c r="E131" s="104"/>
      <c r="F131" s="105"/>
      <c r="G131" s="106"/>
      <c r="H131" s="104"/>
      <c r="I131" s="104"/>
    </row>
    <row r="132" spans="1:9">
      <c r="A132" s="104"/>
      <c r="B132" s="104"/>
      <c r="C132" s="104"/>
      <c r="D132" s="104"/>
      <c r="E132" s="104"/>
      <c r="F132" s="105"/>
      <c r="G132" s="106"/>
      <c r="H132" s="104"/>
      <c r="I132" s="104"/>
    </row>
    <row r="133" spans="1:9">
      <c r="A133" s="104"/>
      <c r="B133" s="104"/>
      <c r="C133" s="104"/>
      <c r="D133" s="104"/>
      <c r="E133" s="104"/>
      <c r="F133" s="105"/>
      <c r="G133" s="106"/>
      <c r="H133" s="104"/>
      <c r="I133" s="104"/>
    </row>
    <row r="134" spans="1:9">
      <c r="A134" s="104"/>
      <c r="B134" s="104"/>
      <c r="C134" s="104"/>
      <c r="D134" s="104"/>
      <c r="E134" s="104"/>
      <c r="F134" s="105"/>
      <c r="G134" s="106"/>
      <c r="H134" s="104"/>
      <c r="I134" s="104"/>
    </row>
    <row r="135" spans="1:9">
      <c r="A135" s="104"/>
      <c r="B135" s="104"/>
      <c r="C135" s="104"/>
      <c r="D135" s="104"/>
      <c r="E135" s="104"/>
      <c r="F135" s="105"/>
      <c r="G135" s="106"/>
      <c r="H135" s="104"/>
      <c r="I135" s="104"/>
    </row>
    <row r="136" spans="1:9">
      <c r="A136" s="104"/>
      <c r="B136" s="104"/>
      <c r="C136" s="104"/>
      <c r="D136" s="104"/>
      <c r="E136" s="104"/>
      <c r="F136" s="105"/>
      <c r="G136" s="106"/>
      <c r="H136" s="104"/>
      <c r="I136" s="104"/>
    </row>
    <row r="137" spans="1:9">
      <c r="A137" s="104"/>
      <c r="B137" s="104"/>
      <c r="C137" s="104"/>
      <c r="D137" s="104"/>
      <c r="E137" s="104"/>
      <c r="F137" s="105"/>
      <c r="G137" s="106"/>
      <c r="H137" s="104"/>
      <c r="I137" s="104"/>
    </row>
    <row r="138" spans="1:9">
      <c r="A138" s="104"/>
      <c r="B138" s="104"/>
      <c r="C138" s="104"/>
      <c r="D138" s="104"/>
      <c r="E138" s="104"/>
      <c r="F138" s="105"/>
      <c r="G138" s="106"/>
      <c r="H138" s="104"/>
      <c r="I138" s="104"/>
    </row>
    <row r="139" spans="1:9">
      <c r="A139" s="104"/>
      <c r="B139" s="104"/>
      <c r="C139" s="104"/>
      <c r="D139" s="104"/>
      <c r="E139" s="104"/>
      <c r="F139" s="105"/>
      <c r="G139" s="106"/>
      <c r="H139" s="104"/>
      <c r="I139" s="104"/>
    </row>
    <row r="140" spans="1:9">
      <c r="A140" s="104"/>
      <c r="B140" s="104"/>
      <c r="C140" s="104"/>
      <c r="D140" s="104"/>
      <c r="E140" s="104"/>
      <c r="F140" s="105"/>
      <c r="G140" s="106"/>
      <c r="H140" s="104"/>
      <c r="I140" s="104"/>
    </row>
    <row r="141" spans="1:9">
      <c r="A141" s="104"/>
      <c r="B141" s="104"/>
      <c r="C141" s="104"/>
      <c r="D141" s="104"/>
      <c r="E141" s="104"/>
      <c r="F141" s="105"/>
      <c r="G141" s="106"/>
      <c r="H141" s="104"/>
      <c r="I141" s="104"/>
    </row>
    <row r="142" spans="1:9">
      <c r="A142" s="104"/>
      <c r="B142" s="104"/>
      <c r="C142" s="104"/>
      <c r="D142" s="104"/>
      <c r="E142" s="104"/>
      <c r="F142" s="105"/>
      <c r="G142" s="106"/>
      <c r="H142" s="104"/>
      <c r="I142" s="104"/>
    </row>
    <row r="143" spans="1:9">
      <c r="A143" s="104"/>
      <c r="B143" s="104"/>
      <c r="C143" s="104"/>
      <c r="D143" s="104"/>
      <c r="E143" s="104"/>
      <c r="F143" s="105"/>
      <c r="G143" s="106"/>
      <c r="H143" s="104"/>
      <c r="I143" s="104"/>
    </row>
    <row r="144" spans="1:9">
      <c r="A144" s="104"/>
      <c r="B144" s="104"/>
      <c r="C144" s="104"/>
      <c r="D144" s="104"/>
      <c r="E144" s="104"/>
      <c r="F144" s="105"/>
      <c r="G144" s="106"/>
      <c r="H144" s="104"/>
      <c r="I144" s="104"/>
    </row>
    <row r="145" spans="1:9">
      <c r="A145" s="104"/>
      <c r="B145" s="104"/>
      <c r="C145" s="104"/>
      <c r="D145" s="104"/>
      <c r="E145" s="104"/>
      <c r="F145" s="105"/>
      <c r="G145" s="106"/>
      <c r="H145" s="104"/>
      <c r="I145" s="104"/>
    </row>
    <row r="146" spans="1:9">
      <c r="A146" s="104"/>
      <c r="B146" s="104"/>
      <c r="C146" s="104"/>
      <c r="D146" s="104"/>
      <c r="E146" s="104"/>
      <c r="F146" s="105"/>
      <c r="G146" s="106"/>
      <c r="H146" s="104"/>
      <c r="I146" s="104"/>
    </row>
    <row r="147" spans="1:9">
      <c r="A147" s="104"/>
      <c r="B147" s="104"/>
      <c r="C147" s="104"/>
      <c r="D147" s="104"/>
      <c r="E147" s="104"/>
      <c r="F147" s="105"/>
      <c r="G147" s="106"/>
      <c r="H147" s="104"/>
      <c r="I147" s="104"/>
    </row>
    <row r="148" spans="1:9">
      <c r="A148" s="104"/>
      <c r="B148" s="104"/>
      <c r="C148" s="104"/>
      <c r="D148" s="104"/>
      <c r="E148" s="104"/>
      <c r="F148" s="105"/>
      <c r="G148" s="106"/>
      <c r="H148" s="104"/>
      <c r="I148" s="104"/>
    </row>
    <row r="149" spans="1:9">
      <c r="A149" s="104"/>
      <c r="B149" s="104"/>
      <c r="C149" s="104"/>
      <c r="D149" s="104"/>
      <c r="E149" s="104"/>
      <c r="F149" s="105"/>
      <c r="G149" s="106"/>
      <c r="H149" s="104"/>
      <c r="I149" s="104"/>
    </row>
    <row r="150" spans="1:9">
      <c r="A150" s="104"/>
      <c r="B150" s="104"/>
      <c r="C150" s="104"/>
      <c r="D150" s="104"/>
      <c r="E150" s="104"/>
      <c r="F150" s="105"/>
      <c r="G150" s="106"/>
      <c r="H150" s="104"/>
      <c r="I150" s="104"/>
    </row>
    <row r="151" spans="1:9">
      <c r="A151" s="104"/>
      <c r="B151" s="104"/>
      <c r="C151" s="104"/>
      <c r="D151" s="104"/>
      <c r="E151" s="104"/>
      <c r="F151" s="105"/>
      <c r="G151" s="106"/>
      <c r="H151" s="104"/>
      <c r="I151" s="104"/>
    </row>
    <row r="152" spans="1:9">
      <c r="A152" s="104"/>
      <c r="B152" s="104"/>
      <c r="C152" s="104"/>
      <c r="D152" s="104"/>
      <c r="E152" s="104"/>
      <c r="F152" s="105"/>
      <c r="G152" s="106"/>
      <c r="H152" s="104"/>
      <c r="I152" s="104"/>
    </row>
    <row r="153" spans="1:9">
      <c r="A153" s="104"/>
      <c r="B153" s="104"/>
      <c r="C153" s="104"/>
      <c r="D153" s="104"/>
      <c r="E153" s="104"/>
      <c r="F153" s="105"/>
      <c r="G153" s="106"/>
      <c r="H153" s="104"/>
      <c r="I153" s="104"/>
    </row>
    <row r="154" spans="1:9">
      <c r="A154" s="104"/>
      <c r="B154" s="104"/>
      <c r="C154" s="104"/>
      <c r="D154" s="104"/>
      <c r="E154" s="104"/>
      <c r="F154" s="105"/>
      <c r="G154" s="106"/>
      <c r="H154" s="104"/>
      <c r="I154" s="104"/>
    </row>
    <row r="155" spans="1:9">
      <c r="A155" s="104"/>
      <c r="B155" s="104"/>
      <c r="C155" s="104"/>
      <c r="D155" s="104"/>
      <c r="E155" s="104"/>
      <c r="F155" s="105"/>
      <c r="G155" s="106"/>
      <c r="H155" s="104"/>
      <c r="I155" s="104"/>
    </row>
    <row r="156" spans="1:9">
      <c r="A156" s="104"/>
      <c r="B156" s="104"/>
      <c r="C156" s="104"/>
      <c r="D156" s="104"/>
      <c r="E156" s="104"/>
      <c r="F156" s="105"/>
      <c r="G156" s="106"/>
      <c r="H156" s="104"/>
      <c r="I156" s="104"/>
    </row>
    <row r="157" spans="1:9">
      <c r="A157" s="104"/>
      <c r="B157" s="104"/>
      <c r="C157" s="104"/>
      <c r="D157" s="104"/>
      <c r="E157" s="104"/>
      <c r="F157" s="105"/>
      <c r="G157" s="106"/>
      <c r="H157" s="104"/>
      <c r="I157" s="104"/>
    </row>
    <row r="158" spans="1:9">
      <c r="A158" s="104"/>
      <c r="B158" s="104"/>
      <c r="C158" s="104"/>
      <c r="D158" s="104"/>
      <c r="E158" s="104"/>
      <c r="F158" s="105"/>
      <c r="G158" s="106"/>
      <c r="H158" s="104"/>
      <c r="I158" s="104"/>
    </row>
    <row r="159" spans="1:9">
      <c r="A159" s="104"/>
      <c r="B159" s="104"/>
      <c r="C159" s="104"/>
      <c r="D159" s="104"/>
      <c r="E159" s="104"/>
      <c r="F159" s="105"/>
      <c r="G159" s="106"/>
      <c r="H159" s="104"/>
      <c r="I159" s="104"/>
    </row>
    <row r="160" spans="1:9">
      <c r="A160" s="104"/>
      <c r="B160" s="104"/>
      <c r="C160" s="104"/>
      <c r="D160" s="104"/>
      <c r="E160" s="104"/>
      <c r="F160" s="105"/>
      <c r="G160" s="106"/>
      <c r="H160" s="104"/>
      <c r="I160" s="104"/>
    </row>
    <row r="161" spans="1:9">
      <c r="A161" s="104"/>
      <c r="B161" s="104"/>
      <c r="C161" s="104"/>
      <c r="D161" s="104"/>
      <c r="E161" s="104"/>
      <c r="F161" s="105"/>
      <c r="G161" s="106"/>
      <c r="H161" s="104"/>
      <c r="I161" s="104"/>
    </row>
    <row r="162" spans="1:9">
      <c r="A162" s="104"/>
      <c r="B162" s="104"/>
      <c r="C162" s="104"/>
      <c r="D162" s="104"/>
      <c r="E162" s="104"/>
      <c r="F162" s="105"/>
      <c r="G162" s="106"/>
      <c r="H162" s="104"/>
      <c r="I162" s="104"/>
    </row>
    <row r="163" spans="1:9">
      <c r="A163" s="104"/>
      <c r="B163" s="104"/>
      <c r="C163" s="104"/>
      <c r="D163" s="104"/>
      <c r="E163" s="104"/>
      <c r="F163" s="105"/>
      <c r="G163" s="106"/>
      <c r="H163" s="104"/>
      <c r="I163" s="104"/>
    </row>
    <row r="164" spans="1:9">
      <c r="A164" s="104"/>
      <c r="B164" s="104"/>
      <c r="C164" s="104"/>
      <c r="D164" s="104"/>
      <c r="E164" s="104"/>
      <c r="F164" s="105"/>
      <c r="G164" s="106"/>
      <c r="H164" s="104"/>
      <c r="I164" s="104"/>
    </row>
    <row r="165" spans="1:9">
      <c r="A165" s="104"/>
      <c r="B165" s="104"/>
      <c r="C165" s="104"/>
      <c r="D165" s="104"/>
      <c r="E165" s="104"/>
      <c r="F165" s="105"/>
      <c r="G165" s="106"/>
      <c r="H165" s="104"/>
      <c r="I165" s="104"/>
    </row>
    <row r="166" spans="1:9">
      <c r="A166" s="104"/>
      <c r="B166" s="104"/>
      <c r="C166" s="104"/>
      <c r="D166" s="104"/>
      <c r="E166" s="104"/>
      <c r="F166" s="105"/>
      <c r="G166" s="106"/>
      <c r="H166" s="104"/>
      <c r="I166" s="104"/>
    </row>
    <row r="167" spans="1:9">
      <c r="A167" s="104"/>
      <c r="B167" s="104"/>
      <c r="C167" s="104"/>
      <c r="D167" s="104"/>
      <c r="E167" s="104"/>
      <c r="F167" s="105"/>
      <c r="G167" s="106"/>
      <c r="H167" s="104"/>
      <c r="I167" s="104"/>
    </row>
    <row r="168" spans="1:9">
      <c r="A168" s="104"/>
      <c r="B168" s="104"/>
      <c r="C168" s="104"/>
      <c r="D168" s="104"/>
      <c r="E168" s="104"/>
      <c r="F168" s="105"/>
      <c r="G168" s="106"/>
      <c r="H168" s="104"/>
      <c r="I168" s="104"/>
    </row>
    <row r="169" spans="1:9">
      <c r="A169" s="104"/>
      <c r="B169" s="104"/>
      <c r="C169" s="104"/>
      <c r="D169" s="104"/>
      <c r="E169" s="104"/>
      <c r="F169" s="105"/>
      <c r="G169" s="106"/>
      <c r="H169" s="104"/>
      <c r="I169" s="104"/>
    </row>
    <row r="170" spans="1:9">
      <c r="A170" s="104"/>
      <c r="B170" s="104"/>
      <c r="C170" s="104"/>
      <c r="D170" s="104"/>
      <c r="E170" s="104"/>
      <c r="F170" s="105"/>
      <c r="G170" s="106"/>
      <c r="H170" s="104"/>
      <c r="I170" s="104"/>
    </row>
    <row r="171" spans="1:9">
      <c r="A171" s="104"/>
      <c r="B171" s="104"/>
      <c r="C171" s="104"/>
      <c r="D171" s="104"/>
      <c r="E171" s="104"/>
      <c r="F171" s="105"/>
      <c r="G171" s="106"/>
      <c r="H171" s="104"/>
      <c r="I171" s="104"/>
    </row>
    <row r="172" spans="1:9">
      <c r="A172" s="104"/>
      <c r="B172" s="104"/>
      <c r="C172" s="104"/>
      <c r="D172" s="104"/>
      <c r="E172" s="104"/>
      <c r="F172" s="105"/>
      <c r="G172" s="106"/>
      <c r="H172" s="104"/>
      <c r="I172" s="104"/>
    </row>
    <row r="173" spans="1:9">
      <c r="A173" s="104"/>
      <c r="B173" s="104"/>
      <c r="C173" s="104"/>
      <c r="D173" s="104"/>
      <c r="E173" s="104"/>
      <c r="F173" s="105"/>
      <c r="G173" s="106"/>
      <c r="H173" s="104"/>
      <c r="I173" s="104"/>
    </row>
    <row r="174" spans="1:9">
      <c r="A174" s="104"/>
      <c r="B174" s="104"/>
      <c r="C174" s="104"/>
      <c r="D174" s="104"/>
      <c r="E174" s="104"/>
      <c r="F174" s="105"/>
      <c r="G174" s="106"/>
      <c r="H174" s="104"/>
      <c r="I174" s="104"/>
    </row>
    <row r="175" spans="1:9">
      <c r="A175" s="104"/>
      <c r="B175" s="104"/>
      <c r="C175" s="104"/>
      <c r="D175" s="104"/>
      <c r="E175" s="104"/>
      <c r="F175" s="105"/>
      <c r="G175" s="106"/>
      <c r="H175" s="104"/>
      <c r="I175" s="104"/>
    </row>
    <row r="176" spans="1:9">
      <c r="A176" s="104"/>
      <c r="B176" s="104"/>
      <c r="C176" s="104"/>
      <c r="D176" s="104"/>
      <c r="E176" s="104"/>
      <c r="F176" s="105"/>
      <c r="G176" s="106"/>
      <c r="H176" s="104"/>
      <c r="I176" s="104"/>
    </row>
    <row r="177" spans="1:9">
      <c r="A177" s="104"/>
      <c r="B177" s="104"/>
      <c r="C177" s="104"/>
      <c r="D177" s="104"/>
      <c r="E177" s="104"/>
      <c r="F177" s="105"/>
      <c r="G177" s="106"/>
      <c r="H177" s="104"/>
      <c r="I177" s="104"/>
    </row>
    <row r="178" spans="1:9">
      <c r="A178" s="104"/>
      <c r="B178" s="104"/>
      <c r="C178" s="104"/>
      <c r="D178" s="104"/>
      <c r="E178" s="104"/>
      <c r="F178" s="105"/>
      <c r="G178" s="106"/>
      <c r="H178" s="104"/>
      <c r="I178" s="104"/>
    </row>
    <row r="179" spans="1:9">
      <c r="A179" s="104"/>
      <c r="B179" s="104"/>
      <c r="C179" s="104"/>
      <c r="D179" s="104"/>
      <c r="E179" s="104"/>
      <c r="F179" s="105"/>
      <c r="G179" s="106"/>
      <c r="H179" s="104"/>
      <c r="I179" s="104"/>
    </row>
    <row r="180" spans="1:9">
      <c r="A180" s="104"/>
      <c r="B180" s="104"/>
      <c r="C180" s="104"/>
      <c r="D180" s="104"/>
      <c r="E180" s="104"/>
      <c r="F180" s="105"/>
      <c r="G180" s="106"/>
      <c r="H180" s="104"/>
      <c r="I180" s="104"/>
    </row>
    <row r="181" spans="1:9">
      <c r="A181" s="104"/>
      <c r="B181" s="104"/>
      <c r="C181" s="104"/>
      <c r="D181" s="104"/>
      <c r="E181" s="104"/>
      <c r="F181" s="105"/>
      <c r="G181" s="106"/>
      <c r="H181" s="104"/>
      <c r="I181" s="104"/>
    </row>
    <row r="182" spans="1:9">
      <c r="A182" s="104"/>
      <c r="B182" s="104"/>
      <c r="C182" s="104"/>
      <c r="D182" s="104"/>
      <c r="E182" s="104"/>
      <c r="F182" s="105"/>
      <c r="G182" s="106"/>
      <c r="H182" s="104"/>
      <c r="I182" s="104"/>
    </row>
    <row r="183" spans="1:9">
      <c r="A183" s="104"/>
      <c r="B183" s="104"/>
      <c r="C183" s="104"/>
      <c r="D183" s="104"/>
      <c r="E183" s="104"/>
      <c r="F183" s="105"/>
      <c r="G183" s="106"/>
      <c r="H183" s="104"/>
      <c r="I183" s="104"/>
    </row>
    <row r="184" spans="1:9">
      <c r="A184" s="104"/>
      <c r="B184" s="104"/>
      <c r="C184" s="104"/>
      <c r="D184" s="104"/>
      <c r="E184" s="104"/>
      <c r="F184" s="105"/>
      <c r="G184" s="106"/>
      <c r="H184" s="104"/>
      <c r="I184" s="104"/>
    </row>
    <row r="185" spans="1:9">
      <c r="A185" s="104"/>
      <c r="B185" s="104"/>
      <c r="C185" s="104"/>
      <c r="D185" s="104"/>
      <c r="E185" s="104"/>
      <c r="F185" s="105"/>
      <c r="G185" s="106"/>
      <c r="H185" s="104"/>
      <c r="I185" s="104"/>
    </row>
    <row r="186" spans="1:9">
      <c r="A186" s="104"/>
      <c r="B186" s="104"/>
      <c r="C186" s="104"/>
      <c r="D186" s="104"/>
      <c r="E186" s="104"/>
      <c r="F186" s="105"/>
      <c r="G186" s="106"/>
      <c r="H186" s="104"/>
      <c r="I186" s="104"/>
    </row>
    <row r="187" spans="1:9">
      <c r="A187" s="104"/>
      <c r="B187" s="104"/>
      <c r="C187" s="104"/>
      <c r="D187" s="104"/>
      <c r="E187" s="104"/>
      <c r="F187" s="105"/>
      <c r="G187" s="106"/>
      <c r="H187" s="104"/>
      <c r="I187" s="104"/>
    </row>
    <row r="188" spans="1:9">
      <c r="A188" s="104"/>
      <c r="B188" s="104"/>
      <c r="C188" s="104"/>
      <c r="D188" s="104"/>
      <c r="E188" s="104"/>
      <c r="F188" s="105"/>
      <c r="G188" s="106"/>
      <c r="H188" s="104"/>
      <c r="I188" s="104"/>
    </row>
    <row r="189" spans="1:9">
      <c r="A189" s="104"/>
      <c r="B189" s="104"/>
      <c r="C189" s="104"/>
      <c r="D189" s="104"/>
      <c r="E189" s="104"/>
      <c r="F189" s="105"/>
      <c r="G189" s="106"/>
      <c r="H189" s="104"/>
      <c r="I189" s="104"/>
    </row>
    <row r="190" spans="1:9">
      <c r="A190" s="104"/>
      <c r="B190" s="104"/>
      <c r="C190" s="104"/>
      <c r="D190" s="104"/>
      <c r="E190" s="104"/>
      <c r="F190" s="105"/>
      <c r="G190" s="106"/>
      <c r="H190" s="104"/>
      <c r="I190" s="104"/>
    </row>
    <row r="191" spans="1:9">
      <c r="A191" s="104"/>
      <c r="B191" s="104"/>
      <c r="C191" s="104"/>
      <c r="D191" s="104"/>
      <c r="E191" s="104"/>
      <c r="F191" s="105"/>
      <c r="G191" s="106"/>
      <c r="H191" s="104"/>
      <c r="I191" s="104"/>
    </row>
    <row r="192" spans="1:9">
      <c r="A192" s="104"/>
      <c r="B192" s="104"/>
      <c r="C192" s="104"/>
      <c r="D192" s="104"/>
      <c r="E192" s="104"/>
      <c r="F192" s="105"/>
      <c r="G192" s="106"/>
      <c r="H192" s="104"/>
      <c r="I192" s="104"/>
    </row>
    <row r="193" spans="1:9">
      <c r="A193" s="104"/>
      <c r="B193" s="104"/>
      <c r="C193" s="104"/>
      <c r="D193" s="104"/>
      <c r="E193" s="104"/>
      <c r="F193" s="105"/>
      <c r="G193" s="106"/>
      <c r="H193" s="104"/>
      <c r="I193" s="104"/>
    </row>
    <row r="194" spans="1:9">
      <c r="A194" s="104"/>
      <c r="B194" s="104"/>
      <c r="C194" s="104"/>
      <c r="D194" s="104"/>
      <c r="E194" s="104"/>
      <c r="F194" s="105"/>
      <c r="G194" s="106"/>
      <c r="H194" s="104"/>
      <c r="I194" s="104"/>
    </row>
    <row r="195" spans="1:9">
      <c r="A195" s="104"/>
      <c r="B195" s="104"/>
      <c r="C195" s="104"/>
      <c r="D195" s="104"/>
      <c r="E195" s="104"/>
      <c r="F195" s="105"/>
      <c r="G195" s="106"/>
      <c r="H195" s="104"/>
      <c r="I195" s="104"/>
    </row>
    <row r="196" spans="1:9">
      <c r="A196" s="104"/>
      <c r="B196" s="104"/>
      <c r="C196" s="104"/>
      <c r="D196" s="104"/>
      <c r="E196" s="104"/>
      <c r="F196" s="105"/>
      <c r="G196" s="106"/>
      <c r="H196" s="104"/>
      <c r="I196" s="104"/>
    </row>
    <row r="197" spans="1:9">
      <c r="A197" s="104"/>
      <c r="B197" s="104"/>
      <c r="C197" s="104"/>
      <c r="D197" s="104"/>
      <c r="E197" s="104"/>
      <c r="F197" s="105"/>
      <c r="G197" s="106"/>
      <c r="H197" s="104"/>
      <c r="I197" s="104"/>
    </row>
    <row r="198" spans="1:9">
      <c r="A198" s="104"/>
      <c r="B198" s="104"/>
      <c r="C198" s="104"/>
      <c r="D198" s="104"/>
      <c r="E198" s="104"/>
      <c r="F198" s="105"/>
      <c r="G198" s="106"/>
      <c r="H198" s="104"/>
      <c r="I198" s="104"/>
    </row>
    <row r="199" spans="1:9">
      <c r="A199" s="104"/>
      <c r="B199" s="104"/>
      <c r="C199" s="104"/>
      <c r="D199" s="104"/>
      <c r="E199" s="104"/>
      <c r="F199" s="105"/>
      <c r="G199" s="106"/>
      <c r="H199" s="104"/>
      <c r="I199" s="104"/>
    </row>
    <row r="200" spans="1:9">
      <c r="A200" s="104"/>
      <c r="B200" s="104"/>
      <c r="C200" s="104"/>
      <c r="D200" s="104"/>
      <c r="E200" s="104"/>
      <c r="F200" s="105"/>
      <c r="G200" s="106"/>
      <c r="H200" s="104"/>
      <c r="I200" s="104"/>
    </row>
    <row r="201" spans="1:9">
      <c r="A201" s="104"/>
      <c r="B201" s="104"/>
      <c r="C201" s="104"/>
      <c r="D201" s="104"/>
      <c r="E201" s="104"/>
      <c r="F201" s="105"/>
      <c r="G201" s="106"/>
      <c r="H201" s="104"/>
      <c r="I201" s="104"/>
    </row>
    <row r="202" spans="1:9">
      <c r="A202" s="104"/>
      <c r="B202" s="104"/>
      <c r="C202" s="104"/>
      <c r="D202" s="104"/>
      <c r="E202" s="104"/>
      <c r="F202" s="105"/>
      <c r="G202" s="106"/>
      <c r="H202" s="104"/>
      <c r="I202" s="104"/>
    </row>
    <row r="203" spans="1:9">
      <c r="A203" s="104"/>
      <c r="B203" s="104"/>
      <c r="C203" s="104"/>
      <c r="D203" s="104"/>
      <c r="E203" s="104"/>
      <c r="F203" s="105"/>
      <c r="G203" s="106"/>
      <c r="H203" s="104"/>
      <c r="I203" s="104"/>
    </row>
    <row r="204" spans="1:9">
      <c r="A204" s="104"/>
      <c r="B204" s="104"/>
      <c r="C204" s="104"/>
      <c r="D204" s="104"/>
      <c r="E204" s="104"/>
      <c r="F204" s="105"/>
      <c r="G204" s="106"/>
      <c r="H204" s="104"/>
      <c r="I204" s="104"/>
    </row>
    <row r="205" spans="1:9">
      <c r="A205" s="104"/>
      <c r="B205" s="104"/>
      <c r="C205" s="104"/>
      <c r="D205" s="104"/>
      <c r="E205" s="104"/>
      <c r="F205" s="105"/>
      <c r="G205" s="106"/>
      <c r="H205" s="104"/>
      <c r="I205" s="104"/>
    </row>
    <row r="206" spans="1:9">
      <c r="A206" s="104"/>
      <c r="B206" s="104"/>
      <c r="C206" s="104"/>
      <c r="D206" s="104"/>
      <c r="E206" s="104"/>
      <c r="F206" s="105"/>
      <c r="G206" s="106"/>
      <c r="H206" s="104"/>
      <c r="I206" s="104"/>
    </row>
    <row r="207" spans="1:9">
      <c r="A207" s="104"/>
      <c r="B207" s="104"/>
      <c r="C207" s="104"/>
      <c r="D207" s="104"/>
      <c r="E207" s="104"/>
      <c r="F207" s="105"/>
      <c r="G207" s="106"/>
      <c r="H207" s="104"/>
      <c r="I207" s="104"/>
    </row>
    <row r="208" spans="1:9">
      <c r="A208" s="104"/>
      <c r="B208" s="104"/>
      <c r="C208" s="104"/>
      <c r="D208" s="104"/>
      <c r="E208" s="104"/>
      <c r="F208" s="105"/>
      <c r="G208" s="106"/>
      <c r="H208" s="104"/>
      <c r="I208" s="104"/>
    </row>
    <row r="209" spans="1:9">
      <c r="A209" s="104"/>
      <c r="B209" s="104"/>
      <c r="C209" s="104"/>
      <c r="D209" s="104"/>
      <c r="E209" s="104"/>
      <c r="F209" s="105"/>
      <c r="G209" s="106"/>
      <c r="H209" s="104"/>
      <c r="I209" s="104"/>
    </row>
    <row r="210" spans="1:9">
      <c r="A210" s="104"/>
      <c r="B210" s="104"/>
      <c r="C210" s="104"/>
      <c r="D210" s="104"/>
      <c r="E210" s="104"/>
      <c r="F210" s="105"/>
      <c r="G210" s="106"/>
      <c r="H210" s="104"/>
      <c r="I210" s="104"/>
    </row>
    <row r="211" spans="1:9">
      <c r="A211" s="104"/>
      <c r="B211" s="104"/>
      <c r="C211" s="104"/>
      <c r="D211" s="104"/>
      <c r="E211" s="104"/>
      <c r="F211" s="105"/>
      <c r="G211" s="106"/>
      <c r="H211" s="104"/>
      <c r="I211" s="104"/>
    </row>
    <row r="212" spans="1:9">
      <c r="A212" s="104"/>
      <c r="B212" s="104"/>
      <c r="C212" s="104"/>
      <c r="D212" s="104"/>
      <c r="E212" s="104"/>
      <c r="F212" s="105"/>
      <c r="G212" s="106"/>
      <c r="H212" s="104"/>
      <c r="I212" s="104"/>
    </row>
    <row r="213" spans="1:9">
      <c r="A213" s="104"/>
      <c r="B213" s="104"/>
      <c r="C213" s="104"/>
      <c r="D213" s="104"/>
      <c r="E213" s="104"/>
      <c r="F213" s="105"/>
      <c r="G213" s="106"/>
      <c r="H213" s="104"/>
      <c r="I213" s="104"/>
    </row>
    <row r="214" spans="1:9">
      <c r="A214" s="104"/>
      <c r="B214" s="104"/>
      <c r="C214" s="104"/>
      <c r="D214" s="104"/>
      <c r="E214" s="104"/>
      <c r="F214" s="105"/>
      <c r="G214" s="106"/>
      <c r="H214" s="104"/>
      <c r="I214" s="104"/>
    </row>
    <row r="215" spans="1:9">
      <c r="A215" s="104"/>
      <c r="B215" s="104"/>
      <c r="C215" s="104"/>
      <c r="D215" s="104"/>
      <c r="E215" s="104"/>
      <c r="F215" s="105"/>
      <c r="G215" s="106"/>
      <c r="H215" s="104"/>
      <c r="I215" s="104"/>
    </row>
    <row r="216" spans="1:9">
      <c r="A216" s="104"/>
      <c r="B216" s="104"/>
      <c r="C216" s="104"/>
      <c r="D216" s="104"/>
      <c r="E216" s="104"/>
      <c r="F216" s="105"/>
      <c r="G216" s="106"/>
      <c r="H216" s="104"/>
      <c r="I216" s="104"/>
    </row>
    <row r="217" spans="1:9">
      <c r="A217" s="104"/>
      <c r="B217" s="104"/>
      <c r="C217" s="104"/>
      <c r="D217" s="104"/>
      <c r="E217" s="104"/>
      <c r="F217" s="105"/>
      <c r="G217" s="106"/>
      <c r="H217" s="104"/>
      <c r="I217" s="104"/>
    </row>
    <row r="218" spans="1:9">
      <c r="A218" s="104"/>
      <c r="B218" s="104"/>
      <c r="C218" s="104"/>
      <c r="D218" s="104"/>
      <c r="E218" s="104"/>
      <c r="F218" s="105"/>
      <c r="G218" s="106"/>
      <c r="H218" s="104"/>
      <c r="I218" s="104"/>
    </row>
    <row r="219" spans="1:9">
      <c r="A219" s="104"/>
      <c r="B219" s="104"/>
      <c r="C219" s="104"/>
      <c r="D219" s="104"/>
      <c r="E219" s="104"/>
      <c r="F219" s="105"/>
      <c r="G219" s="106"/>
      <c r="H219" s="104"/>
      <c r="I219" s="104"/>
    </row>
    <row r="220" spans="1:9">
      <c r="A220" s="104"/>
      <c r="B220" s="104"/>
      <c r="C220" s="104"/>
      <c r="D220" s="104"/>
      <c r="E220" s="104"/>
      <c r="F220" s="105"/>
      <c r="G220" s="106"/>
      <c r="H220" s="104"/>
      <c r="I220" s="104"/>
    </row>
    <row r="221" spans="1:9">
      <c r="A221" s="104"/>
      <c r="B221" s="104"/>
      <c r="C221" s="104"/>
      <c r="D221" s="104"/>
      <c r="E221" s="104"/>
      <c r="F221" s="105"/>
      <c r="G221" s="106"/>
      <c r="H221" s="104"/>
      <c r="I221" s="104"/>
    </row>
    <row r="222" spans="1:9">
      <c r="A222" s="104"/>
      <c r="B222" s="104"/>
      <c r="C222" s="104"/>
      <c r="D222" s="104"/>
      <c r="E222" s="104"/>
      <c r="F222" s="105"/>
      <c r="G222" s="106"/>
      <c r="H222" s="104"/>
      <c r="I222" s="104"/>
    </row>
    <row r="223" spans="1:9">
      <c r="A223" s="104"/>
      <c r="B223" s="104"/>
      <c r="C223" s="104"/>
      <c r="D223" s="104"/>
      <c r="E223" s="104"/>
      <c r="F223" s="105"/>
      <c r="G223" s="106"/>
      <c r="H223" s="104"/>
      <c r="I223" s="104"/>
    </row>
    <row r="224" spans="1:9">
      <c r="A224" s="104"/>
      <c r="B224" s="104"/>
      <c r="C224" s="104"/>
      <c r="D224" s="104"/>
      <c r="E224" s="104"/>
      <c r="F224" s="105"/>
      <c r="G224" s="106"/>
      <c r="H224" s="104"/>
      <c r="I224" s="104"/>
    </row>
    <row r="225" spans="1:9">
      <c r="A225" s="104"/>
      <c r="B225" s="104"/>
      <c r="C225" s="104"/>
      <c r="D225" s="104"/>
      <c r="E225" s="104"/>
      <c r="F225" s="105"/>
      <c r="G225" s="106"/>
      <c r="H225" s="104"/>
      <c r="I225" s="104"/>
    </row>
    <row r="226" spans="1:9">
      <c r="A226" s="104"/>
      <c r="B226" s="104"/>
      <c r="C226" s="104"/>
      <c r="D226" s="104"/>
      <c r="E226" s="104"/>
      <c r="F226" s="105"/>
      <c r="G226" s="106"/>
      <c r="H226" s="104"/>
      <c r="I226" s="104"/>
    </row>
    <row r="227" spans="1:9">
      <c r="A227" s="104"/>
      <c r="B227" s="104"/>
      <c r="C227" s="104"/>
      <c r="D227" s="104"/>
      <c r="E227" s="104"/>
      <c r="F227" s="105"/>
      <c r="G227" s="106"/>
      <c r="H227" s="104"/>
      <c r="I227" s="104"/>
    </row>
    <row r="228" spans="1:9">
      <c r="A228" s="104"/>
      <c r="B228" s="104"/>
      <c r="C228" s="104"/>
      <c r="D228" s="104"/>
      <c r="E228" s="104"/>
      <c r="F228" s="105"/>
      <c r="G228" s="106"/>
      <c r="H228" s="104"/>
      <c r="I228" s="104"/>
    </row>
    <row r="229" spans="1:9">
      <c r="A229" s="104"/>
      <c r="B229" s="104"/>
      <c r="C229" s="104"/>
      <c r="D229" s="104"/>
      <c r="E229" s="104"/>
      <c r="F229" s="105"/>
      <c r="G229" s="106"/>
      <c r="H229" s="104"/>
      <c r="I229" s="104"/>
    </row>
    <row r="230" spans="1:9">
      <c r="A230" s="104"/>
      <c r="B230" s="104"/>
      <c r="C230" s="104"/>
      <c r="D230" s="104"/>
      <c r="E230" s="104"/>
      <c r="F230" s="105"/>
      <c r="G230" s="106"/>
      <c r="H230" s="104"/>
      <c r="I230" s="104"/>
    </row>
    <row r="231" spans="1:9">
      <c r="A231" s="104"/>
      <c r="B231" s="104"/>
      <c r="C231" s="104"/>
      <c r="D231" s="104"/>
      <c r="E231" s="104"/>
      <c r="F231" s="105"/>
      <c r="G231" s="106"/>
      <c r="H231" s="104"/>
      <c r="I231" s="104"/>
    </row>
    <row r="232" spans="1:9">
      <c r="A232" s="104"/>
      <c r="B232" s="104"/>
      <c r="C232" s="104"/>
      <c r="D232" s="104"/>
      <c r="E232" s="104"/>
      <c r="F232" s="105"/>
      <c r="G232" s="106"/>
      <c r="H232" s="104"/>
      <c r="I232" s="104"/>
    </row>
    <row r="233" spans="1:9">
      <c r="A233" s="104"/>
      <c r="B233" s="104"/>
      <c r="C233" s="104"/>
      <c r="D233" s="104"/>
      <c r="E233" s="104"/>
      <c r="F233" s="105"/>
      <c r="G233" s="106"/>
      <c r="H233" s="104"/>
      <c r="I233" s="104"/>
    </row>
    <row r="234" spans="1:9">
      <c r="A234" s="104"/>
      <c r="B234" s="104"/>
      <c r="C234" s="104"/>
      <c r="D234" s="104"/>
      <c r="E234" s="104"/>
      <c r="F234" s="105"/>
      <c r="G234" s="106"/>
      <c r="H234" s="104"/>
      <c r="I234" s="104"/>
    </row>
    <row r="235" spans="1:9">
      <c r="A235" s="104"/>
      <c r="B235" s="104"/>
      <c r="C235" s="104"/>
      <c r="D235" s="104"/>
      <c r="E235" s="104"/>
      <c r="F235" s="105"/>
      <c r="G235" s="106"/>
      <c r="H235" s="104"/>
      <c r="I235" s="104"/>
    </row>
    <row r="236" spans="1:9">
      <c r="A236" s="104"/>
      <c r="B236" s="104"/>
      <c r="C236" s="104"/>
      <c r="D236" s="104"/>
      <c r="E236" s="104"/>
      <c r="F236" s="105"/>
      <c r="G236" s="106"/>
      <c r="H236" s="104"/>
      <c r="I236" s="104"/>
    </row>
    <row r="237" spans="1:9">
      <c r="A237" s="104"/>
      <c r="B237" s="104"/>
      <c r="C237" s="104"/>
      <c r="D237" s="104"/>
      <c r="E237" s="104"/>
      <c r="F237" s="105"/>
      <c r="G237" s="106"/>
      <c r="H237" s="104"/>
      <c r="I237" s="104"/>
    </row>
    <row r="238" spans="1:9">
      <c r="A238" s="104"/>
      <c r="B238" s="104"/>
      <c r="C238" s="104"/>
      <c r="D238" s="104"/>
      <c r="E238" s="104"/>
      <c r="F238" s="105"/>
      <c r="G238" s="106"/>
      <c r="H238" s="104"/>
      <c r="I238" s="104"/>
    </row>
    <row r="239" spans="1:9">
      <c r="A239" s="104"/>
      <c r="B239" s="104"/>
      <c r="C239" s="104"/>
      <c r="D239" s="104"/>
      <c r="E239" s="104"/>
      <c r="F239" s="105"/>
      <c r="G239" s="106"/>
      <c r="H239" s="104"/>
      <c r="I239" s="104"/>
    </row>
    <row r="240" spans="1:9">
      <c r="A240" s="104"/>
      <c r="B240" s="104"/>
      <c r="C240" s="104"/>
      <c r="D240" s="104"/>
      <c r="E240" s="104"/>
      <c r="F240" s="105"/>
      <c r="G240" s="106"/>
      <c r="H240" s="104"/>
      <c r="I240" s="104"/>
    </row>
    <row r="241" spans="1:9">
      <c r="A241" s="104"/>
      <c r="B241" s="104"/>
      <c r="C241" s="104"/>
      <c r="D241" s="104"/>
      <c r="E241" s="104"/>
      <c r="F241" s="105"/>
      <c r="G241" s="106"/>
      <c r="H241" s="104"/>
      <c r="I241" s="104"/>
    </row>
    <row r="242" spans="1:9">
      <c r="A242" s="104"/>
      <c r="B242" s="104"/>
      <c r="C242" s="104"/>
      <c r="D242" s="104"/>
      <c r="E242" s="104"/>
      <c r="F242" s="105"/>
      <c r="G242" s="106"/>
      <c r="H242" s="104"/>
      <c r="I242" s="104"/>
    </row>
    <row r="243" spans="1:9">
      <c r="A243" s="104"/>
      <c r="B243" s="104"/>
      <c r="C243" s="104"/>
      <c r="D243" s="104"/>
      <c r="E243" s="104"/>
      <c r="F243" s="105"/>
      <c r="G243" s="106"/>
      <c r="H243" s="104"/>
      <c r="I243" s="104"/>
    </row>
    <row r="244" spans="1:9">
      <c r="A244" s="104"/>
      <c r="B244" s="104"/>
      <c r="C244" s="104"/>
      <c r="D244" s="104"/>
      <c r="E244" s="104"/>
      <c r="F244" s="105"/>
      <c r="G244" s="106"/>
      <c r="H244" s="104"/>
      <c r="I244" s="104"/>
    </row>
    <row r="245" spans="1:9">
      <c r="A245" s="104"/>
      <c r="B245" s="104"/>
      <c r="C245" s="104"/>
      <c r="D245" s="104"/>
      <c r="E245" s="104"/>
      <c r="F245" s="105"/>
      <c r="G245" s="106"/>
      <c r="H245" s="104"/>
      <c r="I245" s="104"/>
    </row>
    <row r="246" spans="1:9">
      <c r="A246" s="104"/>
      <c r="B246" s="104"/>
      <c r="C246" s="104"/>
      <c r="D246" s="104"/>
      <c r="E246" s="104"/>
      <c r="F246" s="105"/>
      <c r="G246" s="106"/>
      <c r="H246" s="104"/>
      <c r="I246" s="104"/>
    </row>
    <row r="247" spans="1:9">
      <c r="A247" s="104"/>
      <c r="B247" s="104"/>
      <c r="C247" s="104"/>
      <c r="D247" s="104"/>
      <c r="E247" s="104"/>
      <c r="F247" s="105"/>
      <c r="G247" s="106"/>
      <c r="H247" s="104"/>
      <c r="I247" s="104"/>
    </row>
    <row r="248" spans="1:9">
      <c r="A248" s="104"/>
      <c r="B248" s="104"/>
      <c r="C248" s="104"/>
      <c r="D248" s="104"/>
      <c r="E248" s="104"/>
      <c r="F248" s="105"/>
      <c r="G248" s="106"/>
      <c r="H248" s="104"/>
      <c r="I248" s="104"/>
    </row>
    <row r="249" spans="1:9">
      <c r="A249" s="104"/>
      <c r="B249" s="104"/>
      <c r="C249" s="104"/>
      <c r="D249" s="104"/>
      <c r="E249" s="104"/>
      <c r="F249" s="105"/>
      <c r="G249" s="106"/>
      <c r="H249" s="104"/>
      <c r="I249" s="104"/>
    </row>
    <row r="250" spans="1:9">
      <c r="A250" s="104"/>
      <c r="B250" s="104"/>
      <c r="C250" s="104"/>
      <c r="D250" s="104"/>
      <c r="E250" s="104"/>
      <c r="F250" s="105"/>
      <c r="G250" s="106"/>
      <c r="H250" s="104"/>
      <c r="I250" s="104"/>
    </row>
    <row r="251" spans="1:9">
      <c r="A251" s="104"/>
      <c r="B251" s="104"/>
      <c r="C251" s="104"/>
      <c r="D251" s="104"/>
      <c r="E251" s="104"/>
      <c r="F251" s="105"/>
      <c r="G251" s="106"/>
      <c r="H251" s="104"/>
      <c r="I251" s="104"/>
    </row>
    <row r="252" spans="1:9">
      <c r="A252" s="104"/>
      <c r="B252" s="104"/>
      <c r="C252" s="104"/>
      <c r="D252" s="104"/>
      <c r="E252" s="104"/>
      <c r="F252" s="105"/>
      <c r="G252" s="106"/>
      <c r="H252" s="104"/>
      <c r="I252" s="104"/>
    </row>
    <row r="253" spans="1:9">
      <c r="A253" s="104"/>
      <c r="B253" s="104"/>
      <c r="C253" s="104"/>
      <c r="D253" s="104"/>
      <c r="E253" s="104"/>
      <c r="F253" s="105"/>
      <c r="G253" s="106"/>
      <c r="H253" s="104"/>
      <c r="I253" s="104"/>
    </row>
    <row r="254" spans="1:9">
      <c r="A254" s="104"/>
      <c r="B254" s="104"/>
      <c r="C254" s="104"/>
      <c r="D254" s="104"/>
      <c r="E254" s="104"/>
      <c r="F254" s="105"/>
      <c r="G254" s="106"/>
      <c r="H254" s="104"/>
      <c r="I254" s="104"/>
    </row>
    <row r="255" spans="1:9">
      <c r="A255" s="104"/>
      <c r="B255" s="104"/>
      <c r="C255" s="104"/>
      <c r="D255" s="104"/>
      <c r="E255" s="104"/>
      <c r="F255" s="105"/>
      <c r="G255" s="106"/>
      <c r="H255" s="104"/>
      <c r="I255" s="104"/>
    </row>
    <row r="256" spans="1:9">
      <c r="A256" s="104"/>
      <c r="B256" s="104"/>
      <c r="C256" s="104"/>
      <c r="D256" s="104"/>
      <c r="E256" s="104"/>
      <c r="F256" s="105"/>
      <c r="G256" s="106"/>
      <c r="H256" s="104"/>
      <c r="I256" s="104"/>
    </row>
    <row r="257" spans="1:9">
      <c r="A257" s="104"/>
      <c r="B257" s="104"/>
      <c r="C257" s="104"/>
      <c r="D257" s="104"/>
      <c r="E257" s="104"/>
      <c r="F257" s="105"/>
      <c r="G257" s="106"/>
      <c r="H257" s="104"/>
      <c r="I257" s="104"/>
    </row>
    <row r="258" spans="1:9">
      <c r="A258" s="104"/>
      <c r="B258" s="104"/>
      <c r="C258" s="104"/>
      <c r="D258" s="104"/>
      <c r="E258" s="104"/>
      <c r="F258" s="105"/>
      <c r="G258" s="106"/>
      <c r="H258" s="104"/>
      <c r="I258" s="104"/>
    </row>
    <row r="259" spans="1:9">
      <c r="A259" s="104"/>
      <c r="B259" s="104"/>
      <c r="C259" s="104"/>
      <c r="D259" s="104"/>
      <c r="E259" s="104"/>
      <c r="F259" s="105"/>
      <c r="G259" s="106"/>
      <c r="H259" s="104"/>
      <c r="I259" s="104"/>
    </row>
    <row r="260" spans="1:9">
      <c r="A260" s="104"/>
      <c r="B260" s="104"/>
      <c r="C260" s="104"/>
      <c r="D260" s="104"/>
      <c r="E260" s="104"/>
      <c r="F260" s="105"/>
      <c r="G260" s="106"/>
      <c r="H260" s="104"/>
      <c r="I260" s="104"/>
    </row>
    <row r="261" spans="1:9">
      <c r="A261" s="104"/>
      <c r="B261" s="104"/>
      <c r="C261" s="104"/>
      <c r="D261" s="104"/>
      <c r="E261" s="104"/>
      <c r="F261" s="105"/>
      <c r="G261" s="106"/>
      <c r="H261" s="104"/>
      <c r="I261" s="104"/>
    </row>
    <row r="262" spans="1:9">
      <c r="A262" s="104"/>
      <c r="B262" s="104"/>
      <c r="C262" s="104"/>
      <c r="D262" s="104"/>
      <c r="E262" s="104"/>
      <c r="F262" s="105"/>
      <c r="G262" s="106"/>
      <c r="H262" s="104"/>
      <c r="I262" s="104"/>
    </row>
    <row r="263" spans="1:9">
      <c r="A263" s="104"/>
      <c r="B263" s="104"/>
      <c r="C263" s="104"/>
      <c r="D263" s="104"/>
      <c r="E263" s="104"/>
      <c r="F263" s="105"/>
      <c r="G263" s="106"/>
      <c r="H263" s="104"/>
      <c r="I263" s="104"/>
    </row>
    <row r="264" spans="1:9">
      <c r="A264" s="104"/>
      <c r="B264" s="104"/>
      <c r="C264" s="104"/>
      <c r="D264" s="104"/>
      <c r="E264" s="104"/>
      <c r="F264" s="105"/>
      <c r="G264" s="106"/>
      <c r="H264" s="104"/>
      <c r="I264" s="104"/>
    </row>
    <row r="265" spans="1:9">
      <c r="A265" s="104"/>
      <c r="B265" s="104"/>
      <c r="C265" s="104"/>
      <c r="D265" s="104"/>
      <c r="E265" s="104"/>
      <c r="F265" s="105"/>
      <c r="G265" s="106"/>
      <c r="H265" s="104"/>
      <c r="I265" s="104"/>
    </row>
    <row r="266" spans="1:9">
      <c r="A266" s="104"/>
      <c r="B266" s="104"/>
      <c r="C266" s="104"/>
      <c r="D266" s="104"/>
      <c r="E266" s="104"/>
      <c r="F266" s="105"/>
      <c r="G266" s="106"/>
      <c r="H266" s="104"/>
      <c r="I266" s="104"/>
    </row>
    <row r="267" spans="1:9">
      <c r="A267" s="104"/>
      <c r="B267" s="104"/>
      <c r="C267" s="104"/>
      <c r="D267" s="104"/>
      <c r="E267" s="104"/>
      <c r="F267" s="105"/>
      <c r="G267" s="106"/>
      <c r="H267" s="104"/>
      <c r="I267" s="104"/>
    </row>
    <row r="268" spans="1:9">
      <c r="A268" s="104"/>
      <c r="B268" s="104"/>
      <c r="C268" s="104"/>
      <c r="D268" s="104"/>
      <c r="E268" s="104"/>
      <c r="F268" s="105"/>
      <c r="G268" s="106"/>
      <c r="H268" s="104"/>
      <c r="I268" s="104"/>
    </row>
    <row r="269" spans="1:9">
      <c r="A269" s="104"/>
      <c r="B269" s="104"/>
      <c r="C269" s="104"/>
      <c r="D269" s="104"/>
      <c r="E269" s="104"/>
      <c r="F269" s="105"/>
      <c r="G269" s="106"/>
      <c r="H269" s="104"/>
      <c r="I269" s="104"/>
    </row>
    <row r="270" spans="1:9">
      <c r="A270" s="104"/>
      <c r="B270" s="104"/>
      <c r="C270" s="104"/>
      <c r="D270" s="104"/>
      <c r="E270" s="104"/>
      <c r="F270" s="105"/>
      <c r="G270" s="106"/>
      <c r="H270" s="104"/>
      <c r="I270" s="104"/>
    </row>
    <row r="271" spans="1:9">
      <c r="A271" s="104"/>
      <c r="B271" s="104"/>
      <c r="C271" s="104"/>
      <c r="D271" s="104"/>
      <c r="E271" s="104"/>
      <c r="F271" s="105"/>
      <c r="G271" s="106"/>
      <c r="H271" s="104"/>
      <c r="I271" s="104"/>
    </row>
    <row r="272" spans="1:9">
      <c r="A272" s="104"/>
      <c r="B272" s="104"/>
      <c r="C272" s="104"/>
      <c r="D272" s="104"/>
      <c r="E272" s="104"/>
      <c r="F272" s="105"/>
      <c r="G272" s="106"/>
      <c r="H272" s="104"/>
      <c r="I272" s="104"/>
    </row>
    <row r="273" spans="1:9">
      <c r="A273" s="104"/>
      <c r="B273" s="104"/>
      <c r="C273" s="104"/>
      <c r="D273" s="104"/>
      <c r="E273" s="104"/>
      <c r="F273" s="105"/>
      <c r="G273" s="106"/>
      <c r="H273" s="104"/>
      <c r="I273" s="104"/>
    </row>
    <row r="274" spans="1:9">
      <c r="A274" s="104"/>
      <c r="B274" s="104"/>
      <c r="C274" s="104"/>
      <c r="D274" s="104"/>
      <c r="E274" s="104"/>
      <c r="F274" s="105"/>
      <c r="G274" s="106"/>
      <c r="H274" s="104"/>
      <c r="I274" s="104"/>
    </row>
    <row r="275" spans="1:9">
      <c r="A275" s="104"/>
      <c r="B275" s="104"/>
      <c r="C275" s="104"/>
      <c r="D275" s="104"/>
      <c r="E275" s="104"/>
      <c r="F275" s="105"/>
      <c r="G275" s="106"/>
      <c r="H275" s="104"/>
      <c r="I275" s="104"/>
    </row>
    <row r="276" spans="1:9">
      <c r="A276" s="104"/>
      <c r="B276" s="104"/>
      <c r="C276" s="104"/>
      <c r="D276" s="104"/>
      <c r="E276" s="104"/>
      <c r="F276" s="105"/>
      <c r="G276" s="106"/>
      <c r="H276" s="104"/>
      <c r="I276" s="104"/>
    </row>
    <row r="277" spans="1:9">
      <c r="A277" s="104"/>
      <c r="B277" s="104"/>
      <c r="C277" s="104"/>
      <c r="D277" s="104"/>
      <c r="E277" s="104"/>
      <c r="F277" s="105"/>
      <c r="G277" s="106"/>
      <c r="H277" s="104"/>
      <c r="I277" s="104"/>
    </row>
    <row r="278" spans="1:9">
      <c r="A278" s="104"/>
      <c r="B278" s="104"/>
      <c r="C278" s="104"/>
      <c r="D278" s="104"/>
      <c r="E278" s="104"/>
      <c r="F278" s="105"/>
      <c r="G278" s="106"/>
      <c r="H278" s="104"/>
      <c r="I278" s="104"/>
    </row>
    <row r="279" spans="1:9">
      <c r="A279" s="104"/>
      <c r="B279" s="104"/>
      <c r="C279" s="104"/>
      <c r="D279" s="104"/>
      <c r="E279" s="104"/>
      <c r="F279" s="105"/>
      <c r="G279" s="106"/>
      <c r="H279" s="104"/>
      <c r="I279" s="104"/>
    </row>
    <row r="280" spans="1:9">
      <c r="A280" s="104"/>
      <c r="B280" s="104"/>
      <c r="C280" s="104"/>
      <c r="D280" s="104"/>
      <c r="E280" s="104"/>
      <c r="F280" s="105"/>
      <c r="G280" s="106"/>
      <c r="H280" s="104"/>
      <c r="I280" s="104"/>
    </row>
    <row r="281" spans="1:9">
      <c r="A281" s="104"/>
      <c r="B281" s="104"/>
      <c r="C281" s="104"/>
      <c r="D281" s="104"/>
      <c r="E281" s="104"/>
      <c r="F281" s="105"/>
      <c r="G281" s="106"/>
      <c r="H281" s="104"/>
      <c r="I281" s="104"/>
    </row>
    <row r="282" spans="1:9">
      <c r="A282" s="104"/>
      <c r="B282" s="104"/>
      <c r="C282" s="104"/>
      <c r="D282" s="104"/>
      <c r="E282" s="104"/>
      <c r="F282" s="105"/>
      <c r="G282" s="106"/>
      <c r="H282" s="104"/>
      <c r="I282" s="104"/>
    </row>
    <row r="283" spans="1:9">
      <c r="A283" s="104"/>
      <c r="B283" s="104"/>
      <c r="C283" s="104"/>
      <c r="D283" s="104"/>
      <c r="E283" s="104"/>
      <c r="F283" s="105"/>
      <c r="G283" s="106"/>
      <c r="H283" s="104"/>
      <c r="I283" s="104"/>
    </row>
    <row r="284" spans="1:9">
      <c r="A284" s="104"/>
      <c r="B284" s="104"/>
      <c r="C284" s="104"/>
      <c r="D284" s="104"/>
      <c r="E284" s="104"/>
      <c r="F284" s="105"/>
      <c r="G284" s="106"/>
      <c r="H284" s="104"/>
      <c r="I284" s="104"/>
    </row>
    <row r="285" spans="1:9">
      <c r="A285" s="104"/>
      <c r="B285" s="104"/>
      <c r="C285" s="104"/>
      <c r="D285" s="104"/>
      <c r="E285" s="104"/>
      <c r="F285" s="105"/>
      <c r="G285" s="106"/>
      <c r="H285" s="104"/>
      <c r="I285" s="104"/>
    </row>
    <row r="286" spans="1:9">
      <c r="A286" s="104"/>
      <c r="B286" s="104"/>
      <c r="C286" s="104"/>
      <c r="D286" s="104"/>
      <c r="E286" s="104"/>
      <c r="F286" s="105"/>
      <c r="G286" s="106"/>
      <c r="H286" s="104"/>
      <c r="I286" s="104"/>
    </row>
    <row r="287" spans="1:9">
      <c r="A287" s="104"/>
      <c r="B287" s="104"/>
      <c r="C287" s="104"/>
      <c r="D287" s="104"/>
      <c r="E287" s="104"/>
      <c r="F287" s="105"/>
      <c r="G287" s="106"/>
      <c r="H287" s="104"/>
      <c r="I287" s="104"/>
    </row>
    <row r="288" spans="1:9">
      <c r="A288" s="104"/>
      <c r="B288" s="104"/>
      <c r="C288" s="104"/>
      <c r="D288" s="104"/>
      <c r="E288" s="104"/>
      <c r="F288" s="105"/>
      <c r="G288" s="106"/>
      <c r="H288" s="104"/>
      <c r="I288" s="104"/>
    </row>
    <row r="289" spans="1:9">
      <c r="A289" s="104"/>
      <c r="B289" s="104"/>
      <c r="C289" s="104"/>
      <c r="D289" s="104"/>
      <c r="E289" s="104"/>
      <c r="F289" s="105"/>
      <c r="G289" s="106"/>
      <c r="H289" s="104"/>
      <c r="I289" s="104"/>
    </row>
    <row r="290" spans="1:9">
      <c r="A290" s="104"/>
      <c r="B290" s="104"/>
      <c r="C290" s="104"/>
      <c r="D290" s="104"/>
      <c r="E290" s="104"/>
      <c r="F290" s="105"/>
      <c r="G290" s="106"/>
      <c r="H290" s="104"/>
      <c r="I290" s="104"/>
    </row>
    <row r="291" spans="1:9">
      <c r="A291" s="104"/>
      <c r="B291" s="104"/>
      <c r="C291" s="104"/>
      <c r="D291" s="104"/>
      <c r="E291" s="104"/>
      <c r="F291" s="105"/>
      <c r="G291" s="106"/>
      <c r="H291" s="104"/>
      <c r="I291" s="104"/>
    </row>
    <row r="292" spans="1:9">
      <c r="A292" s="104"/>
      <c r="B292" s="104"/>
      <c r="C292" s="104"/>
      <c r="D292" s="104"/>
      <c r="E292" s="104"/>
      <c r="F292" s="105"/>
      <c r="G292" s="106"/>
      <c r="H292" s="104"/>
      <c r="I292" s="104"/>
    </row>
    <row r="293" spans="1:9">
      <c r="A293" s="104"/>
      <c r="B293" s="104"/>
      <c r="C293" s="104"/>
      <c r="D293" s="104"/>
      <c r="E293" s="104"/>
      <c r="F293" s="105"/>
      <c r="G293" s="106"/>
      <c r="H293" s="104"/>
      <c r="I293" s="104"/>
    </row>
    <row r="294" spans="1:9">
      <c r="A294" s="104"/>
      <c r="B294" s="104"/>
      <c r="C294" s="104"/>
      <c r="D294" s="104"/>
      <c r="E294" s="104"/>
      <c r="F294" s="105"/>
      <c r="G294" s="106"/>
      <c r="H294" s="104"/>
      <c r="I294" s="104"/>
    </row>
    <row r="295" spans="1:9">
      <c r="A295" s="104"/>
      <c r="B295" s="104"/>
      <c r="C295" s="104"/>
      <c r="D295" s="104"/>
      <c r="E295" s="104"/>
      <c r="F295" s="105"/>
      <c r="G295" s="106"/>
      <c r="H295" s="104"/>
      <c r="I295" s="104"/>
    </row>
    <row r="296" spans="1:9">
      <c r="A296" s="104"/>
      <c r="B296" s="104"/>
      <c r="C296" s="104"/>
      <c r="D296" s="104"/>
      <c r="E296" s="104"/>
      <c r="F296" s="105"/>
      <c r="G296" s="106"/>
      <c r="H296" s="104"/>
      <c r="I296" s="104"/>
    </row>
    <row r="297" spans="1:9">
      <c r="A297" s="104"/>
      <c r="B297" s="104"/>
      <c r="C297" s="104"/>
      <c r="D297" s="104"/>
      <c r="E297" s="104"/>
      <c r="F297" s="105"/>
      <c r="G297" s="106"/>
      <c r="H297" s="104"/>
      <c r="I297" s="104"/>
    </row>
    <row r="298" spans="1:9">
      <c r="A298" s="104"/>
      <c r="B298" s="104"/>
      <c r="C298" s="104"/>
      <c r="D298" s="104"/>
      <c r="E298" s="104"/>
      <c r="F298" s="105"/>
      <c r="G298" s="106"/>
      <c r="H298" s="104"/>
      <c r="I298" s="104"/>
    </row>
    <row r="299" spans="1:9">
      <c r="A299" s="104"/>
      <c r="B299" s="104"/>
      <c r="C299" s="104"/>
      <c r="D299" s="104"/>
      <c r="E299" s="104"/>
      <c r="F299" s="105"/>
      <c r="G299" s="106"/>
      <c r="H299" s="104"/>
      <c r="I299" s="104"/>
    </row>
    <row r="300" spans="1:9">
      <c r="A300" s="104"/>
      <c r="B300" s="104"/>
      <c r="C300" s="104"/>
      <c r="D300" s="104"/>
      <c r="E300" s="104"/>
      <c r="F300" s="105"/>
      <c r="G300" s="106"/>
      <c r="H300" s="104"/>
      <c r="I300" s="104"/>
    </row>
    <row r="301" spans="1:9">
      <c r="A301" s="104"/>
      <c r="B301" s="104"/>
      <c r="C301" s="104"/>
      <c r="D301" s="104"/>
      <c r="E301" s="104"/>
      <c r="F301" s="105"/>
      <c r="G301" s="106"/>
      <c r="H301" s="104"/>
      <c r="I301" s="104"/>
    </row>
    <row r="302" spans="1:9">
      <c r="A302" s="104"/>
      <c r="B302" s="104"/>
      <c r="C302" s="104"/>
      <c r="D302" s="104"/>
      <c r="E302" s="104"/>
      <c r="F302" s="105"/>
      <c r="G302" s="106"/>
      <c r="H302" s="104"/>
      <c r="I302" s="104"/>
    </row>
    <row r="303" spans="1:9">
      <c r="A303" s="104"/>
      <c r="B303" s="104"/>
      <c r="C303" s="104"/>
      <c r="D303" s="104"/>
      <c r="E303" s="104"/>
      <c r="F303" s="105"/>
      <c r="G303" s="106"/>
      <c r="H303" s="104"/>
      <c r="I303" s="104"/>
    </row>
    <row r="304" spans="1:9">
      <c r="A304" s="104"/>
      <c r="B304" s="104"/>
      <c r="C304" s="104"/>
      <c r="D304" s="104"/>
      <c r="E304" s="104"/>
      <c r="F304" s="105"/>
      <c r="G304" s="106"/>
      <c r="H304" s="104"/>
      <c r="I304" s="104"/>
    </row>
    <row r="305" spans="1:9">
      <c r="A305" s="104"/>
      <c r="B305" s="104"/>
      <c r="C305" s="104"/>
      <c r="D305" s="104"/>
      <c r="E305" s="104"/>
      <c r="F305" s="105"/>
      <c r="G305" s="106"/>
      <c r="H305" s="104"/>
      <c r="I305" s="104"/>
    </row>
    <row r="306" spans="1:9">
      <c r="A306" s="104"/>
      <c r="B306" s="104"/>
      <c r="C306" s="104"/>
      <c r="D306" s="104"/>
      <c r="E306" s="104"/>
      <c r="F306" s="105"/>
      <c r="G306" s="106"/>
      <c r="H306" s="104"/>
      <c r="I306" s="104"/>
    </row>
    <row r="307" spans="1:9">
      <c r="A307" s="104"/>
      <c r="B307" s="104"/>
      <c r="C307" s="104"/>
      <c r="D307" s="104"/>
      <c r="E307" s="104"/>
      <c r="F307" s="105"/>
      <c r="G307" s="106"/>
      <c r="H307" s="104"/>
      <c r="I307" s="104"/>
    </row>
    <row r="308" spans="1:9">
      <c r="A308" s="104"/>
      <c r="B308" s="104"/>
      <c r="C308" s="104"/>
      <c r="D308" s="104"/>
      <c r="E308" s="104"/>
      <c r="F308" s="105"/>
      <c r="G308" s="106"/>
      <c r="H308" s="104"/>
      <c r="I308" s="104"/>
    </row>
    <row r="309" spans="1:9">
      <c r="A309" s="104"/>
      <c r="B309" s="104"/>
      <c r="C309" s="104"/>
      <c r="D309" s="104"/>
      <c r="E309" s="104"/>
      <c r="F309" s="105"/>
      <c r="G309" s="106"/>
      <c r="H309" s="104"/>
      <c r="I309" s="104"/>
    </row>
    <row r="310" spans="1:9">
      <c r="A310" s="104"/>
      <c r="B310" s="104"/>
      <c r="C310" s="104"/>
      <c r="D310" s="104"/>
      <c r="E310" s="104"/>
      <c r="F310" s="105"/>
      <c r="G310" s="106"/>
      <c r="H310" s="104"/>
      <c r="I310" s="104"/>
    </row>
    <row r="311" spans="1:9">
      <c r="A311" s="104"/>
      <c r="B311" s="104"/>
      <c r="C311" s="104"/>
      <c r="D311" s="104"/>
      <c r="E311" s="104"/>
      <c r="F311" s="105"/>
      <c r="G311" s="106"/>
      <c r="H311" s="104"/>
      <c r="I311" s="104"/>
    </row>
    <row r="312" spans="1:9">
      <c r="A312" s="104"/>
      <c r="B312" s="104"/>
      <c r="C312" s="104"/>
      <c r="D312" s="104"/>
      <c r="E312" s="104"/>
      <c r="F312" s="105"/>
      <c r="G312" s="106"/>
      <c r="H312" s="104"/>
      <c r="I312" s="104"/>
    </row>
    <row r="313" spans="1:9">
      <c r="A313" s="104"/>
      <c r="B313" s="104"/>
      <c r="C313" s="104"/>
      <c r="D313" s="104"/>
      <c r="E313" s="104"/>
      <c r="F313" s="105"/>
      <c r="G313" s="106"/>
      <c r="H313" s="104"/>
      <c r="I313" s="104"/>
    </row>
    <row r="314" spans="1:9">
      <c r="A314" s="104"/>
      <c r="B314" s="104"/>
      <c r="C314" s="104"/>
      <c r="D314" s="104"/>
      <c r="E314" s="104"/>
      <c r="F314" s="105"/>
      <c r="G314" s="106"/>
      <c r="H314" s="104"/>
      <c r="I314" s="104"/>
    </row>
    <row r="315" spans="1:9">
      <c r="A315" s="104"/>
      <c r="B315" s="104"/>
      <c r="C315" s="104"/>
      <c r="D315" s="104"/>
      <c r="E315" s="104"/>
      <c r="F315" s="105"/>
      <c r="G315" s="106"/>
      <c r="H315" s="104"/>
      <c r="I315" s="104"/>
    </row>
    <row r="316" spans="1:9">
      <c r="A316" s="104"/>
      <c r="B316" s="104"/>
      <c r="C316" s="104"/>
      <c r="D316" s="104"/>
      <c r="E316" s="104"/>
      <c r="F316" s="105"/>
      <c r="G316" s="106"/>
      <c r="H316" s="104"/>
      <c r="I316" s="104"/>
    </row>
    <row r="317" spans="1:9">
      <c r="A317" s="104"/>
      <c r="B317" s="104"/>
      <c r="C317" s="104"/>
      <c r="D317" s="104"/>
      <c r="E317" s="104"/>
      <c r="F317" s="105"/>
      <c r="G317" s="106"/>
      <c r="H317" s="104"/>
      <c r="I317" s="104"/>
    </row>
    <row r="318" spans="1:9">
      <c r="A318" s="104"/>
      <c r="B318" s="104"/>
      <c r="C318" s="104"/>
      <c r="D318" s="104"/>
      <c r="E318" s="104"/>
      <c r="F318" s="105"/>
      <c r="G318" s="106"/>
      <c r="H318" s="104"/>
      <c r="I318" s="104"/>
    </row>
    <row r="319" spans="1:9">
      <c r="A319" s="104"/>
      <c r="B319" s="104"/>
      <c r="C319" s="104"/>
      <c r="D319" s="104"/>
      <c r="E319" s="104"/>
      <c r="F319" s="105"/>
      <c r="G319" s="106"/>
      <c r="H319" s="104"/>
      <c r="I319" s="104"/>
    </row>
    <row r="320" spans="1:9">
      <c r="A320" s="104"/>
      <c r="B320" s="104"/>
      <c r="C320" s="104"/>
      <c r="D320" s="104"/>
      <c r="E320" s="104"/>
      <c r="F320" s="105"/>
      <c r="G320" s="106"/>
      <c r="H320" s="104"/>
      <c r="I320" s="104"/>
    </row>
    <row r="321" spans="1:9">
      <c r="A321" s="104"/>
      <c r="B321" s="104"/>
      <c r="C321" s="104"/>
      <c r="D321" s="104"/>
      <c r="E321" s="104"/>
      <c r="F321" s="105"/>
      <c r="G321" s="106"/>
      <c r="H321" s="104"/>
      <c r="I321" s="104"/>
    </row>
    <row r="322" spans="1:9">
      <c r="A322" s="104"/>
      <c r="B322" s="104"/>
      <c r="C322" s="104"/>
      <c r="D322" s="104"/>
      <c r="E322" s="104"/>
      <c r="F322" s="105"/>
      <c r="G322" s="106"/>
      <c r="H322" s="104"/>
      <c r="I322" s="104"/>
    </row>
    <row r="323" spans="1:9">
      <c r="A323" s="104"/>
      <c r="B323" s="104"/>
      <c r="C323" s="104"/>
      <c r="D323" s="104"/>
      <c r="E323" s="104"/>
      <c r="F323" s="105"/>
      <c r="G323" s="106"/>
      <c r="H323" s="104"/>
      <c r="I323" s="104"/>
    </row>
    <row r="324" spans="1:9">
      <c r="A324" s="104"/>
      <c r="B324" s="104"/>
      <c r="C324" s="104"/>
      <c r="D324" s="104"/>
      <c r="E324" s="104"/>
      <c r="F324" s="105"/>
      <c r="G324" s="106"/>
      <c r="H324" s="104"/>
      <c r="I324" s="104"/>
    </row>
    <row r="325" spans="1:9">
      <c r="A325" s="104"/>
      <c r="B325" s="104"/>
      <c r="C325" s="104"/>
      <c r="D325" s="104"/>
      <c r="E325" s="104"/>
      <c r="F325" s="105"/>
      <c r="G325" s="106"/>
      <c r="H325" s="104"/>
      <c r="I325" s="104"/>
    </row>
    <row r="326" spans="1:9">
      <c r="A326" s="104"/>
      <c r="B326" s="104"/>
      <c r="C326" s="104"/>
      <c r="D326" s="104"/>
      <c r="E326" s="104"/>
      <c r="F326" s="105"/>
      <c r="G326" s="106"/>
      <c r="H326" s="104"/>
      <c r="I326" s="104"/>
    </row>
    <row r="327" spans="1:9">
      <c r="A327" s="104"/>
      <c r="B327" s="104"/>
      <c r="C327" s="104"/>
      <c r="D327" s="104"/>
      <c r="E327" s="104"/>
      <c r="F327" s="105"/>
      <c r="G327" s="106"/>
      <c r="H327" s="104"/>
      <c r="I327" s="104"/>
    </row>
    <row r="328" spans="1:9">
      <c r="A328" s="104"/>
      <c r="B328" s="104"/>
      <c r="C328" s="104"/>
      <c r="D328" s="104"/>
      <c r="E328" s="104"/>
      <c r="F328" s="105"/>
      <c r="G328" s="106"/>
      <c r="H328" s="104"/>
      <c r="I328" s="104"/>
    </row>
    <row r="329" spans="1:9">
      <c r="A329" s="104"/>
      <c r="B329" s="104"/>
      <c r="C329" s="104"/>
      <c r="D329" s="104"/>
      <c r="E329" s="104"/>
      <c r="F329" s="105"/>
      <c r="G329" s="106"/>
      <c r="H329" s="104"/>
      <c r="I329" s="104"/>
    </row>
    <row r="330" spans="1:9">
      <c r="A330" s="104"/>
      <c r="B330" s="104"/>
      <c r="C330" s="104"/>
      <c r="D330" s="104"/>
      <c r="E330" s="104"/>
      <c r="F330" s="105"/>
      <c r="G330" s="106"/>
      <c r="H330" s="104"/>
      <c r="I330" s="104"/>
    </row>
    <row r="331" spans="1:9">
      <c r="A331" s="104"/>
      <c r="B331" s="104"/>
      <c r="C331" s="104"/>
      <c r="D331" s="104"/>
      <c r="E331" s="104"/>
      <c r="F331" s="105"/>
      <c r="G331" s="106"/>
      <c r="H331" s="104"/>
      <c r="I331" s="104"/>
    </row>
    <row r="332" spans="1:9">
      <c r="A332" s="104"/>
      <c r="B332" s="104"/>
      <c r="C332" s="104"/>
      <c r="D332" s="104"/>
      <c r="E332" s="104"/>
      <c r="F332" s="105"/>
      <c r="G332" s="106"/>
      <c r="H332" s="104"/>
      <c r="I332" s="104"/>
    </row>
    <row r="333" spans="1:9">
      <c r="A333" s="104"/>
      <c r="B333" s="104"/>
      <c r="C333" s="104"/>
      <c r="D333" s="104"/>
      <c r="E333" s="104"/>
      <c r="F333" s="105"/>
      <c r="G333" s="106"/>
      <c r="H333" s="104"/>
      <c r="I333" s="104"/>
    </row>
    <row r="334" spans="1:9">
      <c r="A334" s="104"/>
      <c r="B334" s="104"/>
      <c r="C334" s="104"/>
      <c r="D334" s="104"/>
      <c r="E334" s="104"/>
      <c r="F334" s="105"/>
      <c r="G334" s="106"/>
      <c r="H334" s="104"/>
      <c r="I334" s="104"/>
    </row>
    <row r="335" spans="1:9">
      <c r="A335" s="104"/>
      <c r="B335" s="104"/>
      <c r="C335" s="104"/>
      <c r="D335" s="104"/>
      <c r="E335" s="104"/>
      <c r="F335" s="105"/>
      <c r="G335" s="106"/>
      <c r="H335" s="104"/>
      <c r="I335" s="104"/>
    </row>
    <row r="336" spans="1:9">
      <c r="A336" s="104"/>
      <c r="B336" s="104"/>
      <c r="C336" s="104"/>
      <c r="D336" s="104"/>
      <c r="E336" s="104"/>
      <c r="F336" s="105"/>
      <c r="G336" s="106"/>
      <c r="H336" s="104"/>
      <c r="I336" s="104"/>
    </row>
    <row r="337" spans="1:9">
      <c r="A337" s="104"/>
      <c r="B337" s="104"/>
      <c r="C337" s="104"/>
      <c r="D337" s="104"/>
      <c r="E337" s="104"/>
      <c r="F337" s="105"/>
      <c r="G337" s="106"/>
      <c r="H337" s="104"/>
      <c r="I337" s="104"/>
    </row>
    <row r="338" spans="1:9">
      <c r="A338" s="104"/>
      <c r="B338" s="104"/>
      <c r="C338" s="104"/>
      <c r="D338" s="104"/>
      <c r="E338" s="104"/>
      <c r="F338" s="105"/>
      <c r="G338" s="106"/>
      <c r="H338" s="104"/>
      <c r="I338" s="104"/>
    </row>
    <row r="339" spans="1:9">
      <c r="A339" s="104"/>
      <c r="B339" s="104"/>
      <c r="C339" s="104"/>
      <c r="D339" s="104"/>
      <c r="E339" s="104"/>
      <c r="F339" s="105"/>
      <c r="G339" s="106"/>
      <c r="H339" s="104"/>
      <c r="I339" s="104"/>
    </row>
    <row r="340" spans="1:9">
      <c r="A340" s="104"/>
      <c r="B340" s="104"/>
      <c r="C340" s="104"/>
      <c r="D340" s="104"/>
      <c r="E340" s="104"/>
      <c r="F340" s="105"/>
      <c r="G340" s="106"/>
      <c r="H340" s="104"/>
      <c r="I340" s="104"/>
    </row>
    <row r="341" spans="1:9">
      <c r="A341" s="104"/>
      <c r="B341" s="104"/>
      <c r="C341" s="104"/>
      <c r="D341" s="104"/>
      <c r="E341" s="104"/>
      <c r="F341" s="105"/>
      <c r="G341" s="106"/>
      <c r="H341" s="104"/>
      <c r="I341" s="104"/>
    </row>
    <row r="342" spans="1:9">
      <c r="A342" s="104"/>
      <c r="B342" s="104"/>
      <c r="C342" s="104"/>
      <c r="D342" s="104"/>
      <c r="E342" s="104"/>
      <c r="F342" s="105"/>
      <c r="G342" s="106"/>
      <c r="H342" s="104"/>
      <c r="I342" s="104"/>
    </row>
    <row r="343" spans="1:9">
      <c r="A343" s="104"/>
      <c r="B343" s="104"/>
      <c r="C343" s="104"/>
      <c r="D343" s="104"/>
      <c r="E343" s="104"/>
      <c r="F343" s="105"/>
      <c r="G343" s="106"/>
      <c r="H343" s="104"/>
      <c r="I343" s="104"/>
    </row>
    <row r="344" spans="1:9">
      <c r="A344" s="104"/>
      <c r="B344" s="104"/>
      <c r="C344" s="104"/>
      <c r="D344" s="104"/>
      <c r="E344" s="104"/>
      <c r="F344" s="105"/>
      <c r="G344" s="106"/>
      <c r="H344" s="104"/>
      <c r="I344" s="104"/>
    </row>
    <row r="345" spans="1:9">
      <c r="A345" s="104"/>
      <c r="B345" s="104"/>
      <c r="C345" s="104"/>
      <c r="D345" s="104"/>
      <c r="E345" s="104"/>
      <c r="F345" s="105"/>
      <c r="G345" s="106"/>
      <c r="H345" s="104"/>
      <c r="I345" s="104"/>
    </row>
    <row r="346" spans="1:9">
      <c r="A346" s="104"/>
      <c r="B346" s="104"/>
      <c r="C346" s="104"/>
      <c r="D346" s="104"/>
      <c r="E346" s="104"/>
      <c r="F346" s="105"/>
      <c r="G346" s="106"/>
      <c r="H346" s="104"/>
      <c r="I346" s="104"/>
    </row>
    <row r="347" spans="1:9">
      <c r="A347" s="104"/>
      <c r="B347" s="104"/>
      <c r="C347" s="104"/>
      <c r="D347" s="104"/>
      <c r="E347" s="104"/>
      <c r="F347" s="105"/>
      <c r="G347" s="106"/>
      <c r="H347" s="104"/>
      <c r="I347" s="104"/>
    </row>
    <row r="348" spans="1:9">
      <c r="A348" s="104"/>
      <c r="B348" s="104"/>
      <c r="C348" s="104"/>
      <c r="D348" s="104"/>
      <c r="E348" s="104"/>
      <c r="F348" s="105"/>
      <c r="G348" s="106"/>
      <c r="H348" s="104"/>
      <c r="I348" s="104"/>
    </row>
    <row r="349" spans="1:9">
      <c r="A349" s="104"/>
      <c r="B349" s="104"/>
      <c r="C349" s="104"/>
      <c r="D349" s="104"/>
      <c r="E349" s="104"/>
      <c r="F349" s="105"/>
      <c r="G349" s="106"/>
      <c r="H349" s="104"/>
      <c r="I349" s="104"/>
    </row>
    <row r="350" spans="1:9">
      <c r="A350" s="104"/>
      <c r="B350" s="104"/>
      <c r="C350" s="104"/>
      <c r="D350" s="104"/>
      <c r="E350" s="104"/>
      <c r="F350" s="105"/>
      <c r="G350" s="106"/>
      <c r="H350" s="104"/>
      <c r="I350" s="104"/>
    </row>
    <row r="351" spans="1:9">
      <c r="A351" s="104"/>
      <c r="B351" s="104"/>
      <c r="C351" s="104"/>
      <c r="D351" s="104"/>
      <c r="E351" s="104"/>
      <c r="F351" s="105"/>
      <c r="G351" s="106"/>
      <c r="H351" s="104"/>
      <c r="I351" s="104"/>
    </row>
    <row r="352" spans="1:9">
      <c r="A352" s="104"/>
      <c r="B352" s="104"/>
      <c r="C352" s="104"/>
      <c r="D352" s="104"/>
      <c r="E352" s="104"/>
      <c r="F352" s="105"/>
      <c r="G352" s="106"/>
      <c r="H352" s="104"/>
      <c r="I352" s="104"/>
    </row>
    <row r="353" spans="1:9">
      <c r="A353" s="104"/>
      <c r="B353" s="104"/>
      <c r="C353" s="104"/>
      <c r="D353" s="104"/>
      <c r="E353" s="104"/>
      <c r="F353" s="105"/>
      <c r="G353" s="106"/>
      <c r="H353" s="104"/>
      <c r="I353" s="104"/>
    </row>
    <row r="354" spans="1:9">
      <c r="A354" s="104"/>
      <c r="B354" s="104"/>
      <c r="C354" s="104"/>
      <c r="D354" s="104"/>
      <c r="E354" s="104"/>
      <c r="F354" s="105"/>
      <c r="G354" s="106"/>
      <c r="H354" s="104"/>
      <c r="I354" s="104"/>
    </row>
    <row r="355" spans="1:9">
      <c r="A355" s="104"/>
      <c r="B355" s="104"/>
      <c r="C355" s="104"/>
      <c r="D355" s="104"/>
      <c r="E355" s="104"/>
      <c r="F355" s="105"/>
      <c r="G355" s="106"/>
      <c r="H355" s="104"/>
      <c r="I355" s="104"/>
    </row>
    <row r="356" spans="1:9">
      <c r="A356" s="104"/>
      <c r="B356" s="104"/>
      <c r="C356" s="104"/>
      <c r="D356" s="104"/>
      <c r="E356" s="104"/>
      <c r="F356" s="105"/>
      <c r="G356" s="106"/>
      <c r="H356" s="104"/>
      <c r="I356" s="104"/>
    </row>
    <row r="357" spans="1:9">
      <c r="A357" s="104"/>
      <c r="B357" s="104"/>
      <c r="C357" s="104"/>
      <c r="D357" s="104"/>
      <c r="E357" s="104"/>
      <c r="F357" s="105"/>
      <c r="G357" s="106"/>
      <c r="H357" s="104"/>
      <c r="I357" s="104"/>
    </row>
    <row r="358" spans="1:9">
      <c r="A358" s="104"/>
      <c r="B358" s="104"/>
      <c r="C358" s="104"/>
      <c r="D358" s="104"/>
      <c r="E358" s="104"/>
      <c r="F358" s="105"/>
      <c r="G358" s="106"/>
      <c r="H358" s="104"/>
      <c r="I358" s="104"/>
    </row>
    <row r="359" spans="1:9">
      <c r="A359" s="104"/>
      <c r="B359" s="104"/>
      <c r="C359" s="104"/>
      <c r="D359" s="104"/>
      <c r="E359" s="104"/>
      <c r="F359" s="105"/>
      <c r="G359" s="106"/>
      <c r="H359" s="104"/>
      <c r="I359" s="104"/>
    </row>
    <row r="360" spans="1:9">
      <c r="A360" s="104"/>
      <c r="B360" s="104"/>
      <c r="C360" s="104"/>
      <c r="D360" s="104"/>
      <c r="E360" s="104"/>
      <c r="F360" s="105"/>
      <c r="G360" s="106"/>
      <c r="H360" s="104"/>
      <c r="I360" s="104"/>
    </row>
    <row r="361" spans="1:9">
      <c r="A361" s="104"/>
      <c r="B361" s="104"/>
      <c r="C361" s="104"/>
      <c r="D361" s="104"/>
      <c r="E361" s="104"/>
      <c r="F361" s="105"/>
      <c r="G361" s="106"/>
      <c r="H361" s="104"/>
      <c r="I361" s="104"/>
    </row>
    <row r="362" spans="1:9">
      <c r="A362" s="104"/>
      <c r="B362" s="104"/>
      <c r="C362" s="104"/>
      <c r="D362" s="104"/>
      <c r="E362" s="104"/>
      <c r="F362" s="105"/>
      <c r="G362" s="106"/>
      <c r="H362" s="104"/>
      <c r="I362" s="104"/>
    </row>
    <row r="363" spans="1:9">
      <c r="A363" s="104"/>
      <c r="B363" s="104"/>
      <c r="C363" s="104"/>
      <c r="D363" s="104"/>
      <c r="E363" s="104"/>
      <c r="F363" s="105"/>
      <c r="G363" s="106"/>
      <c r="H363" s="104"/>
      <c r="I363" s="104"/>
    </row>
    <row r="364" spans="1:9">
      <c r="A364" s="104"/>
      <c r="B364" s="104"/>
      <c r="C364" s="104"/>
      <c r="D364" s="104"/>
      <c r="E364" s="104"/>
      <c r="F364" s="105"/>
      <c r="G364" s="106"/>
      <c r="H364" s="104"/>
      <c r="I364" s="104"/>
    </row>
    <row r="365" spans="1:9">
      <c r="A365" s="104"/>
      <c r="B365" s="104"/>
      <c r="C365" s="104"/>
      <c r="D365" s="104"/>
      <c r="E365" s="104"/>
      <c r="F365" s="105"/>
      <c r="G365" s="106"/>
      <c r="H365" s="104"/>
      <c r="I365" s="104"/>
    </row>
    <row r="366" spans="1:9">
      <c r="A366" s="104"/>
      <c r="B366" s="104"/>
      <c r="C366" s="104"/>
      <c r="D366" s="104"/>
      <c r="E366" s="104"/>
      <c r="F366" s="105"/>
      <c r="G366" s="106"/>
      <c r="H366" s="104"/>
      <c r="I366" s="104"/>
    </row>
    <row r="367" spans="1:9">
      <c r="A367" s="104"/>
      <c r="B367" s="104"/>
      <c r="C367" s="104"/>
      <c r="D367" s="104"/>
      <c r="E367" s="104"/>
      <c r="F367" s="105"/>
      <c r="G367" s="106"/>
      <c r="H367" s="104"/>
      <c r="I367" s="104"/>
    </row>
    <row r="368" spans="1:9">
      <c r="A368" s="104"/>
      <c r="B368" s="104"/>
      <c r="C368" s="104"/>
      <c r="D368" s="104"/>
      <c r="E368" s="104"/>
      <c r="F368" s="105"/>
      <c r="G368" s="106"/>
      <c r="H368" s="104"/>
      <c r="I368" s="104"/>
    </row>
    <row r="369" spans="1:9">
      <c r="A369" s="104"/>
      <c r="B369" s="104"/>
      <c r="C369" s="104"/>
      <c r="D369" s="104"/>
      <c r="E369" s="104"/>
      <c r="F369" s="105"/>
      <c r="G369" s="106"/>
      <c r="H369" s="104"/>
      <c r="I369" s="104"/>
    </row>
    <row r="370" spans="1:9">
      <c r="A370" s="104"/>
      <c r="B370" s="104"/>
      <c r="C370" s="104"/>
      <c r="D370" s="104"/>
      <c r="E370" s="104"/>
      <c r="F370" s="105"/>
      <c r="G370" s="106"/>
      <c r="H370" s="104"/>
      <c r="I370" s="104"/>
    </row>
    <row r="371" spans="1:9">
      <c r="A371" s="104"/>
      <c r="B371" s="104"/>
      <c r="C371" s="104"/>
      <c r="D371" s="104"/>
      <c r="E371" s="104"/>
      <c r="F371" s="105"/>
      <c r="G371" s="106"/>
      <c r="H371" s="104"/>
      <c r="I371" s="104"/>
    </row>
    <row r="372" spans="1:9">
      <c r="A372" s="104"/>
      <c r="B372" s="104"/>
      <c r="C372" s="104"/>
      <c r="D372" s="104"/>
      <c r="E372" s="104"/>
      <c r="F372" s="105"/>
      <c r="G372" s="106"/>
      <c r="H372" s="104"/>
      <c r="I372" s="104"/>
    </row>
    <row r="373" spans="1:9">
      <c r="A373" s="104"/>
      <c r="B373" s="104"/>
      <c r="C373" s="104"/>
      <c r="D373" s="104"/>
      <c r="E373" s="104"/>
      <c r="F373" s="105"/>
      <c r="G373" s="106"/>
      <c r="H373" s="104"/>
      <c r="I373" s="104"/>
    </row>
    <row r="374" spans="1:9">
      <c r="A374" s="104"/>
      <c r="B374" s="104"/>
      <c r="C374" s="104"/>
      <c r="D374" s="104"/>
      <c r="E374" s="104"/>
      <c r="F374" s="105"/>
      <c r="G374" s="106"/>
      <c r="H374" s="104"/>
      <c r="I374" s="104"/>
    </row>
    <row r="375" spans="1:9">
      <c r="A375" s="104"/>
      <c r="B375" s="104"/>
      <c r="C375" s="104"/>
      <c r="D375" s="104"/>
      <c r="E375" s="104"/>
      <c r="F375" s="105"/>
      <c r="G375" s="106"/>
      <c r="H375" s="104"/>
      <c r="I375" s="104"/>
    </row>
    <row r="376" spans="1:9">
      <c r="A376" s="104"/>
      <c r="B376" s="104"/>
      <c r="C376" s="104"/>
      <c r="D376" s="104"/>
      <c r="E376" s="104"/>
      <c r="F376" s="105"/>
      <c r="G376" s="106"/>
      <c r="H376" s="104"/>
      <c r="I376" s="104"/>
    </row>
    <row r="377" spans="1:9">
      <c r="A377" s="104"/>
      <c r="B377" s="104"/>
      <c r="C377" s="104"/>
      <c r="D377" s="104"/>
      <c r="E377" s="104"/>
      <c r="F377" s="105"/>
      <c r="G377" s="106"/>
      <c r="H377" s="104"/>
      <c r="I377" s="104"/>
    </row>
    <row r="378" spans="1:9">
      <c r="A378" s="104"/>
      <c r="B378" s="104"/>
      <c r="C378" s="104"/>
      <c r="D378" s="104"/>
      <c r="E378" s="104"/>
      <c r="F378" s="105"/>
      <c r="G378" s="106"/>
      <c r="H378" s="104"/>
      <c r="I378" s="104"/>
    </row>
    <row r="379" spans="1:9">
      <c r="A379" s="104"/>
      <c r="B379" s="104"/>
      <c r="C379" s="104"/>
      <c r="D379" s="104"/>
      <c r="E379" s="104"/>
      <c r="F379" s="105"/>
      <c r="G379" s="106"/>
      <c r="H379" s="104"/>
      <c r="I379" s="104"/>
    </row>
    <row r="380" spans="1:9">
      <c r="A380" s="104"/>
      <c r="B380" s="104"/>
      <c r="C380" s="104"/>
      <c r="D380" s="104"/>
      <c r="E380" s="104"/>
      <c r="F380" s="105"/>
      <c r="G380" s="106"/>
      <c r="H380" s="104"/>
      <c r="I380" s="104"/>
    </row>
    <row r="381" spans="1:9">
      <c r="A381" s="104"/>
      <c r="B381" s="104"/>
      <c r="C381" s="104"/>
      <c r="D381" s="104"/>
      <c r="E381" s="104"/>
      <c r="F381" s="105"/>
      <c r="G381" s="106"/>
      <c r="H381" s="104"/>
      <c r="I381" s="104"/>
    </row>
    <row r="382" spans="1:9">
      <c r="A382" s="104"/>
      <c r="B382" s="104"/>
      <c r="C382" s="104"/>
      <c r="D382" s="104"/>
      <c r="E382" s="104"/>
      <c r="F382" s="105"/>
      <c r="G382" s="106"/>
      <c r="H382" s="104"/>
      <c r="I382" s="104"/>
    </row>
    <row r="383" spans="1:9">
      <c r="A383" s="104"/>
      <c r="B383" s="104"/>
      <c r="C383" s="104"/>
      <c r="D383" s="104"/>
      <c r="E383" s="104"/>
      <c r="F383" s="105"/>
      <c r="G383" s="106"/>
      <c r="H383" s="104"/>
      <c r="I383" s="104"/>
    </row>
    <row r="384" spans="1:9">
      <c r="A384" s="104"/>
      <c r="B384" s="104"/>
      <c r="C384" s="104"/>
      <c r="D384" s="104"/>
      <c r="E384" s="104"/>
      <c r="F384" s="105"/>
      <c r="G384" s="106"/>
      <c r="H384" s="104"/>
      <c r="I384" s="104"/>
    </row>
    <row r="385" spans="1:9">
      <c r="A385" s="104"/>
      <c r="B385" s="104"/>
      <c r="C385" s="104"/>
      <c r="D385" s="104"/>
      <c r="E385" s="104"/>
      <c r="F385" s="105"/>
      <c r="G385" s="106"/>
      <c r="H385" s="104"/>
      <c r="I385" s="104"/>
    </row>
    <row r="386" spans="1:9">
      <c r="A386" s="104"/>
      <c r="B386" s="104"/>
      <c r="C386" s="104"/>
      <c r="D386" s="104"/>
      <c r="E386" s="104"/>
      <c r="F386" s="105"/>
      <c r="G386" s="106"/>
      <c r="H386" s="104"/>
      <c r="I386" s="104"/>
    </row>
    <row r="387" spans="1:9">
      <c r="A387" s="104"/>
      <c r="B387" s="104"/>
      <c r="C387" s="104"/>
      <c r="D387" s="104"/>
      <c r="E387" s="104"/>
      <c r="F387" s="105"/>
      <c r="G387" s="106"/>
      <c r="H387" s="104"/>
      <c r="I387" s="104"/>
    </row>
    <row r="388" spans="1:9">
      <c r="A388" s="104"/>
      <c r="B388" s="104"/>
      <c r="C388" s="104"/>
      <c r="D388" s="104"/>
      <c r="E388" s="104"/>
      <c r="F388" s="105"/>
      <c r="G388" s="106"/>
      <c r="H388" s="104"/>
      <c r="I388" s="104"/>
    </row>
    <row r="389" spans="1:9">
      <c r="A389" s="104"/>
      <c r="B389" s="104"/>
      <c r="C389" s="104"/>
      <c r="D389" s="104"/>
      <c r="E389" s="104"/>
      <c r="F389" s="105"/>
      <c r="G389" s="106"/>
      <c r="H389" s="104"/>
      <c r="I389" s="104"/>
    </row>
    <row r="390" spans="1:9">
      <c r="A390" s="104"/>
      <c r="B390" s="104"/>
      <c r="C390" s="104"/>
      <c r="D390" s="104"/>
      <c r="E390" s="104"/>
      <c r="F390" s="105"/>
      <c r="G390" s="106"/>
      <c r="H390" s="104"/>
      <c r="I390" s="104"/>
    </row>
    <row r="391" spans="1:9">
      <c r="A391" s="104"/>
      <c r="B391" s="104"/>
      <c r="C391" s="104"/>
      <c r="D391" s="104"/>
      <c r="E391" s="104"/>
      <c r="F391" s="105"/>
      <c r="G391" s="106"/>
      <c r="H391" s="104"/>
      <c r="I391" s="104"/>
    </row>
    <row r="392" spans="1:9">
      <c r="A392" s="104"/>
      <c r="B392" s="104"/>
      <c r="C392" s="104"/>
      <c r="D392" s="104"/>
      <c r="E392" s="104"/>
      <c r="F392" s="105"/>
      <c r="G392" s="106"/>
      <c r="H392" s="104"/>
      <c r="I392" s="104"/>
    </row>
    <row r="393" spans="1:9">
      <c r="A393" s="104"/>
      <c r="B393" s="104"/>
      <c r="C393" s="104"/>
      <c r="D393" s="104"/>
      <c r="E393" s="104"/>
      <c r="F393" s="105"/>
      <c r="G393" s="106"/>
      <c r="H393" s="104"/>
      <c r="I393" s="104"/>
    </row>
    <row r="394" spans="1:9">
      <c r="A394" s="104"/>
      <c r="B394" s="104"/>
      <c r="C394" s="104"/>
      <c r="D394" s="104"/>
      <c r="E394" s="104"/>
      <c r="F394" s="105"/>
      <c r="G394" s="106"/>
      <c r="H394" s="104"/>
      <c r="I394" s="104"/>
    </row>
    <row r="395" spans="1:9">
      <c r="A395" s="104"/>
      <c r="B395" s="104"/>
      <c r="C395" s="104"/>
      <c r="D395" s="104"/>
      <c r="E395" s="104"/>
      <c r="F395" s="105"/>
      <c r="G395" s="106"/>
      <c r="H395" s="104"/>
      <c r="I395" s="104"/>
    </row>
    <row r="396" spans="1:9">
      <c r="A396" s="104"/>
      <c r="B396" s="104"/>
      <c r="C396" s="104"/>
      <c r="D396" s="104"/>
      <c r="E396" s="104"/>
      <c r="F396" s="105"/>
      <c r="G396" s="106"/>
      <c r="H396" s="104"/>
      <c r="I396" s="104"/>
    </row>
    <row r="397" spans="1:9">
      <c r="A397" s="104"/>
      <c r="B397" s="104"/>
      <c r="C397" s="104"/>
      <c r="D397" s="104"/>
      <c r="E397" s="104"/>
      <c r="F397" s="105"/>
      <c r="G397" s="106"/>
      <c r="H397" s="104"/>
      <c r="I397" s="104"/>
    </row>
    <row r="398" spans="1:9">
      <c r="A398" s="104"/>
      <c r="B398" s="104"/>
      <c r="C398" s="104"/>
      <c r="D398" s="104"/>
      <c r="E398" s="104"/>
      <c r="F398" s="105"/>
      <c r="G398" s="106"/>
      <c r="H398" s="104"/>
      <c r="I398" s="104"/>
    </row>
    <row r="399" spans="1:9">
      <c r="A399" s="104"/>
      <c r="B399" s="104"/>
      <c r="C399" s="104"/>
      <c r="D399" s="104"/>
      <c r="E399" s="104"/>
      <c r="F399" s="105"/>
      <c r="G399" s="106"/>
      <c r="H399" s="104"/>
      <c r="I399" s="104"/>
    </row>
    <row r="400" spans="1:9">
      <c r="A400" s="104"/>
      <c r="B400" s="104"/>
      <c r="C400" s="104"/>
      <c r="D400" s="104"/>
      <c r="E400" s="104"/>
      <c r="F400" s="105"/>
      <c r="G400" s="106"/>
      <c r="H400" s="104"/>
      <c r="I400" s="104"/>
    </row>
    <row r="401" spans="1:9">
      <c r="A401" s="104"/>
      <c r="B401" s="104"/>
      <c r="C401" s="104"/>
      <c r="D401" s="104"/>
      <c r="E401" s="104"/>
      <c r="F401" s="105"/>
      <c r="G401" s="106"/>
      <c r="H401" s="104"/>
      <c r="I401" s="104"/>
    </row>
    <row r="402" spans="1:9">
      <c r="A402" s="104"/>
      <c r="B402" s="104"/>
      <c r="C402" s="104"/>
      <c r="D402" s="104"/>
      <c r="E402" s="104"/>
      <c r="F402" s="105"/>
      <c r="G402" s="106"/>
      <c r="H402" s="104"/>
      <c r="I402" s="104"/>
    </row>
    <row r="403" spans="1:9">
      <c r="A403" s="104"/>
      <c r="B403" s="104"/>
      <c r="C403" s="104"/>
      <c r="D403" s="104"/>
      <c r="E403" s="104"/>
      <c r="F403" s="105"/>
      <c r="G403" s="106"/>
      <c r="H403" s="104"/>
      <c r="I403" s="104"/>
    </row>
    <row r="404" spans="1:9">
      <c r="A404" s="104"/>
      <c r="B404" s="104"/>
      <c r="C404" s="104"/>
      <c r="D404" s="104"/>
      <c r="E404" s="104"/>
      <c r="F404" s="105"/>
      <c r="G404" s="106"/>
      <c r="H404" s="104"/>
      <c r="I404" s="104"/>
    </row>
    <row r="405" spans="1:9">
      <c r="A405" s="104"/>
      <c r="B405" s="104"/>
      <c r="C405" s="104"/>
      <c r="D405" s="104"/>
      <c r="E405" s="104"/>
      <c r="F405" s="105"/>
      <c r="G405" s="106"/>
      <c r="H405" s="104"/>
      <c r="I405" s="104"/>
    </row>
    <row r="406" spans="1:9">
      <c r="A406" s="104"/>
      <c r="B406" s="104"/>
      <c r="C406" s="104"/>
      <c r="D406" s="104"/>
      <c r="E406" s="104"/>
      <c r="F406" s="105"/>
      <c r="G406" s="106"/>
      <c r="H406" s="104"/>
      <c r="I406" s="104"/>
    </row>
    <row r="407" spans="1:9">
      <c r="A407" s="104"/>
      <c r="B407" s="104"/>
      <c r="C407" s="104"/>
      <c r="D407" s="104"/>
      <c r="E407" s="104"/>
      <c r="F407" s="105"/>
      <c r="G407" s="106"/>
      <c r="H407" s="104"/>
      <c r="I407" s="104"/>
    </row>
    <row r="408" spans="1:9">
      <c r="A408" s="104"/>
      <c r="B408" s="104"/>
      <c r="C408" s="104"/>
      <c r="D408" s="104"/>
      <c r="E408" s="104"/>
      <c r="F408" s="105"/>
      <c r="G408" s="106"/>
      <c r="H408" s="104"/>
      <c r="I408" s="104"/>
    </row>
    <row r="409" spans="1:9">
      <c r="A409" s="104"/>
      <c r="B409" s="104"/>
      <c r="C409" s="104"/>
      <c r="D409" s="104"/>
      <c r="E409" s="104"/>
      <c r="F409" s="105"/>
      <c r="G409" s="106"/>
      <c r="H409" s="104"/>
      <c r="I409" s="104"/>
    </row>
    <row r="410" spans="1:9">
      <c r="A410" s="104"/>
      <c r="B410" s="104"/>
      <c r="C410" s="104"/>
      <c r="D410" s="104"/>
      <c r="E410" s="104"/>
      <c r="F410" s="105"/>
      <c r="G410" s="106"/>
      <c r="H410" s="104"/>
      <c r="I410" s="104"/>
    </row>
    <row r="411" spans="1:9">
      <c r="A411" s="104"/>
      <c r="B411" s="104"/>
      <c r="C411" s="104"/>
      <c r="D411" s="104"/>
      <c r="E411" s="104"/>
      <c r="F411" s="105"/>
      <c r="G411" s="106"/>
      <c r="H411" s="104"/>
      <c r="I411" s="104"/>
    </row>
    <row r="412" spans="1:9">
      <c r="A412" s="104"/>
      <c r="B412" s="104"/>
      <c r="C412" s="104"/>
      <c r="D412" s="104"/>
      <c r="E412" s="104"/>
      <c r="F412" s="105"/>
      <c r="G412" s="106"/>
      <c r="H412" s="104"/>
      <c r="I412" s="104"/>
    </row>
    <row r="413" spans="1:9">
      <c r="A413" s="104"/>
      <c r="B413" s="104"/>
      <c r="C413" s="104"/>
      <c r="D413" s="104"/>
      <c r="E413" s="104"/>
      <c r="F413" s="105"/>
      <c r="G413" s="106"/>
      <c r="H413" s="104"/>
      <c r="I413" s="104"/>
    </row>
    <row r="414" spans="1:9">
      <c r="A414" s="104"/>
      <c r="B414" s="104"/>
      <c r="C414" s="104"/>
      <c r="D414" s="104"/>
      <c r="E414" s="104"/>
      <c r="F414" s="105"/>
      <c r="G414" s="106"/>
      <c r="H414" s="104"/>
      <c r="I414" s="104"/>
    </row>
    <row r="415" spans="1:9">
      <c r="A415" s="104"/>
      <c r="B415" s="104"/>
      <c r="C415" s="104"/>
      <c r="D415" s="104"/>
      <c r="E415" s="104"/>
      <c r="F415" s="105"/>
      <c r="G415" s="106"/>
      <c r="H415" s="104"/>
      <c r="I415" s="104"/>
    </row>
    <row r="416" spans="1:9">
      <c r="A416" s="104"/>
      <c r="B416" s="104"/>
      <c r="C416" s="104"/>
      <c r="D416" s="104"/>
      <c r="E416" s="104"/>
      <c r="F416" s="105"/>
      <c r="G416" s="106"/>
      <c r="H416" s="104"/>
      <c r="I416" s="104"/>
    </row>
    <row r="417" spans="1:9">
      <c r="A417" s="104"/>
      <c r="B417" s="104"/>
      <c r="C417" s="104"/>
      <c r="D417" s="104"/>
      <c r="E417" s="104"/>
      <c r="F417" s="105"/>
      <c r="G417" s="106"/>
      <c r="H417" s="104"/>
      <c r="I417" s="104"/>
    </row>
    <row r="418" spans="1:9">
      <c r="A418" s="104"/>
      <c r="B418" s="104"/>
      <c r="C418" s="104"/>
      <c r="D418" s="104"/>
      <c r="E418" s="104"/>
      <c r="F418" s="105"/>
      <c r="G418" s="106"/>
      <c r="H418" s="104"/>
      <c r="I418" s="104"/>
    </row>
    <row r="419" spans="1:9">
      <c r="A419" s="104"/>
      <c r="B419" s="104"/>
      <c r="C419" s="104"/>
      <c r="D419" s="104"/>
      <c r="E419" s="104"/>
      <c r="F419" s="105"/>
      <c r="G419" s="106"/>
      <c r="H419" s="104"/>
      <c r="I419" s="104"/>
    </row>
    <row r="420" spans="1:9">
      <c r="A420" s="104"/>
      <c r="B420" s="104"/>
      <c r="C420" s="104"/>
      <c r="D420" s="104"/>
      <c r="E420" s="104"/>
      <c r="F420" s="105"/>
      <c r="G420" s="106"/>
      <c r="H420" s="104"/>
      <c r="I420" s="104"/>
    </row>
    <row r="421" spans="1:9">
      <c r="A421" s="104"/>
      <c r="B421" s="104"/>
      <c r="C421" s="104"/>
      <c r="D421" s="104"/>
      <c r="E421" s="104"/>
      <c r="F421" s="105"/>
      <c r="G421" s="106"/>
      <c r="H421" s="104"/>
      <c r="I421" s="104"/>
    </row>
    <row r="422" spans="1:9">
      <c r="A422" s="104"/>
      <c r="B422" s="104"/>
      <c r="C422" s="104"/>
      <c r="D422" s="104"/>
      <c r="E422" s="104"/>
      <c r="F422" s="105"/>
      <c r="G422" s="106"/>
      <c r="H422" s="104"/>
      <c r="I422" s="104"/>
    </row>
    <row r="423" spans="1:9">
      <c r="A423" s="104"/>
      <c r="B423" s="104"/>
      <c r="C423" s="104"/>
      <c r="D423" s="104"/>
      <c r="E423" s="104"/>
      <c r="F423" s="105"/>
      <c r="G423" s="106"/>
      <c r="H423" s="104"/>
      <c r="I423" s="104"/>
    </row>
    <row r="424" spans="1:9">
      <c r="A424" s="104"/>
      <c r="B424" s="104"/>
      <c r="C424" s="104"/>
      <c r="D424" s="104"/>
      <c r="E424" s="104"/>
      <c r="F424" s="105"/>
      <c r="G424" s="106"/>
      <c r="H424" s="104"/>
      <c r="I424" s="104"/>
    </row>
    <row r="425" spans="1:9">
      <c r="A425" s="104"/>
      <c r="B425" s="104"/>
      <c r="C425" s="104"/>
      <c r="D425" s="104"/>
      <c r="E425" s="104"/>
      <c r="F425" s="105"/>
      <c r="G425" s="106"/>
      <c r="H425" s="104"/>
      <c r="I425" s="104"/>
    </row>
    <row r="426" spans="1:9">
      <c r="A426" s="104"/>
      <c r="B426" s="104"/>
      <c r="C426" s="104"/>
      <c r="D426" s="104"/>
      <c r="E426" s="104"/>
      <c r="F426" s="105"/>
      <c r="G426" s="106"/>
      <c r="H426" s="104"/>
      <c r="I426" s="104"/>
    </row>
    <row r="427" spans="1:9">
      <c r="A427" s="104"/>
      <c r="B427" s="104"/>
      <c r="C427" s="104"/>
      <c r="D427" s="104"/>
      <c r="E427" s="104"/>
      <c r="F427" s="105"/>
      <c r="G427" s="106"/>
      <c r="H427" s="104"/>
      <c r="I427" s="104"/>
    </row>
    <row r="428" spans="1:9">
      <c r="A428" s="104"/>
      <c r="B428" s="104"/>
      <c r="C428" s="104"/>
      <c r="D428" s="104"/>
      <c r="E428" s="104"/>
      <c r="F428" s="105"/>
      <c r="G428" s="106"/>
      <c r="H428" s="104"/>
      <c r="I428" s="104"/>
    </row>
    <row r="429" spans="1:9">
      <c r="A429" s="104"/>
      <c r="B429" s="104"/>
      <c r="C429" s="104"/>
      <c r="D429" s="104"/>
      <c r="E429" s="104"/>
      <c r="F429" s="105"/>
      <c r="G429" s="106"/>
      <c r="H429" s="104"/>
      <c r="I429" s="104"/>
    </row>
    <row r="430" spans="1:9">
      <c r="A430" s="104"/>
      <c r="B430" s="104"/>
      <c r="C430" s="104"/>
      <c r="D430" s="104"/>
      <c r="E430" s="104"/>
      <c r="F430" s="105"/>
      <c r="G430" s="106"/>
      <c r="H430" s="104"/>
      <c r="I430" s="104"/>
    </row>
    <row r="431" spans="1:9">
      <c r="A431" s="104"/>
      <c r="B431" s="104"/>
      <c r="C431" s="104"/>
      <c r="D431" s="104"/>
      <c r="E431" s="104"/>
      <c r="F431" s="105"/>
      <c r="G431" s="106"/>
      <c r="H431" s="104"/>
      <c r="I431" s="104"/>
    </row>
    <row r="432" spans="1:9">
      <c r="A432" s="104"/>
      <c r="B432" s="104"/>
      <c r="C432" s="104"/>
      <c r="D432" s="104"/>
      <c r="E432" s="104"/>
      <c r="F432" s="105"/>
      <c r="G432" s="106"/>
      <c r="H432" s="104"/>
      <c r="I432" s="104"/>
    </row>
    <row r="433" spans="1:9">
      <c r="A433" s="104"/>
      <c r="B433" s="104"/>
      <c r="C433" s="104"/>
      <c r="D433" s="104"/>
      <c r="E433" s="104"/>
      <c r="F433" s="105"/>
      <c r="G433" s="106"/>
      <c r="H433" s="104"/>
      <c r="I433" s="104"/>
    </row>
    <row r="434" spans="1:9">
      <c r="A434" s="104"/>
      <c r="B434" s="104"/>
      <c r="C434" s="104"/>
      <c r="D434" s="104"/>
      <c r="E434" s="104"/>
      <c r="F434" s="105"/>
      <c r="G434" s="106"/>
      <c r="H434" s="104"/>
      <c r="I434" s="104"/>
    </row>
    <row r="435" spans="1:9">
      <c r="A435" s="104"/>
      <c r="B435" s="104"/>
      <c r="C435" s="104"/>
      <c r="D435" s="104"/>
      <c r="E435" s="104"/>
      <c r="F435" s="105"/>
      <c r="G435" s="106"/>
      <c r="H435" s="104"/>
      <c r="I435" s="104"/>
    </row>
    <row r="436" spans="1:9">
      <c r="A436" s="104"/>
      <c r="B436" s="104"/>
      <c r="C436" s="104"/>
      <c r="D436" s="104"/>
      <c r="E436" s="104"/>
      <c r="F436" s="105"/>
      <c r="G436" s="106"/>
      <c r="H436" s="104"/>
      <c r="I436" s="104"/>
    </row>
    <row r="437" spans="1:9">
      <c r="A437" s="104"/>
      <c r="B437" s="104"/>
      <c r="C437" s="104"/>
      <c r="D437" s="104"/>
      <c r="E437" s="104"/>
      <c r="F437" s="105"/>
      <c r="G437" s="106"/>
      <c r="H437" s="104"/>
      <c r="I437" s="104"/>
    </row>
    <row r="438" spans="1:9">
      <c r="A438" s="104"/>
      <c r="B438" s="104"/>
      <c r="C438" s="104"/>
      <c r="D438" s="104"/>
      <c r="E438" s="104"/>
      <c r="F438" s="105"/>
      <c r="G438" s="106"/>
      <c r="H438" s="104"/>
      <c r="I438" s="104"/>
    </row>
    <row r="439" spans="1:9">
      <c r="A439" s="104"/>
      <c r="B439" s="104"/>
      <c r="C439" s="104"/>
      <c r="D439" s="104"/>
      <c r="E439" s="104"/>
      <c r="F439" s="105"/>
      <c r="G439" s="106"/>
      <c r="H439" s="104"/>
      <c r="I439" s="104"/>
    </row>
    <row r="440" spans="1:9">
      <c r="A440" s="104"/>
      <c r="B440" s="104"/>
      <c r="C440" s="104"/>
      <c r="D440" s="104"/>
      <c r="E440" s="104"/>
      <c r="F440" s="105"/>
      <c r="G440" s="106"/>
      <c r="H440" s="104"/>
      <c r="I440" s="104"/>
    </row>
    <row r="441" spans="1:9">
      <c r="A441" s="104"/>
      <c r="B441" s="104"/>
      <c r="C441" s="104"/>
      <c r="D441" s="104"/>
      <c r="E441" s="104"/>
      <c r="F441" s="105"/>
      <c r="G441" s="106"/>
      <c r="H441" s="104"/>
      <c r="I441" s="104"/>
    </row>
    <row r="442" spans="1:9">
      <c r="A442" s="104"/>
      <c r="B442" s="104"/>
      <c r="C442" s="104"/>
      <c r="D442" s="104"/>
      <c r="E442" s="104"/>
      <c r="F442" s="105"/>
      <c r="G442" s="106"/>
      <c r="H442" s="104"/>
      <c r="I442" s="104"/>
    </row>
    <row r="443" spans="1:9">
      <c r="A443" s="104"/>
      <c r="B443" s="104"/>
      <c r="C443" s="104"/>
      <c r="D443" s="104"/>
      <c r="E443" s="104"/>
      <c r="F443" s="105"/>
      <c r="G443" s="106"/>
      <c r="H443" s="104"/>
      <c r="I443" s="104"/>
    </row>
    <row r="444" spans="1:9">
      <c r="A444" s="104"/>
      <c r="B444" s="104"/>
      <c r="C444" s="104"/>
      <c r="D444" s="104"/>
      <c r="E444" s="104"/>
      <c r="F444" s="105"/>
      <c r="G444" s="106"/>
      <c r="H444" s="104"/>
      <c r="I444" s="104"/>
    </row>
    <row r="445" spans="1:9">
      <c r="A445" s="104"/>
      <c r="B445" s="104"/>
      <c r="C445" s="104"/>
      <c r="D445" s="104"/>
      <c r="E445" s="104"/>
      <c r="F445" s="105"/>
      <c r="G445" s="106"/>
      <c r="H445" s="104"/>
      <c r="I445" s="104"/>
    </row>
    <row r="446" spans="1:9">
      <c r="A446" s="104"/>
      <c r="B446" s="104"/>
      <c r="C446" s="104"/>
      <c r="D446" s="104"/>
      <c r="E446" s="104"/>
      <c r="F446" s="105"/>
      <c r="G446" s="106"/>
      <c r="H446" s="104"/>
      <c r="I446" s="104"/>
    </row>
    <row r="447" spans="1:9">
      <c r="A447" s="104"/>
      <c r="B447" s="104"/>
      <c r="C447" s="104"/>
      <c r="D447" s="104"/>
      <c r="E447" s="104"/>
      <c r="F447" s="105"/>
      <c r="G447" s="106"/>
      <c r="H447" s="104"/>
      <c r="I447" s="104"/>
    </row>
    <row r="448" spans="1:9">
      <c r="A448" s="104"/>
      <c r="B448" s="104"/>
      <c r="C448" s="104"/>
      <c r="D448" s="104"/>
      <c r="E448" s="104"/>
      <c r="F448" s="105"/>
      <c r="G448" s="106"/>
      <c r="H448" s="104"/>
      <c r="I448" s="104"/>
    </row>
    <row r="449" spans="1:9">
      <c r="A449" s="104"/>
      <c r="B449" s="104"/>
      <c r="C449" s="104"/>
      <c r="D449" s="104"/>
      <c r="E449" s="104"/>
      <c r="F449" s="105"/>
      <c r="G449" s="106"/>
      <c r="H449" s="104"/>
      <c r="I449" s="104"/>
    </row>
    <row r="450" spans="1:9">
      <c r="A450" s="104"/>
      <c r="B450" s="104"/>
      <c r="C450" s="104"/>
      <c r="D450" s="104"/>
      <c r="E450" s="104"/>
      <c r="F450" s="105"/>
      <c r="G450" s="106"/>
      <c r="H450" s="104"/>
      <c r="I450" s="104"/>
    </row>
    <row r="451" spans="1:9">
      <c r="A451" s="104"/>
      <c r="B451" s="104"/>
      <c r="C451" s="104"/>
      <c r="D451" s="104"/>
      <c r="E451" s="104"/>
      <c r="F451" s="105"/>
      <c r="G451" s="106"/>
      <c r="H451" s="104"/>
      <c r="I451" s="104"/>
    </row>
    <row r="452" spans="1:9">
      <c r="A452" s="104"/>
      <c r="B452" s="104"/>
      <c r="C452" s="104"/>
      <c r="D452" s="104"/>
      <c r="E452" s="104"/>
      <c r="F452" s="105"/>
      <c r="G452" s="106"/>
      <c r="H452" s="104"/>
      <c r="I452" s="104"/>
    </row>
    <row r="453" spans="1:9">
      <c r="A453" s="104"/>
      <c r="B453" s="104"/>
      <c r="C453" s="104"/>
      <c r="D453" s="104"/>
      <c r="E453" s="104"/>
      <c r="F453" s="105"/>
      <c r="G453" s="106"/>
      <c r="H453" s="104"/>
      <c r="I453" s="104"/>
    </row>
    <row r="454" spans="1:9">
      <c r="A454" s="104"/>
      <c r="B454" s="104"/>
      <c r="C454" s="104"/>
      <c r="D454" s="104"/>
      <c r="E454" s="104"/>
      <c r="F454" s="105"/>
      <c r="G454" s="106"/>
      <c r="H454" s="104"/>
      <c r="I454" s="104"/>
    </row>
    <row r="455" spans="1:9">
      <c r="A455" s="104"/>
      <c r="B455" s="104"/>
      <c r="C455" s="104"/>
      <c r="D455" s="104"/>
      <c r="E455" s="104"/>
      <c r="F455" s="105"/>
      <c r="G455" s="106"/>
      <c r="H455" s="104"/>
      <c r="I455" s="104"/>
    </row>
    <row r="456" spans="1:9">
      <c r="A456" s="104"/>
      <c r="B456" s="104"/>
      <c r="C456" s="104"/>
      <c r="D456" s="104"/>
      <c r="E456" s="104"/>
      <c r="F456" s="105"/>
      <c r="G456" s="106"/>
      <c r="H456" s="104"/>
      <c r="I456" s="104"/>
    </row>
    <row r="457" spans="1:9">
      <c r="A457" s="104"/>
      <c r="B457" s="104"/>
      <c r="C457" s="104"/>
      <c r="D457" s="104"/>
      <c r="E457" s="104"/>
      <c r="F457" s="105"/>
      <c r="G457" s="106"/>
      <c r="H457" s="104"/>
      <c r="I457" s="104"/>
    </row>
    <row r="458" spans="1:9">
      <c r="A458" s="104"/>
      <c r="B458" s="104"/>
      <c r="C458" s="104"/>
      <c r="D458" s="104"/>
      <c r="E458" s="104"/>
      <c r="F458" s="105"/>
      <c r="G458" s="106"/>
      <c r="H458" s="104"/>
      <c r="I458" s="104"/>
    </row>
    <row r="459" spans="1:9">
      <c r="A459" s="104"/>
      <c r="B459" s="104"/>
      <c r="C459" s="104"/>
      <c r="D459" s="104"/>
      <c r="E459" s="104"/>
      <c r="F459" s="105"/>
      <c r="G459" s="106"/>
      <c r="H459" s="104"/>
      <c r="I459" s="104"/>
    </row>
    <row r="460" spans="1:9">
      <c r="A460" s="104"/>
      <c r="B460" s="104"/>
      <c r="C460" s="104"/>
      <c r="D460" s="104"/>
      <c r="E460" s="104"/>
      <c r="F460" s="105"/>
      <c r="G460" s="106"/>
      <c r="H460" s="104"/>
      <c r="I460" s="104"/>
    </row>
    <row r="461" spans="1:9">
      <c r="A461" s="104"/>
      <c r="B461" s="104"/>
      <c r="C461" s="104"/>
      <c r="D461" s="104"/>
      <c r="E461" s="104"/>
      <c r="F461" s="105"/>
      <c r="G461" s="106"/>
      <c r="H461" s="104"/>
      <c r="I461" s="104"/>
    </row>
    <row r="462" spans="1:9">
      <c r="A462" s="104"/>
      <c r="B462" s="104"/>
      <c r="C462" s="104"/>
      <c r="D462" s="104"/>
      <c r="E462" s="104"/>
      <c r="F462" s="105"/>
      <c r="G462" s="106"/>
      <c r="H462" s="104"/>
      <c r="I462" s="104"/>
    </row>
    <row r="463" spans="1:9">
      <c r="A463" s="104"/>
      <c r="B463" s="104"/>
      <c r="C463" s="104"/>
      <c r="D463" s="104"/>
      <c r="E463" s="104"/>
      <c r="F463" s="105"/>
      <c r="G463" s="106"/>
      <c r="H463" s="104"/>
      <c r="I463" s="104"/>
    </row>
    <row r="464" spans="1:9">
      <c r="A464" s="104"/>
      <c r="B464" s="104"/>
      <c r="C464" s="104"/>
      <c r="D464" s="104"/>
      <c r="E464" s="104"/>
      <c r="F464" s="105"/>
      <c r="G464" s="106"/>
      <c r="H464" s="104"/>
      <c r="I464" s="104"/>
    </row>
    <row r="465" spans="1:9">
      <c r="A465" s="104"/>
      <c r="B465" s="104"/>
      <c r="C465" s="104"/>
      <c r="D465" s="104"/>
      <c r="E465" s="104"/>
      <c r="F465" s="105"/>
      <c r="G465" s="106"/>
      <c r="H465" s="104"/>
      <c r="I465" s="104"/>
    </row>
    <row r="466" spans="1:9">
      <c r="A466" s="104"/>
      <c r="B466" s="104"/>
      <c r="C466" s="104"/>
      <c r="D466" s="104"/>
      <c r="E466" s="104"/>
      <c r="F466" s="105"/>
      <c r="G466" s="106"/>
      <c r="H466" s="104"/>
      <c r="I466" s="104"/>
    </row>
    <row r="467" spans="1:9">
      <c r="A467" s="104"/>
      <c r="B467" s="104"/>
      <c r="C467" s="104"/>
      <c r="D467" s="104"/>
      <c r="E467" s="104"/>
      <c r="F467" s="105"/>
      <c r="G467" s="106"/>
      <c r="H467" s="104"/>
      <c r="I467" s="104"/>
    </row>
    <row r="468" spans="1:9">
      <c r="A468" s="104"/>
      <c r="B468" s="104"/>
      <c r="C468" s="104"/>
      <c r="D468" s="104"/>
      <c r="E468" s="104"/>
      <c r="F468" s="105"/>
      <c r="G468" s="106"/>
      <c r="H468" s="104"/>
      <c r="I468" s="104"/>
    </row>
    <row r="469" spans="1:9">
      <c r="A469" s="104"/>
      <c r="B469" s="104"/>
      <c r="C469" s="104"/>
      <c r="D469" s="104"/>
      <c r="E469" s="104"/>
      <c r="F469" s="105"/>
      <c r="G469" s="106"/>
      <c r="H469" s="104"/>
      <c r="I469" s="104"/>
    </row>
    <row r="470" spans="1:9">
      <c r="A470" s="104"/>
      <c r="B470" s="104"/>
      <c r="C470" s="104"/>
      <c r="D470" s="104"/>
      <c r="E470" s="104"/>
      <c r="F470" s="105"/>
      <c r="G470" s="106"/>
      <c r="H470" s="104"/>
      <c r="I470" s="104"/>
    </row>
    <row r="471" spans="1:9">
      <c r="A471" s="104"/>
      <c r="B471" s="104"/>
      <c r="C471" s="104"/>
      <c r="D471" s="104"/>
      <c r="E471" s="104"/>
      <c r="F471" s="105"/>
      <c r="G471" s="106"/>
      <c r="H471" s="104"/>
      <c r="I471" s="104"/>
    </row>
    <row r="472" spans="1:9">
      <c r="A472" s="104"/>
      <c r="B472" s="104"/>
      <c r="C472" s="104"/>
      <c r="D472" s="104"/>
      <c r="E472" s="104"/>
      <c r="F472" s="105"/>
      <c r="G472" s="106"/>
      <c r="H472" s="104"/>
      <c r="I472" s="104"/>
    </row>
    <row r="473" spans="1:9">
      <c r="A473" s="104"/>
      <c r="B473" s="104"/>
      <c r="C473" s="104"/>
      <c r="D473" s="104"/>
      <c r="E473" s="104"/>
      <c r="F473" s="105"/>
      <c r="G473" s="106"/>
      <c r="H473" s="104"/>
      <c r="I473" s="104"/>
    </row>
    <row r="474" spans="1:9">
      <c r="A474" s="104"/>
      <c r="B474" s="104"/>
      <c r="C474" s="104"/>
      <c r="D474" s="104"/>
      <c r="E474" s="104"/>
      <c r="F474" s="105"/>
      <c r="G474" s="106"/>
      <c r="H474" s="104"/>
      <c r="I474" s="104"/>
    </row>
    <row r="475" spans="1:9">
      <c r="A475" s="104"/>
      <c r="B475" s="104"/>
      <c r="C475" s="104"/>
      <c r="D475" s="104"/>
      <c r="E475" s="104"/>
      <c r="F475" s="105"/>
      <c r="G475" s="106"/>
      <c r="H475" s="104"/>
      <c r="I475" s="104"/>
    </row>
    <row r="476" spans="1:9">
      <c r="A476" s="104"/>
      <c r="B476" s="104"/>
      <c r="C476" s="104"/>
      <c r="D476" s="104"/>
      <c r="E476" s="104"/>
      <c r="F476" s="105"/>
      <c r="G476" s="106"/>
      <c r="H476" s="104"/>
      <c r="I476" s="104"/>
    </row>
    <row r="477" spans="1:9">
      <c r="A477" s="104"/>
      <c r="B477" s="104"/>
      <c r="C477" s="104"/>
      <c r="D477" s="104"/>
      <c r="E477" s="104"/>
      <c r="F477" s="105"/>
      <c r="G477" s="106"/>
      <c r="H477" s="104"/>
      <c r="I477" s="104"/>
    </row>
    <row r="478" spans="1:9">
      <c r="A478" s="104"/>
      <c r="B478" s="104"/>
      <c r="C478" s="104"/>
      <c r="D478" s="104"/>
      <c r="E478" s="104"/>
      <c r="F478" s="105"/>
      <c r="G478" s="106"/>
      <c r="H478" s="104"/>
      <c r="I478" s="104"/>
    </row>
    <row r="479" spans="1:9">
      <c r="A479" s="104"/>
      <c r="B479" s="104"/>
      <c r="C479" s="104"/>
      <c r="D479" s="104"/>
      <c r="E479" s="104"/>
      <c r="F479" s="105"/>
      <c r="G479" s="106"/>
      <c r="H479" s="104"/>
      <c r="I479" s="104"/>
    </row>
    <row r="480" spans="1:9">
      <c r="A480" s="104"/>
      <c r="B480" s="104"/>
      <c r="C480" s="104"/>
      <c r="D480" s="104"/>
      <c r="E480" s="104"/>
      <c r="F480" s="105"/>
      <c r="G480" s="106"/>
      <c r="H480" s="104"/>
      <c r="I480" s="104"/>
    </row>
    <row r="481" spans="1:9">
      <c r="A481" s="104"/>
      <c r="B481" s="104"/>
      <c r="C481" s="104"/>
      <c r="D481" s="104"/>
      <c r="E481" s="104"/>
      <c r="F481" s="105"/>
      <c r="G481" s="106"/>
      <c r="H481" s="104"/>
      <c r="I481" s="104"/>
    </row>
    <row r="482" spans="1:9">
      <c r="A482" s="104"/>
      <c r="B482" s="104"/>
      <c r="C482" s="104"/>
      <c r="D482" s="104"/>
      <c r="E482" s="104"/>
      <c r="F482" s="105"/>
      <c r="G482" s="106"/>
      <c r="H482" s="104"/>
      <c r="I482" s="104"/>
    </row>
    <row r="483" spans="1:9">
      <c r="A483" s="104"/>
      <c r="B483" s="104"/>
      <c r="C483" s="104"/>
      <c r="D483" s="104"/>
      <c r="E483" s="104"/>
      <c r="F483" s="105"/>
      <c r="G483" s="106"/>
      <c r="H483" s="104"/>
      <c r="I483" s="104"/>
    </row>
    <row r="484" spans="1:9">
      <c r="A484" s="104"/>
      <c r="B484" s="104"/>
      <c r="C484" s="104"/>
      <c r="D484" s="104"/>
      <c r="E484" s="104"/>
      <c r="F484" s="105"/>
      <c r="G484" s="106"/>
      <c r="H484" s="104"/>
      <c r="I484" s="104"/>
    </row>
    <row r="485" spans="1:9">
      <c r="A485" s="104"/>
      <c r="B485" s="104"/>
      <c r="C485" s="104"/>
      <c r="D485" s="104"/>
      <c r="E485" s="104"/>
      <c r="F485" s="105"/>
      <c r="G485" s="106"/>
      <c r="H485" s="104"/>
      <c r="I485" s="104"/>
    </row>
    <row r="486" spans="1:9">
      <c r="A486" s="104"/>
      <c r="B486" s="104"/>
      <c r="C486" s="104"/>
      <c r="D486" s="104"/>
      <c r="E486" s="104"/>
      <c r="F486" s="105"/>
      <c r="G486" s="106"/>
      <c r="H486" s="104"/>
      <c r="I486" s="104"/>
    </row>
    <row r="487" spans="1:9">
      <c r="A487" s="104"/>
      <c r="B487" s="104"/>
      <c r="C487" s="104"/>
      <c r="D487" s="104"/>
      <c r="E487" s="104"/>
      <c r="F487" s="105"/>
      <c r="G487" s="106"/>
      <c r="H487" s="104"/>
      <c r="I487" s="104"/>
    </row>
    <row r="488" spans="1:9">
      <c r="A488" s="104"/>
      <c r="B488" s="104"/>
      <c r="C488" s="104"/>
      <c r="D488" s="104"/>
      <c r="E488" s="104"/>
      <c r="F488" s="105"/>
      <c r="G488" s="106"/>
      <c r="H488" s="104"/>
      <c r="I488" s="104"/>
    </row>
    <row r="489" spans="1:9">
      <c r="A489" s="104"/>
      <c r="B489" s="104"/>
      <c r="C489" s="104"/>
      <c r="D489" s="104"/>
      <c r="E489" s="104"/>
      <c r="F489" s="105"/>
      <c r="G489" s="106"/>
      <c r="H489" s="104"/>
      <c r="I489" s="104"/>
    </row>
    <row r="490" spans="1:9">
      <c r="A490" s="104"/>
      <c r="B490" s="104"/>
      <c r="C490" s="104"/>
      <c r="D490" s="104"/>
      <c r="E490" s="104"/>
      <c r="F490" s="105"/>
      <c r="G490" s="106"/>
      <c r="H490" s="104"/>
      <c r="I490" s="104"/>
    </row>
    <row r="491" spans="1:9">
      <c r="A491" s="104"/>
      <c r="B491" s="104"/>
      <c r="C491" s="104"/>
      <c r="D491" s="104"/>
      <c r="E491" s="104"/>
      <c r="F491" s="105"/>
      <c r="G491" s="106"/>
      <c r="H491" s="104"/>
      <c r="I491" s="104"/>
    </row>
    <row r="492" spans="1:9">
      <c r="A492" s="104"/>
      <c r="B492" s="104"/>
      <c r="C492" s="104"/>
      <c r="D492" s="104"/>
      <c r="E492" s="104"/>
      <c r="F492" s="105"/>
      <c r="G492" s="106"/>
      <c r="H492" s="104"/>
      <c r="I492" s="104"/>
    </row>
    <row r="493" spans="1:9">
      <c r="A493" s="104"/>
      <c r="B493" s="104"/>
      <c r="C493" s="104"/>
      <c r="D493" s="104"/>
      <c r="E493" s="104"/>
      <c r="F493" s="105"/>
      <c r="G493" s="106"/>
      <c r="H493" s="104"/>
      <c r="I493" s="104"/>
    </row>
    <row r="494" spans="1:9">
      <c r="A494" s="104"/>
      <c r="B494" s="104"/>
      <c r="C494" s="104"/>
      <c r="D494" s="104"/>
      <c r="E494" s="104"/>
      <c r="F494" s="105"/>
      <c r="G494" s="106"/>
      <c r="H494" s="104"/>
      <c r="I494" s="104"/>
    </row>
    <row r="495" spans="1:9">
      <c r="A495" s="104"/>
      <c r="B495" s="104"/>
      <c r="C495" s="104"/>
      <c r="D495" s="104"/>
      <c r="E495" s="104"/>
      <c r="F495" s="105"/>
      <c r="G495" s="106"/>
      <c r="H495" s="104"/>
      <c r="I495" s="104"/>
    </row>
    <row r="496" spans="1:9">
      <c r="A496" s="104"/>
      <c r="B496" s="104"/>
      <c r="C496" s="104"/>
      <c r="D496" s="104"/>
      <c r="E496" s="104"/>
      <c r="F496" s="105"/>
      <c r="G496" s="106"/>
      <c r="H496" s="104"/>
      <c r="I496" s="104"/>
    </row>
    <row r="497" spans="1:9">
      <c r="A497" s="104"/>
      <c r="B497" s="104"/>
      <c r="C497" s="104"/>
      <c r="D497" s="104"/>
      <c r="E497" s="104"/>
      <c r="F497" s="105"/>
      <c r="G497" s="106"/>
      <c r="H497" s="104"/>
      <c r="I497" s="104"/>
    </row>
    <row r="498" spans="1:9">
      <c r="A498" s="104"/>
      <c r="B498" s="104"/>
      <c r="C498" s="104"/>
      <c r="D498" s="104"/>
      <c r="E498" s="104"/>
      <c r="F498" s="105"/>
      <c r="G498" s="106"/>
      <c r="H498" s="104"/>
      <c r="I498" s="104"/>
    </row>
    <row r="499" spans="1:9">
      <c r="A499" s="104"/>
      <c r="B499" s="104"/>
      <c r="C499" s="104"/>
      <c r="D499" s="104"/>
      <c r="E499" s="104"/>
      <c r="F499" s="105"/>
      <c r="G499" s="106"/>
      <c r="H499" s="104"/>
      <c r="I499" s="104"/>
    </row>
    <row r="500" spans="1:9">
      <c r="A500" s="104"/>
      <c r="B500" s="104"/>
      <c r="C500" s="104"/>
      <c r="D500" s="104"/>
      <c r="E500" s="104"/>
      <c r="F500" s="105"/>
      <c r="G500" s="106"/>
      <c r="H500" s="104"/>
      <c r="I500" s="104"/>
    </row>
    <row r="501" spans="1:9">
      <c r="A501" s="104"/>
      <c r="B501" s="104"/>
      <c r="C501" s="104"/>
      <c r="D501" s="104"/>
      <c r="E501" s="104"/>
      <c r="F501" s="105"/>
      <c r="G501" s="106"/>
      <c r="H501" s="104"/>
      <c r="I501" s="104"/>
    </row>
    <row r="502" spans="1:9">
      <c r="A502" s="104"/>
      <c r="B502" s="104"/>
      <c r="C502" s="104"/>
      <c r="D502" s="104"/>
      <c r="E502" s="104"/>
      <c r="F502" s="105"/>
      <c r="G502" s="106"/>
      <c r="H502" s="104"/>
      <c r="I502" s="104"/>
    </row>
    <row r="503" spans="1:9">
      <c r="A503" s="104"/>
      <c r="B503" s="104"/>
      <c r="C503" s="104"/>
      <c r="D503" s="104"/>
      <c r="E503" s="104"/>
      <c r="F503" s="105"/>
      <c r="G503" s="106"/>
      <c r="H503" s="104"/>
      <c r="I503" s="104"/>
    </row>
    <row r="504" spans="1:9">
      <c r="A504" s="104"/>
      <c r="B504" s="104"/>
      <c r="C504" s="104"/>
      <c r="D504" s="104"/>
      <c r="E504" s="104"/>
      <c r="F504" s="105"/>
      <c r="G504" s="106"/>
      <c r="H504" s="104"/>
      <c r="I504" s="104"/>
    </row>
    <row r="505" spans="1:9">
      <c r="A505" s="104"/>
      <c r="B505" s="104"/>
      <c r="C505" s="104"/>
      <c r="D505" s="104"/>
      <c r="E505" s="104"/>
      <c r="F505" s="105"/>
      <c r="G505" s="106"/>
      <c r="H505" s="104"/>
      <c r="I505" s="104"/>
    </row>
    <row r="506" spans="1:9">
      <c r="A506" s="104"/>
      <c r="B506" s="104"/>
      <c r="C506" s="104"/>
      <c r="D506" s="104"/>
      <c r="E506" s="104"/>
      <c r="F506" s="105"/>
      <c r="G506" s="106"/>
      <c r="H506" s="104"/>
      <c r="I506" s="104"/>
    </row>
    <row r="507" spans="1:9">
      <c r="A507" s="104"/>
      <c r="B507" s="104"/>
      <c r="C507" s="104"/>
      <c r="D507" s="104"/>
      <c r="E507" s="104"/>
      <c r="F507" s="105"/>
      <c r="G507" s="106"/>
      <c r="H507" s="104"/>
      <c r="I507" s="104"/>
    </row>
    <row r="508" spans="1:9">
      <c r="A508" s="104"/>
      <c r="B508" s="104"/>
      <c r="C508" s="104"/>
      <c r="D508" s="104"/>
      <c r="E508" s="104"/>
      <c r="F508" s="105"/>
      <c r="G508" s="106"/>
      <c r="H508" s="104"/>
      <c r="I508" s="104"/>
    </row>
    <row r="509" spans="1:9">
      <c r="A509" s="104"/>
      <c r="B509" s="104"/>
      <c r="C509" s="104"/>
      <c r="D509" s="104"/>
      <c r="E509" s="104"/>
      <c r="F509" s="105"/>
      <c r="G509" s="106"/>
      <c r="H509" s="104"/>
      <c r="I509" s="104"/>
    </row>
    <row r="510" spans="1:9">
      <c r="A510" s="104"/>
      <c r="B510" s="104"/>
      <c r="C510" s="104"/>
      <c r="D510" s="104"/>
      <c r="E510" s="104"/>
      <c r="F510" s="105"/>
      <c r="G510" s="106"/>
      <c r="H510" s="104"/>
      <c r="I510" s="104"/>
    </row>
    <row r="511" spans="1:9">
      <c r="A511" s="104"/>
      <c r="B511" s="104"/>
      <c r="C511" s="104"/>
      <c r="D511" s="104"/>
      <c r="E511" s="104"/>
      <c r="F511" s="105"/>
      <c r="G511" s="106"/>
      <c r="H511" s="104"/>
      <c r="I511" s="104"/>
    </row>
    <row r="512" spans="1:9">
      <c r="A512" s="104"/>
      <c r="B512" s="104"/>
      <c r="C512" s="104"/>
      <c r="D512" s="104"/>
      <c r="E512" s="104"/>
      <c r="F512" s="105"/>
      <c r="G512" s="106"/>
      <c r="H512" s="104"/>
      <c r="I512" s="104"/>
    </row>
    <row r="513" spans="1:9">
      <c r="A513" s="104"/>
      <c r="B513" s="104"/>
      <c r="C513" s="104"/>
      <c r="D513" s="104"/>
      <c r="E513" s="104"/>
      <c r="F513" s="105"/>
      <c r="G513" s="106"/>
      <c r="H513" s="104"/>
      <c r="I513" s="104"/>
    </row>
    <row r="514" spans="1:9">
      <c r="A514" s="104"/>
      <c r="B514" s="104"/>
      <c r="C514" s="104"/>
      <c r="D514" s="104"/>
      <c r="E514" s="104"/>
      <c r="F514" s="105"/>
      <c r="G514" s="106"/>
      <c r="H514" s="104"/>
      <c r="I514" s="104"/>
    </row>
    <row r="515" spans="1:9">
      <c r="A515" s="104"/>
      <c r="B515" s="104"/>
      <c r="C515" s="104"/>
      <c r="D515" s="104"/>
      <c r="E515" s="104"/>
      <c r="F515" s="105"/>
      <c r="G515" s="106"/>
      <c r="H515" s="104"/>
      <c r="I515" s="104"/>
    </row>
    <row r="516" spans="1:9">
      <c r="A516" s="104"/>
      <c r="B516" s="104"/>
      <c r="C516" s="104"/>
      <c r="D516" s="104"/>
      <c r="E516" s="104"/>
      <c r="F516" s="105"/>
      <c r="G516" s="106"/>
      <c r="H516" s="104"/>
      <c r="I516" s="104"/>
    </row>
    <row r="517" spans="1:9">
      <c r="A517" s="104"/>
      <c r="B517" s="104"/>
      <c r="C517" s="104"/>
      <c r="D517" s="104"/>
      <c r="E517" s="104"/>
      <c r="F517" s="105"/>
      <c r="G517" s="106"/>
      <c r="H517" s="104"/>
      <c r="I517" s="104"/>
    </row>
    <row r="518" spans="1:9">
      <c r="A518" s="104"/>
      <c r="B518" s="104"/>
      <c r="C518" s="104"/>
      <c r="D518" s="104"/>
      <c r="E518" s="104"/>
      <c r="F518" s="105"/>
      <c r="G518" s="106"/>
      <c r="H518" s="104"/>
      <c r="I518" s="104"/>
    </row>
    <row r="519" spans="1:9">
      <c r="A519" s="104"/>
      <c r="B519" s="104"/>
      <c r="C519" s="104"/>
      <c r="D519" s="104"/>
      <c r="E519" s="104"/>
      <c r="F519" s="105"/>
      <c r="G519" s="106"/>
      <c r="H519" s="104"/>
      <c r="I519" s="104"/>
    </row>
    <row r="520" spans="1:9">
      <c r="A520" s="104"/>
      <c r="B520" s="104"/>
      <c r="C520" s="104"/>
      <c r="D520" s="104"/>
      <c r="E520" s="104"/>
      <c r="F520" s="105"/>
      <c r="G520" s="106"/>
      <c r="H520" s="104"/>
      <c r="I520" s="104"/>
    </row>
    <row r="521" spans="1:9">
      <c r="A521" s="104"/>
      <c r="B521" s="104"/>
      <c r="C521" s="104"/>
      <c r="D521" s="104"/>
      <c r="E521" s="104"/>
      <c r="F521" s="105"/>
      <c r="G521" s="106"/>
      <c r="H521" s="104"/>
      <c r="I521" s="104"/>
    </row>
    <row r="522" spans="1:9">
      <c r="A522" s="104"/>
      <c r="B522" s="104"/>
      <c r="C522" s="104"/>
      <c r="D522" s="104"/>
      <c r="E522" s="104"/>
      <c r="F522" s="105"/>
      <c r="G522" s="106"/>
      <c r="H522" s="104"/>
      <c r="I522" s="104"/>
    </row>
    <row r="523" spans="1:9">
      <c r="A523" s="104"/>
      <c r="B523" s="104"/>
      <c r="C523" s="104"/>
      <c r="D523" s="104"/>
      <c r="E523" s="104"/>
      <c r="F523" s="105"/>
      <c r="G523" s="106"/>
      <c r="H523" s="104"/>
      <c r="I523" s="104"/>
    </row>
    <row r="524" spans="1:9">
      <c r="A524" s="104"/>
      <c r="B524" s="104"/>
      <c r="C524" s="104"/>
      <c r="D524" s="104"/>
      <c r="E524" s="104"/>
      <c r="F524" s="105"/>
      <c r="G524" s="106"/>
      <c r="H524" s="104"/>
      <c r="I524" s="104"/>
    </row>
    <row r="525" spans="1:9">
      <c r="A525" s="104"/>
      <c r="B525" s="104"/>
      <c r="C525" s="104"/>
      <c r="D525" s="104"/>
      <c r="E525" s="104"/>
      <c r="F525" s="105"/>
      <c r="G525" s="106"/>
      <c r="H525" s="104"/>
      <c r="I525" s="104"/>
    </row>
    <row r="526" spans="1:9">
      <c r="A526" s="104"/>
      <c r="B526" s="104"/>
      <c r="C526" s="104"/>
      <c r="D526" s="104"/>
      <c r="E526" s="104"/>
      <c r="F526" s="105"/>
      <c r="G526" s="106"/>
      <c r="H526" s="104"/>
      <c r="I526" s="104"/>
    </row>
    <row r="527" spans="1:9">
      <c r="A527" s="104"/>
      <c r="B527" s="104"/>
      <c r="C527" s="104"/>
      <c r="D527" s="104"/>
      <c r="E527" s="104"/>
      <c r="F527" s="105"/>
      <c r="G527" s="106"/>
      <c r="H527" s="104"/>
      <c r="I527" s="104"/>
    </row>
    <row r="528" spans="1:9">
      <c r="A528" s="104"/>
      <c r="B528" s="104"/>
      <c r="C528" s="104"/>
      <c r="D528" s="104"/>
      <c r="E528" s="104"/>
      <c r="F528" s="105"/>
      <c r="G528" s="106"/>
      <c r="H528" s="104"/>
      <c r="I528" s="104"/>
    </row>
    <row r="529" spans="1:9">
      <c r="A529" s="104"/>
      <c r="B529" s="104"/>
      <c r="C529" s="104"/>
      <c r="D529" s="104"/>
      <c r="E529" s="104"/>
      <c r="F529" s="105"/>
      <c r="G529" s="106"/>
      <c r="H529" s="104"/>
      <c r="I529" s="104"/>
    </row>
    <row r="530" spans="1:9">
      <c r="A530" s="104"/>
      <c r="B530" s="104"/>
      <c r="C530" s="104"/>
      <c r="D530" s="104"/>
      <c r="E530" s="104"/>
      <c r="F530" s="105"/>
      <c r="G530" s="106"/>
      <c r="H530" s="104"/>
      <c r="I530" s="104"/>
    </row>
    <row r="531" spans="1:9">
      <c r="A531" s="104"/>
      <c r="B531" s="104"/>
      <c r="C531" s="104"/>
      <c r="D531" s="104"/>
      <c r="E531" s="104"/>
      <c r="F531" s="105"/>
      <c r="G531" s="106"/>
      <c r="H531" s="104"/>
      <c r="I531" s="104"/>
    </row>
    <row r="532" spans="1:9">
      <c r="A532" s="104"/>
      <c r="B532" s="104"/>
      <c r="C532" s="104"/>
      <c r="D532" s="104"/>
      <c r="E532" s="104"/>
      <c r="F532" s="105"/>
      <c r="G532" s="106"/>
      <c r="H532" s="104"/>
      <c r="I532" s="104"/>
    </row>
    <row r="533" spans="1:9">
      <c r="A533" s="104"/>
      <c r="B533" s="104"/>
      <c r="C533" s="104"/>
      <c r="D533" s="104"/>
      <c r="E533" s="104"/>
      <c r="F533" s="105"/>
      <c r="G533" s="106"/>
      <c r="H533" s="104"/>
      <c r="I533" s="104"/>
    </row>
    <row r="534" spans="1:9">
      <c r="A534" s="104"/>
      <c r="B534" s="104"/>
      <c r="C534" s="104"/>
      <c r="D534" s="104"/>
      <c r="E534" s="104"/>
      <c r="F534" s="105"/>
      <c r="G534" s="106"/>
      <c r="H534" s="104"/>
      <c r="I534" s="104"/>
    </row>
    <row r="535" spans="1:9">
      <c r="A535" s="104"/>
      <c r="B535" s="104"/>
      <c r="C535" s="104"/>
      <c r="D535" s="104"/>
      <c r="E535" s="104"/>
      <c r="F535" s="105"/>
      <c r="G535" s="106"/>
      <c r="H535" s="104"/>
      <c r="I535" s="104"/>
    </row>
    <row r="536" spans="1:9">
      <c r="A536" s="104"/>
      <c r="B536" s="104"/>
      <c r="C536" s="104"/>
      <c r="D536" s="104"/>
      <c r="E536" s="104"/>
      <c r="F536" s="105"/>
      <c r="G536" s="106"/>
      <c r="H536" s="104"/>
      <c r="I536" s="104"/>
    </row>
    <row r="537" spans="1:9">
      <c r="A537" s="104"/>
      <c r="B537" s="104"/>
      <c r="C537" s="104"/>
      <c r="D537" s="104"/>
      <c r="E537" s="104"/>
      <c r="F537" s="105"/>
      <c r="G537" s="106"/>
      <c r="H537" s="104"/>
      <c r="I537" s="104"/>
    </row>
    <row r="538" spans="1:9">
      <c r="A538" s="104"/>
      <c r="B538" s="104"/>
      <c r="C538" s="104"/>
      <c r="D538" s="104"/>
      <c r="E538" s="104"/>
      <c r="F538" s="105"/>
      <c r="G538" s="106"/>
      <c r="H538" s="104"/>
      <c r="I538" s="104"/>
    </row>
    <row r="539" spans="1:9">
      <c r="A539" s="104"/>
      <c r="B539" s="104"/>
      <c r="C539" s="104"/>
      <c r="D539" s="104"/>
      <c r="E539" s="104"/>
      <c r="F539" s="105"/>
      <c r="G539" s="106"/>
      <c r="H539" s="104"/>
      <c r="I539" s="104"/>
    </row>
    <row r="540" spans="1:9">
      <c r="A540" s="104"/>
      <c r="B540" s="104"/>
      <c r="C540" s="104"/>
      <c r="D540" s="104"/>
      <c r="E540" s="104"/>
      <c r="F540" s="105"/>
      <c r="G540" s="106"/>
      <c r="H540" s="104"/>
      <c r="I540" s="104"/>
    </row>
    <row r="541" spans="1:9">
      <c r="A541" s="104"/>
      <c r="B541" s="104"/>
      <c r="C541" s="104"/>
      <c r="D541" s="104"/>
      <c r="E541" s="104"/>
      <c r="F541" s="105"/>
      <c r="G541" s="106"/>
      <c r="H541" s="104"/>
      <c r="I541" s="104"/>
    </row>
    <row r="542" spans="1:9">
      <c r="A542" s="104"/>
      <c r="B542" s="104"/>
      <c r="C542" s="104"/>
      <c r="D542" s="104"/>
      <c r="E542" s="104"/>
      <c r="F542" s="105"/>
      <c r="G542" s="106"/>
      <c r="H542" s="104"/>
      <c r="I542" s="104"/>
    </row>
    <row r="543" spans="1:9">
      <c r="A543" s="104"/>
      <c r="B543" s="104"/>
      <c r="C543" s="104"/>
      <c r="D543" s="104"/>
      <c r="E543" s="104"/>
      <c r="F543" s="105"/>
      <c r="G543" s="106"/>
      <c r="H543" s="104"/>
      <c r="I543" s="104"/>
    </row>
    <row r="544" spans="1:9">
      <c r="A544" s="104"/>
      <c r="B544" s="104"/>
      <c r="C544" s="104"/>
      <c r="D544" s="104"/>
      <c r="E544" s="104"/>
      <c r="F544" s="105"/>
      <c r="G544" s="106"/>
      <c r="H544" s="104"/>
      <c r="I544" s="104"/>
    </row>
    <row r="545" spans="1:9">
      <c r="A545" s="104"/>
      <c r="B545" s="104"/>
      <c r="C545" s="104"/>
      <c r="D545" s="104"/>
      <c r="E545" s="104"/>
      <c r="F545" s="105"/>
      <c r="G545" s="106"/>
      <c r="H545" s="104"/>
      <c r="I545" s="104"/>
    </row>
    <row r="546" spans="1:9">
      <c r="A546" s="104"/>
      <c r="B546" s="104"/>
      <c r="C546" s="104"/>
      <c r="D546" s="104"/>
      <c r="E546" s="104"/>
      <c r="F546" s="105"/>
      <c r="G546" s="106"/>
      <c r="H546" s="104"/>
      <c r="I546" s="104"/>
    </row>
    <row r="547" spans="1:9">
      <c r="A547" s="104"/>
      <c r="B547" s="104"/>
      <c r="C547" s="104"/>
      <c r="D547" s="104"/>
      <c r="E547" s="104"/>
      <c r="F547" s="105"/>
      <c r="G547" s="106"/>
      <c r="H547" s="104"/>
      <c r="I547" s="104"/>
    </row>
    <row r="548" spans="1:9">
      <c r="A548" s="104"/>
      <c r="B548" s="104"/>
      <c r="C548" s="104"/>
      <c r="D548" s="104"/>
      <c r="E548" s="104"/>
      <c r="F548" s="105"/>
      <c r="G548" s="106"/>
      <c r="H548" s="104"/>
      <c r="I548" s="104"/>
    </row>
    <row r="549" spans="1:9">
      <c r="A549" s="104"/>
      <c r="B549" s="104"/>
      <c r="C549" s="104"/>
      <c r="D549" s="104"/>
      <c r="E549" s="104"/>
      <c r="F549" s="105"/>
      <c r="G549" s="106"/>
      <c r="H549" s="104"/>
      <c r="I549" s="104"/>
    </row>
    <row r="550" spans="1:9">
      <c r="A550" s="104"/>
      <c r="B550" s="104"/>
      <c r="C550" s="104"/>
      <c r="D550" s="104"/>
      <c r="E550" s="104"/>
      <c r="F550" s="105"/>
      <c r="G550" s="106"/>
      <c r="H550" s="104"/>
      <c r="I550" s="104"/>
    </row>
    <row r="551" spans="1:9">
      <c r="A551" s="104"/>
      <c r="B551" s="104"/>
      <c r="C551" s="104"/>
      <c r="D551" s="104"/>
      <c r="E551" s="104"/>
      <c r="F551" s="105"/>
      <c r="G551" s="106"/>
      <c r="H551" s="104"/>
      <c r="I551" s="104"/>
    </row>
    <row r="552" spans="1:9">
      <c r="A552" s="104"/>
      <c r="B552" s="104"/>
      <c r="C552" s="104"/>
      <c r="D552" s="104"/>
      <c r="E552" s="104"/>
      <c r="F552" s="105"/>
      <c r="G552" s="106"/>
      <c r="H552" s="104"/>
      <c r="I552" s="104"/>
    </row>
    <row r="553" spans="1:9">
      <c r="A553" s="104"/>
      <c r="B553" s="104"/>
      <c r="C553" s="104"/>
      <c r="D553" s="104"/>
      <c r="E553" s="104"/>
      <c r="F553" s="105"/>
      <c r="G553" s="106"/>
      <c r="H553" s="104"/>
      <c r="I553" s="104"/>
    </row>
    <row r="554" spans="1:9">
      <c r="A554" s="104"/>
      <c r="B554" s="104"/>
      <c r="C554" s="104"/>
      <c r="D554" s="104"/>
      <c r="E554" s="104"/>
      <c r="F554" s="105"/>
      <c r="G554" s="106"/>
      <c r="H554" s="104"/>
      <c r="I554" s="104"/>
    </row>
    <row r="555" spans="1:9">
      <c r="A555" s="104"/>
      <c r="B555" s="104"/>
      <c r="C555" s="104"/>
      <c r="D555" s="104"/>
      <c r="E555" s="104"/>
      <c r="F555" s="105"/>
      <c r="G555" s="106"/>
      <c r="H555" s="104"/>
      <c r="I555" s="104"/>
    </row>
    <row r="556" spans="1:9">
      <c r="A556" s="104"/>
      <c r="B556" s="104"/>
      <c r="C556" s="104"/>
      <c r="D556" s="104"/>
      <c r="E556" s="104"/>
      <c r="F556" s="105"/>
      <c r="G556" s="106"/>
      <c r="H556" s="104"/>
      <c r="I556" s="104"/>
    </row>
    <row r="557" spans="1:9">
      <c r="A557" s="104"/>
      <c r="B557" s="104"/>
      <c r="C557" s="104"/>
      <c r="D557" s="104"/>
      <c r="E557" s="104"/>
      <c r="F557" s="105"/>
      <c r="G557" s="106"/>
      <c r="H557" s="104"/>
      <c r="I557" s="104"/>
    </row>
    <row r="558" spans="1:9">
      <c r="A558" s="104"/>
      <c r="B558" s="104"/>
      <c r="C558" s="104"/>
      <c r="D558" s="104"/>
      <c r="E558" s="104"/>
      <c r="F558" s="105"/>
      <c r="G558" s="106"/>
      <c r="H558" s="104"/>
      <c r="I558" s="104"/>
    </row>
    <row r="559" spans="1:9">
      <c r="A559" s="104"/>
      <c r="B559" s="104"/>
      <c r="C559" s="104"/>
      <c r="D559" s="104"/>
      <c r="E559" s="104"/>
      <c r="F559" s="105"/>
      <c r="G559" s="106"/>
      <c r="H559" s="104"/>
      <c r="I559" s="104"/>
    </row>
    <row r="560" spans="1:9">
      <c r="A560" s="104"/>
      <c r="B560" s="104"/>
      <c r="C560" s="104"/>
      <c r="D560" s="104"/>
      <c r="E560" s="104"/>
      <c r="F560" s="105"/>
      <c r="G560" s="106"/>
      <c r="H560" s="104"/>
      <c r="I560" s="104"/>
    </row>
    <row r="561" spans="1:9">
      <c r="A561" s="104"/>
      <c r="B561" s="104"/>
      <c r="C561" s="104"/>
      <c r="D561" s="104"/>
      <c r="E561" s="104"/>
      <c r="F561" s="105"/>
      <c r="G561" s="106"/>
      <c r="H561" s="104"/>
      <c r="I561" s="104"/>
    </row>
    <row r="562" spans="1:9">
      <c r="A562" s="104"/>
      <c r="B562" s="104"/>
      <c r="C562" s="104"/>
      <c r="D562" s="104"/>
      <c r="E562" s="104"/>
      <c r="F562" s="105"/>
      <c r="G562" s="106"/>
      <c r="H562" s="104"/>
      <c r="I562" s="104"/>
    </row>
    <row r="563" spans="1:9">
      <c r="A563" s="104"/>
      <c r="B563" s="104"/>
      <c r="C563" s="104"/>
      <c r="D563" s="104"/>
      <c r="E563" s="104"/>
      <c r="F563" s="105"/>
      <c r="G563" s="106"/>
      <c r="H563" s="104"/>
      <c r="I563" s="104"/>
    </row>
    <row r="564" spans="1:9">
      <c r="A564" s="104"/>
      <c r="B564" s="104"/>
      <c r="C564" s="104"/>
      <c r="D564" s="104"/>
      <c r="E564" s="104"/>
      <c r="F564" s="105"/>
      <c r="G564" s="106"/>
      <c r="H564" s="104"/>
      <c r="I564" s="104"/>
    </row>
    <row r="565" spans="1:9">
      <c r="A565" s="104"/>
      <c r="B565" s="104"/>
      <c r="C565" s="104"/>
      <c r="D565" s="104"/>
      <c r="E565" s="104"/>
      <c r="F565" s="105"/>
      <c r="G565" s="106"/>
      <c r="H565" s="104"/>
      <c r="I565" s="104"/>
    </row>
    <row r="566" spans="1:9">
      <c r="A566" s="104"/>
      <c r="B566" s="104"/>
      <c r="C566" s="104"/>
      <c r="D566" s="104"/>
      <c r="E566" s="104"/>
      <c r="F566" s="105"/>
      <c r="G566" s="106"/>
      <c r="H566" s="104"/>
      <c r="I566" s="104"/>
    </row>
    <row r="567" spans="1:9">
      <c r="A567" s="104"/>
      <c r="B567" s="104"/>
      <c r="C567" s="104"/>
      <c r="D567" s="104"/>
      <c r="E567" s="104"/>
      <c r="F567" s="105"/>
      <c r="G567" s="106"/>
      <c r="H567" s="104"/>
      <c r="I567" s="104"/>
    </row>
    <row r="568" spans="1:9">
      <c r="A568" s="104"/>
      <c r="B568" s="104"/>
      <c r="C568" s="104"/>
      <c r="D568" s="104"/>
      <c r="E568" s="104"/>
      <c r="F568" s="105"/>
      <c r="G568" s="106"/>
      <c r="H568" s="104"/>
      <c r="I568" s="104"/>
    </row>
    <row r="569" spans="1:9">
      <c r="A569" s="104"/>
      <c r="B569" s="104"/>
      <c r="C569" s="104"/>
      <c r="D569" s="104"/>
      <c r="E569" s="104"/>
      <c r="F569" s="105"/>
      <c r="G569" s="106"/>
      <c r="H569" s="104"/>
      <c r="I569" s="104"/>
    </row>
    <row r="570" spans="1:9">
      <c r="A570" s="104"/>
      <c r="B570" s="104"/>
      <c r="C570" s="104"/>
      <c r="D570" s="104"/>
      <c r="E570" s="104"/>
      <c r="F570" s="105"/>
      <c r="G570" s="106"/>
      <c r="H570" s="104"/>
      <c r="I570" s="104"/>
    </row>
    <row r="571" spans="1:9">
      <c r="A571" s="104"/>
      <c r="B571" s="104"/>
      <c r="C571" s="104"/>
      <c r="D571" s="104"/>
      <c r="E571" s="104"/>
      <c r="F571" s="105"/>
      <c r="G571" s="106"/>
      <c r="H571" s="104"/>
      <c r="I571" s="104"/>
    </row>
    <row r="572" spans="1:9">
      <c r="A572" s="104"/>
      <c r="B572" s="104"/>
      <c r="C572" s="104"/>
      <c r="D572" s="104"/>
      <c r="E572" s="104"/>
      <c r="F572" s="105"/>
      <c r="G572" s="106"/>
      <c r="H572" s="104"/>
      <c r="I572" s="104"/>
    </row>
    <row r="573" spans="1:9">
      <c r="A573" s="104"/>
      <c r="B573" s="104"/>
      <c r="C573" s="104"/>
      <c r="D573" s="104"/>
      <c r="E573" s="104"/>
      <c r="F573" s="105"/>
      <c r="G573" s="106"/>
      <c r="H573" s="104"/>
      <c r="I573" s="104"/>
    </row>
    <row r="574" spans="1:9">
      <c r="A574" s="104"/>
      <c r="B574" s="104"/>
      <c r="C574" s="104"/>
      <c r="D574" s="104"/>
      <c r="E574" s="104"/>
      <c r="F574" s="105"/>
      <c r="G574" s="106"/>
      <c r="H574" s="104"/>
      <c r="I574" s="104"/>
    </row>
    <row r="575" spans="1:9">
      <c r="A575" s="104"/>
      <c r="B575" s="104"/>
      <c r="C575" s="104"/>
      <c r="D575" s="104"/>
      <c r="E575" s="104"/>
      <c r="F575" s="105"/>
      <c r="G575" s="106"/>
      <c r="H575" s="104"/>
      <c r="I575" s="104"/>
    </row>
    <row r="576" spans="1:9">
      <c r="A576" s="104"/>
      <c r="B576" s="104"/>
      <c r="C576" s="104"/>
      <c r="D576" s="104"/>
      <c r="E576" s="104"/>
      <c r="F576" s="105"/>
      <c r="G576" s="106"/>
      <c r="H576" s="104"/>
      <c r="I576" s="104"/>
    </row>
    <row r="577" spans="1:9">
      <c r="A577" s="104"/>
      <c r="B577" s="104"/>
      <c r="C577" s="104"/>
      <c r="D577" s="104"/>
      <c r="E577" s="104"/>
      <c r="F577" s="105"/>
      <c r="G577" s="106"/>
      <c r="H577" s="104"/>
      <c r="I577" s="104"/>
    </row>
    <row r="578" spans="1:9">
      <c r="A578" s="104"/>
      <c r="B578" s="104"/>
      <c r="C578" s="104"/>
      <c r="D578" s="104"/>
      <c r="E578" s="104"/>
      <c r="F578" s="105"/>
      <c r="G578" s="106"/>
      <c r="H578" s="104"/>
      <c r="I578" s="104"/>
    </row>
    <row r="579" spans="1:9">
      <c r="A579" s="104"/>
      <c r="B579" s="104"/>
      <c r="C579" s="104"/>
      <c r="D579" s="104"/>
      <c r="E579" s="104"/>
      <c r="F579" s="105"/>
      <c r="G579" s="106"/>
      <c r="H579" s="104"/>
      <c r="I579" s="104"/>
    </row>
    <row r="580" spans="1:9">
      <c r="A580" s="104"/>
      <c r="B580" s="104"/>
      <c r="C580" s="104"/>
      <c r="D580" s="104"/>
      <c r="E580" s="104"/>
      <c r="F580" s="105"/>
      <c r="G580" s="106"/>
      <c r="H580" s="104"/>
      <c r="I580" s="104"/>
    </row>
    <row r="581" spans="1:9">
      <c r="A581" s="104"/>
      <c r="B581" s="104"/>
      <c r="C581" s="104"/>
      <c r="D581" s="104"/>
      <c r="E581" s="104"/>
      <c r="F581" s="105"/>
      <c r="G581" s="106"/>
      <c r="H581" s="104"/>
      <c r="I581" s="104"/>
    </row>
    <row r="582" spans="1:9">
      <c r="A582" s="104"/>
      <c r="B582" s="104"/>
      <c r="C582" s="104"/>
      <c r="D582" s="104"/>
      <c r="E582" s="104"/>
      <c r="F582" s="105"/>
      <c r="G582" s="106"/>
      <c r="H582" s="104"/>
      <c r="I582" s="104"/>
    </row>
    <row r="583" spans="1:9">
      <c r="A583" s="104"/>
      <c r="B583" s="104"/>
      <c r="C583" s="104"/>
      <c r="D583" s="104"/>
      <c r="E583" s="104"/>
      <c r="F583" s="105"/>
      <c r="G583" s="106"/>
      <c r="H583" s="104"/>
      <c r="I583" s="104"/>
    </row>
    <row r="584" spans="1:9">
      <c r="A584" s="104"/>
      <c r="B584" s="104"/>
      <c r="C584" s="104"/>
      <c r="D584" s="104"/>
      <c r="E584" s="104"/>
      <c r="F584" s="105"/>
      <c r="G584" s="106"/>
      <c r="H584" s="104"/>
      <c r="I584" s="104"/>
    </row>
    <row r="585" spans="1:9">
      <c r="A585" s="104"/>
      <c r="B585" s="104"/>
      <c r="C585" s="104"/>
      <c r="D585" s="104"/>
      <c r="E585" s="104"/>
      <c r="F585" s="105"/>
      <c r="G585" s="106"/>
      <c r="H585" s="104"/>
      <c r="I585" s="104"/>
    </row>
    <row r="586" spans="1:9">
      <c r="A586" s="104"/>
      <c r="B586" s="104"/>
      <c r="C586" s="104"/>
      <c r="D586" s="104"/>
      <c r="E586" s="104"/>
      <c r="F586" s="105"/>
      <c r="G586" s="106"/>
      <c r="H586" s="104"/>
      <c r="I586" s="104"/>
    </row>
    <row r="587" spans="1:9">
      <c r="A587" s="104"/>
      <c r="B587" s="104"/>
      <c r="C587" s="104"/>
      <c r="D587" s="104"/>
      <c r="E587" s="104"/>
      <c r="F587" s="105"/>
      <c r="G587" s="106"/>
      <c r="H587" s="104"/>
      <c r="I587" s="104"/>
    </row>
    <row r="588" spans="1:9">
      <c r="A588" s="104"/>
      <c r="B588" s="104"/>
      <c r="C588" s="104"/>
      <c r="D588" s="104"/>
      <c r="E588" s="104"/>
      <c r="F588" s="105"/>
      <c r="G588" s="106"/>
      <c r="H588" s="104"/>
      <c r="I588" s="104"/>
    </row>
    <row r="589" spans="1:9">
      <c r="A589" s="104"/>
      <c r="B589" s="104"/>
      <c r="C589" s="104"/>
      <c r="D589" s="104"/>
      <c r="E589" s="104"/>
      <c r="F589" s="105"/>
      <c r="G589" s="106"/>
      <c r="H589" s="104"/>
      <c r="I589" s="104"/>
    </row>
    <row r="590" spans="1:9">
      <c r="A590" s="104"/>
      <c r="B590" s="104"/>
      <c r="C590" s="104"/>
      <c r="D590" s="104"/>
      <c r="E590" s="104"/>
      <c r="F590" s="105"/>
      <c r="G590" s="106"/>
      <c r="H590" s="104"/>
      <c r="I590" s="104"/>
    </row>
    <row r="591" spans="1:9">
      <c r="A591" s="104"/>
      <c r="B591" s="104"/>
      <c r="C591" s="104"/>
      <c r="D591" s="104"/>
      <c r="E591" s="104"/>
      <c r="F591" s="105"/>
      <c r="G591" s="106"/>
      <c r="H591" s="104"/>
      <c r="I591" s="104"/>
    </row>
    <row r="592" spans="1:9">
      <c r="A592" s="104"/>
      <c r="B592" s="104"/>
      <c r="C592" s="104"/>
      <c r="D592" s="104"/>
      <c r="E592" s="104"/>
      <c r="F592" s="105"/>
      <c r="G592" s="106"/>
      <c r="H592" s="104"/>
      <c r="I592" s="104"/>
    </row>
    <row r="593" spans="1:9">
      <c r="A593" s="104"/>
      <c r="B593" s="104"/>
      <c r="C593" s="104"/>
      <c r="D593" s="104"/>
      <c r="E593" s="104"/>
      <c r="F593" s="105"/>
      <c r="G593" s="106"/>
      <c r="H593" s="104"/>
      <c r="I593" s="104"/>
    </row>
    <row r="594" spans="1:9">
      <c r="A594" s="104"/>
      <c r="B594" s="104"/>
      <c r="C594" s="104"/>
      <c r="D594" s="104"/>
      <c r="E594" s="104"/>
      <c r="F594" s="105"/>
      <c r="G594" s="106"/>
      <c r="H594" s="104"/>
      <c r="I594" s="104"/>
    </row>
    <row r="595" spans="1:9">
      <c r="A595" s="104"/>
      <c r="B595" s="104"/>
      <c r="C595" s="104"/>
      <c r="D595" s="104"/>
      <c r="E595" s="104"/>
      <c r="F595" s="105"/>
      <c r="G595" s="106"/>
      <c r="H595" s="104"/>
      <c r="I595" s="104"/>
    </row>
    <row r="596" spans="1:9">
      <c r="A596" s="104"/>
      <c r="B596" s="104"/>
      <c r="C596" s="104"/>
      <c r="D596" s="104"/>
      <c r="E596" s="104"/>
      <c r="F596" s="105"/>
      <c r="G596" s="106"/>
      <c r="H596" s="104"/>
      <c r="I596" s="104"/>
    </row>
    <row r="597" spans="1:9">
      <c r="A597" s="104"/>
      <c r="B597" s="104"/>
      <c r="C597" s="104"/>
      <c r="D597" s="104"/>
      <c r="E597" s="104"/>
      <c r="F597" s="105"/>
      <c r="G597" s="106"/>
      <c r="H597" s="104"/>
      <c r="I597" s="104"/>
    </row>
    <row r="598" spans="1:9">
      <c r="A598" s="104"/>
      <c r="B598" s="104"/>
      <c r="C598" s="104"/>
      <c r="D598" s="104"/>
      <c r="E598" s="104"/>
      <c r="F598" s="105"/>
      <c r="G598" s="106"/>
      <c r="H598" s="104"/>
      <c r="I598" s="104"/>
    </row>
    <row r="599" spans="1:9">
      <c r="A599" s="104"/>
      <c r="B599" s="104"/>
      <c r="C599" s="104"/>
      <c r="D599" s="104"/>
      <c r="E599" s="104"/>
      <c r="F599" s="105"/>
      <c r="G599" s="106"/>
      <c r="H599" s="104"/>
      <c r="I599" s="104"/>
    </row>
    <row r="600" spans="1:9">
      <c r="A600" s="104"/>
      <c r="B600" s="104"/>
      <c r="C600" s="104"/>
      <c r="D600" s="104"/>
      <c r="E600" s="104"/>
      <c r="F600" s="105"/>
      <c r="G600" s="106"/>
      <c r="H600" s="104"/>
      <c r="I600" s="104"/>
    </row>
    <row r="601" spans="1:9">
      <c r="A601" s="104"/>
      <c r="B601" s="104"/>
      <c r="C601" s="104"/>
      <c r="D601" s="104"/>
      <c r="E601" s="104"/>
      <c r="F601" s="105"/>
      <c r="G601" s="106"/>
      <c r="H601" s="104"/>
      <c r="I601" s="104"/>
    </row>
    <row r="602" spans="1:9">
      <c r="A602" s="104"/>
      <c r="B602" s="104"/>
      <c r="C602" s="104"/>
      <c r="D602" s="104"/>
      <c r="E602" s="104"/>
      <c r="F602" s="105"/>
      <c r="G602" s="106"/>
      <c r="H602" s="104"/>
      <c r="I602" s="104"/>
    </row>
    <row r="603" spans="1:9">
      <c r="A603" s="104"/>
      <c r="B603" s="104"/>
      <c r="C603" s="104"/>
      <c r="D603" s="104"/>
      <c r="E603" s="104"/>
      <c r="F603" s="105"/>
      <c r="G603" s="106"/>
      <c r="H603" s="104"/>
      <c r="I603" s="104"/>
    </row>
    <row r="604" spans="1:9">
      <c r="A604" s="104"/>
      <c r="B604" s="104"/>
      <c r="C604" s="104"/>
      <c r="D604" s="104"/>
      <c r="E604" s="104"/>
      <c r="F604" s="105"/>
      <c r="G604" s="106"/>
      <c r="H604" s="104"/>
      <c r="I604" s="104"/>
    </row>
    <row r="605" spans="1:9">
      <c r="A605" s="104"/>
      <c r="B605" s="104"/>
      <c r="C605" s="104"/>
      <c r="D605" s="104"/>
      <c r="E605" s="104"/>
      <c r="F605" s="105"/>
      <c r="G605" s="106"/>
      <c r="H605" s="104"/>
      <c r="I605" s="104"/>
    </row>
    <row r="606" spans="1:9">
      <c r="A606" s="104"/>
      <c r="B606" s="104"/>
      <c r="C606" s="104"/>
      <c r="D606" s="104"/>
      <c r="E606" s="104"/>
      <c r="F606" s="105"/>
      <c r="G606" s="106"/>
      <c r="H606" s="104"/>
      <c r="I606" s="104"/>
    </row>
    <row r="607" spans="1:9">
      <c r="A607" s="104"/>
      <c r="B607" s="104"/>
      <c r="C607" s="104"/>
      <c r="D607" s="104"/>
      <c r="E607" s="104"/>
      <c r="F607" s="105"/>
      <c r="G607" s="106"/>
      <c r="H607" s="104"/>
      <c r="I607" s="104"/>
    </row>
    <row r="608" spans="1:9">
      <c r="A608" s="104"/>
      <c r="B608" s="104"/>
      <c r="C608" s="104"/>
      <c r="D608" s="104"/>
      <c r="E608" s="104"/>
      <c r="F608" s="105"/>
      <c r="G608" s="106"/>
      <c r="H608" s="104"/>
      <c r="I608" s="104"/>
    </row>
    <row r="609" spans="1:9">
      <c r="A609" s="104"/>
      <c r="B609" s="104"/>
      <c r="C609" s="104"/>
      <c r="D609" s="104"/>
      <c r="E609" s="104"/>
      <c r="F609" s="105"/>
      <c r="G609" s="106"/>
      <c r="H609" s="104"/>
      <c r="I609" s="104"/>
    </row>
    <row r="610" spans="1:9">
      <c r="A610" s="104"/>
      <c r="B610" s="104"/>
      <c r="C610" s="104"/>
      <c r="D610" s="104"/>
      <c r="E610" s="104"/>
      <c r="F610" s="105"/>
      <c r="G610" s="106"/>
      <c r="H610" s="104"/>
      <c r="I610" s="104"/>
    </row>
    <row r="611" spans="1:9">
      <c r="A611" s="104"/>
      <c r="B611" s="104"/>
      <c r="C611" s="104"/>
      <c r="D611" s="104"/>
      <c r="E611" s="104"/>
      <c r="F611" s="105"/>
      <c r="G611" s="106"/>
      <c r="H611" s="104"/>
      <c r="I611" s="104"/>
    </row>
    <row r="612" spans="1:9">
      <c r="A612" s="104"/>
      <c r="B612" s="104"/>
      <c r="C612" s="104"/>
      <c r="D612" s="104"/>
      <c r="E612" s="104"/>
      <c r="F612" s="105"/>
      <c r="G612" s="106"/>
      <c r="H612" s="104"/>
      <c r="I612" s="104"/>
    </row>
    <row r="613" spans="1:9">
      <c r="A613" s="104"/>
      <c r="B613" s="104"/>
      <c r="C613" s="104"/>
      <c r="D613" s="104"/>
      <c r="E613" s="104"/>
      <c r="F613" s="105"/>
      <c r="G613" s="106"/>
      <c r="H613" s="104"/>
      <c r="I613" s="104"/>
    </row>
    <row r="614" spans="1:9">
      <c r="A614" s="104"/>
      <c r="B614" s="104"/>
      <c r="C614" s="104"/>
      <c r="D614" s="104"/>
      <c r="E614" s="104"/>
      <c r="F614" s="105"/>
      <c r="G614" s="106"/>
      <c r="H614" s="104"/>
      <c r="I614" s="104"/>
    </row>
    <row r="615" spans="1:9">
      <c r="A615" s="104"/>
      <c r="B615" s="104"/>
      <c r="C615" s="104"/>
      <c r="D615" s="104"/>
      <c r="E615" s="104"/>
      <c r="F615" s="105"/>
      <c r="G615" s="106"/>
      <c r="H615" s="104"/>
      <c r="I615" s="104"/>
    </row>
    <row r="616" spans="1:9">
      <c r="A616" s="104"/>
      <c r="B616" s="104"/>
      <c r="C616" s="104"/>
      <c r="D616" s="104"/>
      <c r="E616" s="104"/>
      <c r="F616" s="105"/>
      <c r="G616" s="106"/>
      <c r="H616" s="104"/>
      <c r="I616" s="104"/>
    </row>
    <row r="617" spans="1:9">
      <c r="A617" s="104"/>
      <c r="B617" s="104"/>
      <c r="C617" s="104"/>
      <c r="D617" s="104"/>
      <c r="E617" s="104"/>
      <c r="F617" s="105"/>
      <c r="G617" s="106"/>
      <c r="H617" s="104"/>
      <c r="I617" s="104"/>
    </row>
    <row r="618" spans="1:9">
      <c r="A618" s="104"/>
      <c r="B618" s="104"/>
      <c r="C618" s="104"/>
      <c r="D618" s="104"/>
      <c r="E618" s="104"/>
      <c r="F618" s="105"/>
      <c r="G618" s="106"/>
      <c r="H618" s="104"/>
      <c r="I618" s="104"/>
    </row>
    <row r="619" spans="1:9">
      <c r="A619" s="104"/>
      <c r="B619" s="104"/>
      <c r="C619" s="104"/>
      <c r="D619" s="104"/>
      <c r="E619" s="104"/>
      <c r="F619" s="105"/>
      <c r="G619" s="106"/>
      <c r="H619" s="104"/>
      <c r="I619" s="104"/>
    </row>
    <row r="620" spans="1:9">
      <c r="A620" s="104"/>
      <c r="B620" s="104"/>
      <c r="C620" s="104"/>
      <c r="D620" s="104"/>
      <c r="E620" s="104"/>
      <c r="F620" s="105"/>
      <c r="G620" s="106"/>
      <c r="H620" s="104"/>
      <c r="I620" s="104"/>
    </row>
    <row r="621" spans="1:9">
      <c r="A621" s="104"/>
      <c r="B621" s="104"/>
      <c r="C621" s="104"/>
      <c r="D621" s="104"/>
      <c r="E621" s="104"/>
      <c r="F621" s="105"/>
      <c r="G621" s="106"/>
      <c r="H621" s="104"/>
      <c r="I621" s="104"/>
    </row>
    <row r="622" spans="1:9">
      <c r="A622" s="104"/>
      <c r="B622" s="104"/>
      <c r="C622" s="104"/>
      <c r="D622" s="104"/>
      <c r="E622" s="104"/>
      <c r="F622" s="105"/>
      <c r="G622" s="106"/>
      <c r="H622" s="104"/>
      <c r="I622" s="104"/>
    </row>
    <row r="623" spans="1:9">
      <c r="A623" s="104"/>
      <c r="B623" s="104"/>
      <c r="C623" s="104"/>
      <c r="D623" s="104"/>
      <c r="E623" s="104"/>
      <c r="F623" s="105"/>
      <c r="G623" s="106"/>
      <c r="H623" s="104"/>
      <c r="I623" s="104"/>
    </row>
    <row r="624" spans="1:9">
      <c r="A624" s="104"/>
      <c r="B624" s="104"/>
      <c r="C624" s="104"/>
      <c r="D624" s="104"/>
      <c r="E624" s="104"/>
      <c r="F624" s="105"/>
      <c r="G624" s="106"/>
      <c r="H624" s="104"/>
      <c r="I624" s="104"/>
    </row>
    <row r="625" spans="1:9">
      <c r="A625" s="104"/>
      <c r="B625" s="104"/>
      <c r="C625" s="104"/>
      <c r="D625" s="104"/>
      <c r="E625" s="104"/>
      <c r="F625" s="105"/>
      <c r="G625" s="106"/>
      <c r="H625" s="104"/>
      <c r="I625" s="104"/>
    </row>
    <row r="626" spans="1:9">
      <c r="A626" s="104"/>
      <c r="B626" s="104"/>
      <c r="C626" s="104"/>
      <c r="D626" s="104"/>
      <c r="E626" s="104"/>
      <c r="F626" s="105"/>
      <c r="G626" s="106"/>
      <c r="H626" s="104"/>
      <c r="I626" s="104"/>
    </row>
    <row r="627" spans="1:9">
      <c r="A627" s="104"/>
      <c r="B627" s="104"/>
      <c r="C627" s="104"/>
      <c r="D627" s="104"/>
      <c r="E627" s="104"/>
      <c r="F627" s="105"/>
      <c r="G627" s="106"/>
      <c r="H627" s="104"/>
      <c r="I627" s="104"/>
    </row>
    <row r="628" spans="1:9">
      <c r="A628" s="104"/>
      <c r="B628" s="104"/>
      <c r="C628" s="104"/>
      <c r="D628" s="104"/>
      <c r="E628" s="104"/>
      <c r="F628" s="105"/>
      <c r="G628" s="106"/>
      <c r="H628" s="104"/>
      <c r="I628" s="104"/>
    </row>
    <row r="629" spans="1:9">
      <c r="A629" s="104"/>
      <c r="B629" s="104"/>
      <c r="C629" s="104"/>
      <c r="D629" s="104"/>
      <c r="E629" s="104"/>
      <c r="F629" s="105"/>
      <c r="G629" s="106"/>
      <c r="H629" s="104"/>
      <c r="I629" s="104"/>
    </row>
    <row r="630" spans="1:9">
      <c r="A630" s="104"/>
      <c r="B630" s="104"/>
      <c r="C630" s="104"/>
      <c r="D630" s="104"/>
      <c r="E630" s="104"/>
      <c r="F630" s="105"/>
      <c r="G630" s="106"/>
      <c r="H630" s="104"/>
      <c r="I630" s="104"/>
    </row>
    <row r="631" spans="1:9">
      <c r="A631" s="104"/>
      <c r="B631" s="104"/>
      <c r="C631" s="104"/>
      <c r="D631" s="104"/>
      <c r="E631" s="104"/>
      <c r="F631" s="105"/>
      <c r="G631" s="106"/>
      <c r="H631" s="104"/>
      <c r="I631" s="104"/>
    </row>
    <row r="632" spans="1:9">
      <c r="A632" s="104"/>
      <c r="B632" s="104"/>
      <c r="C632" s="104"/>
      <c r="D632" s="104"/>
      <c r="E632" s="104"/>
      <c r="F632" s="105"/>
      <c r="G632" s="106"/>
      <c r="H632" s="104"/>
      <c r="I632" s="104"/>
    </row>
    <row r="633" spans="1:9">
      <c r="A633" s="104"/>
      <c r="B633" s="104"/>
      <c r="C633" s="104"/>
      <c r="D633" s="104"/>
      <c r="E633" s="104"/>
      <c r="F633" s="105"/>
      <c r="G633" s="106"/>
      <c r="H633" s="104"/>
      <c r="I633" s="104"/>
    </row>
    <row r="634" spans="1:9">
      <c r="A634" s="104"/>
      <c r="B634" s="104"/>
      <c r="C634" s="104"/>
      <c r="D634" s="104"/>
      <c r="E634" s="104"/>
      <c r="F634" s="105"/>
      <c r="G634" s="106"/>
      <c r="H634" s="104"/>
      <c r="I634" s="104"/>
    </row>
    <row r="635" spans="1:9">
      <c r="A635" s="104"/>
      <c r="B635" s="104"/>
      <c r="C635" s="104"/>
      <c r="D635" s="104"/>
      <c r="E635" s="104"/>
      <c r="F635" s="105"/>
      <c r="G635" s="106"/>
      <c r="H635" s="104"/>
      <c r="I635" s="104"/>
    </row>
    <row r="636" spans="1:9">
      <c r="A636" s="104"/>
      <c r="B636" s="104"/>
      <c r="C636" s="104"/>
      <c r="D636" s="104"/>
      <c r="E636" s="104"/>
      <c r="F636" s="105"/>
      <c r="G636" s="106"/>
      <c r="H636" s="104"/>
      <c r="I636" s="104"/>
    </row>
    <row r="637" spans="1:9">
      <c r="A637" s="104"/>
      <c r="B637" s="104"/>
      <c r="C637" s="104"/>
      <c r="D637" s="104"/>
      <c r="E637" s="104"/>
      <c r="F637" s="105"/>
      <c r="G637" s="106"/>
      <c r="H637" s="104"/>
      <c r="I637" s="104"/>
    </row>
    <row r="638" spans="1:9">
      <c r="A638" s="104"/>
      <c r="B638" s="104"/>
      <c r="C638" s="104"/>
      <c r="D638" s="104"/>
      <c r="E638" s="104"/>
      <c r="F638" s="105"/>
      <c r="G638" s="106"/>
      <c r="H638" s="104"/>
      <c r="I638" s="104"/>
    </row>
    <row r="639" spans="1:9">
      <c r="A639" s="104"/>
      <c r="B639" s="104"/>
      <c r="C639" s="104"/>
      <c r="D639" s="104"/>
      <c r="E639" s="104"/>
      <c r="F639" s="105"/>
      <c r="G639" s="106"/>
      <c r="H639" s="104"/>
      <c r="I639" s="104"/>
    </row>
    <row r="640" spans="1:9">
      <c r="A640" s="104"/>
      <c r="B640" s="104"/>
      <c r="C640" s="104"/>
      <c r="D640" s="104"/>
      <c r="E640" s="104"/>
      <c r="F640" s="105"/>
      <c r="G640" s="106"/>
      <c r="H640" s="104"/>
      <c r="I640" s="104"/>
    </row>
    <row r="641" spans="1:9">
      <c r="A641" s="104"/>
      <c r="B641" s="104"/>
      <c r="C641" s="104"/>
      <c r="D641" s="104"/>
      <c r="E641" s="104"/>
      <c r="F641" s="105"/>
      <c r="G641" s="106"/>
      <c r="H641" s="104"/>
      <c r="I641" s="104"/>
    </row>
    <row r="642" spans="1:9">
      <c r="A642" s="104"/>
      <c r="B642" s="104"/>
      <c r="C642" s="104"/>
      <c r="D642" s="104"/>
      <c r="E642" s="104"/>
      <c r="F642" s="105"/>
      <c r="G642" s="106"/>
      <c r="H642" s="104"/>
      <c r="I642" s="104"/>
    </row>
    <row r="643" spans="1:9">
      <c r="A643" s="104"/>
      <c r="B643" s="104"/>
      <c r="C643" s="104"/>
      <c r="D643" s="104"/>
      <c r="E643" s="104"/>
      <c r="F643" s="105"/>
      <c r="G643" s="106"/>
      <c r="H643" s="104"/>
      <c r="I643" s="104"/>
    </row>
    <row r="644" spans="1:9">
      <c r="A644" s="104"/>
      <c r="B644" s="104"/>
      <c r="C644" s="104"/>
      <c r="D644" s="104"/>
      <c r="E644" s="104"/>
      <c r="F644" s="105"/>
      <c r="G644" s="106"/>
      <c r="H644" s="104"/>
      <c r="I644" s="104"/>
    </row>
    <row r="645" spans="1:9">
      <c r="A645" s="104"/>
      <c r="B645" s="104"/>
      <c r="C645" s="104"/>
      <c r="D645" s="104"/>
      <c r="E645" s="104"/>
      <c r="F645" s="105"/>
      <c r="G645" s="106"/>
      <c r="H645" s="104"/>
      <c r="I645" s="104"/>
    </row>
    <row r="646" spans="1:9">
      <c r="A646" s="104"/>
      <c r="B646" s="104"/>
      <c r="C646" s="104"/>
      <c r="D646" s="104"/>
      <c r="E646" s="104"/>
      <c r="F646" s="105"/>
      <c r="G646" s="106"/>
      <c r="H646" s="104"/>
      <c r="I646" s="104"/>
    </row>
    <row r="647" spans="1:9">
      <c r="A647" s="104"/>
      <c r="B647" s="104"/>
      <c r="C647" s="104"/>
      <c r="D647" s="104"/>
      <c r="E647" s="104"/>
      <c r="F647" s="105"/>
      <c r="G647" s="106"/>
      <c r="H647" s="104"/>
      <c r="I647" s="104"/>
    </row>
    <row r="648" spans="1:9">
      <c r="A648" s="104"/>
      <c r="B648" s="104"/>
      <c r="C648" s="104"/>
      <c r="D648" s="104"/>
      <c r="E648" s="104"/>
      <c r="F648" s="105"/>
      <c r="G648" s="106"/>
      <c r="H648" s="104"/>
      <c r="I648" s="104"/>
    </row>
    <row r="649" spans="1:9">
      <c r="A649" s="104"/>
      <c r="B649" s="104"/>
      <c r="C649" s="104"/>
      <c r="D649" s="104"/>
      <c r="E649" s="104"/>
      <c r="F649" s="105"/>
      <c r="G649" s="106"/>
      <c r="H649" s="104"/>
      <c r="I649" s="104"/>
    </row>
    <row r="650" spans="1:9">
      <c r="A650" s="104"/>
      <c r="B650" s="104"/>
      <c r="C650" s="104"/>
      <c r="D650" s="104"/>
      <c r="E650" s="104"/>
      <c r="F650" s="105"/>
      <c r="G650" s="106"/>
      <c r="H650" s="104"/>
      <c r="I650" s="104"/>
    </row>
    <row r="651" spans="1:9">
      <c r="A651" s="104"/>
      <c r="B651" s="104"/>
      <c r="C651" s="104"/>
      <c r="D651" s="104"/>
      <c r="E651" s="104"/>
      <c r="F651" s="105"/>
      <c r="G651" s="106"/>
      <c r="H651" s="104"/>
      <c r="I651" s="104"/>
    </row>
    <row r="652" spans="1:9">
      <c r="A652" s="104"/>
      <c r="B652" s="104"/>
      <c r="C652" s="104"/>
      <c r="D652" s="104"/>
      <c r="E652" s="104"/>
      <c r="F652" s="105"/>
      <c r="G652" s="106"/>
      <c r="H652" s="104"/>
      <c r="I652" s="104"/>
    </row>
    <row r="653" spans="1:9">
      <c r="A653" s="104"/>
      <c r="B653" s="104"/>
      <c r="C653" s="104"/>
      <c r="D653" s="104"/>
      <c r="E653" s="104"/>
      <c r="F653" s="105"/>
      <c r="G653" s="106"/>
      <c r="H653" s="104"/>
      <c r="I653" s="104"/>
    </row>
    <row r="654" spans="1:9">
      <c r="A654" s="104"/>
      <c r="B654" s="104"/>
      <c r="C654" s="104"/>
      <c r="D654" s="104"/>
      <c r="E654" s="104"/>
      <c r="F654" s="105"/>
      <c r="G654" s="106"/>
      <c r="H654" s="104"/>
      <c r="I654" s="104"/>
    </row>
    <row r="655" spans="1:9">
      <c r="A655" s="104"/>
      <c r="B655" s="104"/>
      <c r="C655" s="104"/>
      <c r="D655" s="104"/>
      <c r="E655" s="104"/>
      <c r="F655" s="105"/>
      <c r="G655" s="106"/>
      <c r="H655" s="104"/>
      <c r="I655" s="104"/>
    </row>
    <row r="656" spans="1:9">
      <c r="A656" s="104"/>
      <c r="B656" s="104"/>
      <c r="C656" s="104"/>
      <c r="D656" s="104"/>
      <c r="E656" s="104"/>
      <c r="F656" s="105"/>
      <c r="G656" s="106"/>
      <c r="H656" s="104"/>
      <c r="I656" s="104"/>
    </row>
    <row r="657" spans="1:9">
      <c r="A657" s="104"/>
      <c r="B657" s="104"/>
      <c r="C657" s="104"/>
      <c r="D657" s="104"/>
      <c r="E657" s="104"/>
      <c r="F657" s="105"/>
      <c r="G657" s="106"/>
      <c r="H657" s="104"/>
      <c r="I657" s="104"/>
    </row>
    <row r="658" spans="1:9">
      <c r="A658" s="104"/>
      <c r="B658" s="104"/>
      <c r="C658" s="104"/>
      <c r="D658" s="104"/>
      <c r="E658" s="104"/>
      <c r="F658" s="105"/>
      <c r="G658" s="106"/>
      <c r="H658" s="104"/>
      <c r="I658" s="104"/>
    </row>
    <row r="659" spans="1:9">
      <c r="A659" s="104"/>
      <c r="B659" s="104"/>
      <c r="C659" s="104"/>
      <c r="D659" s="104"/>
      <c r="E659" s="104"/>
      <c r="F659" s="105"/>
      <c r="G659" s="106"/>
      <c r="H659" s="104"/>
      <c r="I659" s="104"/>
    </row>
    <row r="660" spans="1:9">
      <c r="A660" s="104"/>
      <c r="B660" s="104"/>
      <c r="C660" s="104"/>
      <c r="D660" s="104"/>
      <c r="E660" s="104"/>
      <c r="F660" s="105"/>
      <c r="G660" s="106"/>
      <c r="H660" s="104"/>
      <c r="I660" s="104"/>
    </row>
    <row r="661" spans="1:9">
      <c r="A661" s="104"/>
      <c r="B661" s="104"/>
      <c r="C661" s="104"/>
      <c r="D661" s="104"/>
      <c r="E661" s="104"/>
      <c r="F661" s="105"/>
      <c r="G661" s="106"/>
      <c r="H661" s="104"/>
      <c r="I661" s="104"/>
    </row>
    <row r="662" spans="1:9">
      <c r="A662" s="104"/>
      <c r="B662" s="104"/>
      <c r="C662" s="104"/>
      <c r="D662" s="104"/>
      <c r="E662" s="104"/>
      <c r="F662" s="105"/>
      <c r="G662" s="106"/>
      <c r="H662" s="104"/>
      <c r="I662" s="104"/>
    </row>
    <row r="663" spans="1:9">
      <c r="A663" s="104"/>
      <c r="B663" s="104"/>
      <c r="C663" s="104"/>
      <c r="D663" s="104"/>
      <c r="E663" s="104"/>
      <c r="F663" s="105"/>
      <c r="G663" s="106"/>
      <c r="H663" s="104"/>
      <c r="I663" s="104"/>
    </row>
    <row r="664" spans="1:9">
      <c r="A664" s="104"/>
      <c r="B664" s="104"/>
      <c r="C664" s="104"/>
      <c r="D664" s="104"/>
      <c r="E664" s="104"/>
      <c r="F664" s="105"/>
      <c r="G664" s="106"/>
      <c r="H664" s="104"/>
      <c r="I664" s="104"/>
    </row>
    <row r="665" spans="1:9">
      <c r="A665" s="104"/>
      <c r="B665" s="104"/>
      <c r="C665" s="104"/>
      <c r="D665" s="104"/>
      <c r="E665" s="104"/>
      <c r="F665" s="105"/>
      <c r="G665" s="106"/>
      <c r="H665" s="104"/>
      <c r="I665" s="104"/>
    </row>
    <row r="666" spans="1:9">
      <c r="A666" s="104"/>
      <c r="B666" s="104"/>
      <c r="C666" s="104"/>
      <c r="D666" s="104"/>
      <c r="E666" s="104"/>
      <c r="F666" s="105"/>
      <c r="G666" s="106"/>
      <c r="H666" s="104"/>
      <c r="I666" s="104"/>
    </row>
    <row r="667" spans="1:9">
      <c r="A667" s="104"/>
      <c r="B667" s="104"/>
      <c r="C667" s="104"/>
      <c r="D667" s="104"/>
      <c r="E667" s="104"/>
      <c r="F667" s="105"/>
      <c r="G667" s="106"/>
      <c r="H667" s="104"/>
      <c r="I667" s="104"/>
    </row>
    <row r="668" spans="1:9">
      <c r="A668" s="104"/>
      <c r="B668" s="104"/>
      <c r="C668" s="104"/>
      <c r="D668" s="104"/>
      <c r="E668" s="104"/>
      <c r="F668" s="105"/>
      <c r="G668" s="106"/>
      <c r="H668" s="104"/>
      <c r="I668" s="104"/>
    </row>
    <row r="669" spans="1:9">
      <c r="A669" s="104"/>
      <c r="B669" s="104"/>
      <c r="C669" s="104"/>
      <c r="D669" s="104"/>
      <c r="E669" s="104"/>
      <c r="F669" s="105"/>
      <c r="G669" s="106"/>
      <c r="H669" s="104"/>
      <c r="I669" s="104"/>
    </row>
    <row r="670" spans="1:9">
      <c r="A670" s="104"/>
      <c r="B670" s="104"/>
      <c r="C670" s="104"/>
      <c r="D670" s="104"/>
      <c r="E670" s="104"/>
      <c r="F670" s="105"/>
      <c r="G670" s="106"/>
      <c r="H670" s="104"/>
      <c r="I670" s="104"/>
    </row>
    <row r="671" spans="1:9">
      <c r="A671" s="104"/>
      <c r="B671" s="104"/>
      <c r="C671" s="104"/>
      <c r="D671" s="104"/>
      <c r="E671" s="104"/>
      <c r="F671" s="105"/>
      <c r="G671" s="106"/>
      <c r="H671" s="104"/>
      <c r="I671" s="104"/>
    </row>
    <row r="672" spans="1:9">
      <c r="A672" s="104"/>
      <c r="B672" s="104"/>
      <c r="C672" s="104"/>
      <c r="D672" s="104"/>
      <c r="E672" s="104"/>
      <c r="F672" s="105"/>
      <c r="G672" s="106"/>
      <c r="H672" s="104"/>
      <c r="I672" s="104"/>
    </row>
    <row r="673" spans="1:9">
      <c r="A673" s="104"/>
      <c r="B673" s="104"/>
      <c r="C673" s="104"/>
      <c r="D673" s="104"/>
      <c r="E673" s="104"/>
      <c r="F673" s="105"/>
      <c r="G673" s="106"/>
      <c r="H673" s="104"/>
      <c r="I673" s="104"/>
    </row>
    <row r="674" spans="1:9">
      <c r="A674" s="104"/>
      <c r="B674" s="104"/>
      <c r="C674" s="104"/>
      <c r="D674" s="104"/>
      <c r="E674" s="104"/>
      <c r="F674" s="105"/>
      <c r="G674" s="106"/>
      <c r="H674" s="104"/>
      <c r="I674" s="104"/>
    </row>
    <row r="675" spans="1:9">
      <c r="A675" s="104"/>
      <c r="B675" s="104"/>
      <c r="C675" s="104"/>
      <c r="D675" s="104"/>
      <c r="E675" s="104"/>
      <c r="F675" s="105"/>
      <c r="G675" s="106"/>
      <c r="H675" s="104"/>
      <c r="I675" s="104"/>
    </row>
    <row r="676" spans="1:9">
      <c r="A676" s="104"/>
      <c r="B676" s="104"/>
      <c r="C676" s="104"/>
      <c r="D676" s="104"/>
      <c r="E676" s="104"/>
      <c r="F676" s="105"/>
      <c r="G676" s="106"/>
      <c r="H676" s="104"/>
      <c r="I676" s="104"/>
    </row>
    <row r="677" spans="1:9">
      <c r="A677" s="104"/>
      <c r="B677" s="104"/>
      <c r="C677" s="104"/>
      <c r="D677" s="104"/>
      <c r="E677" s="104"/>
      <c r="F677" s="105"/>
      <c r="G677" s="106"/>
      <c r="H677" s="104"/>
      <c r="I677" s="104"/>
    </row>
    <row r="678" spans="1:9">
      <c r="A678" s="104"/>
      <c r="B678" s="104"/>
      <c r="C678" s="104"/>
      <c r="D678" s="104"/>
      <c r="E678" s="104"/>
      <c r="F678" s="105"/>
      <c r="G678" s="106"/>
      <c r="H678" s="104"/>
      <c r="I678" s="104"/>
    </row>
    <row r="679" spans="1:9">
      <c r="A679" s="104"/>
      <c r="B679" s="104"/>
      <c r="C679" s="104"/>
      <c r="D679" s="104"/>
      <c r="E679" s="104"/>
      <c r="F679" s="105"/>
      <c r="G679" s="106"/>
      <c r="H679" s="104"/>
      <c r="I679" s="104"/>
    </row>
    <row r="680" spans="1:9">
      <c r="A680" s="104"/>
      <c r="B680" s="104"/>
      <c r="C680" s="104"/>
      <c r="D680" s="104"/>
      <c r="E680" s="104"/>
      <c r="F680" s="105"/>
      <c r="G680" s="106"/>
      <c r="H680" s="104"/>
      <c r="I680" s="104"/>
    </row>
    <row r="681" spans="1:9">
      <c r="A681" s="104"/>
      <c r="B681" s="104"/>
      <c r="C681" s="104"/>
      <c r="D681" s="104"/>
      <c r="E681" s="104"/>
      <c r="F681" s="105"/>
      <c r="G681" s="106"/>
      <c r="H681" s="104"/>
      <c r="I681" s="104"/>
    </row>
    <row r="682" spans="1:9">
      <c r="A682" s="104"/>
      <c r="B682" s="104"/>
      <c r="C682" s="104"/>
      <c r="D682" s="104"/>
      <c r="E682" s="104"/>
      <c r="F682" s="105"/>
      <c r="G682" s="106"/>
      <c r="H682" s="104"/>
      <c r="I682" s="104"/>
    </row>
    <row r="683" spans="1:9">
      <c r="A683" s="104"/>
      <c r="B683" s="104"/>
      <c r="C683" s="104"/>
      <c r="D683" s="104"/>
      <c r="E683" s="104"/>
      <c r="F683" s="105"/>
      <c r="G683" s="106"/>
      <c r="H683" s="104"/>
      <c r="I683" s="104"/>
    </row>
    <row r="684" spans="1:9">
      <c r="A684" s="104"/>
      <c r="B684" s="104"/>
      <c r="C684" s="104"/>
      <c r="D684" s="104"/>
      <c r="E684" s="104"/>
      <c r="F684" s="105"/>
      <c r="G684" s="106"/>
      <c r="H684" s="104"/>
      <c r="I684" s="104"/>
    </row>
    <row r="685" spans="1:9">
      <c r="A685" s="104"/>
      <c r="B685" s="104"/>
      <c r="C685" s="104"/>
      <c r="D685" s="104"/>
      <c r="E685" s="104"/>
      <c r="F685" s="105"/>
      <c r="G685" s="106"/>
      <c r="H685" s="104"/>
      <c r="I685" s="104"/>
    </row>
    <row r="686" spans="1:9">
      <c r="A686" s="104"/>
      <c r="B686" s="104"/>
      <c r="C686" s="104"/>
      <c r="D686" s="104"/>
      <c r="E686" s="104"/>
      <c r="F686" s="105"/>
      <c r="G686" s="106"/>
      <c r="H686" s="104"/>
      <c r="I686" s="104"/>
    </row>
    <row r="687" spans="1:9">
      <c r="A687" s="104"/>
      <c r="B687" s="104"/>
      <c r="C687" s="104"/>
      <c r="D687" s="104"/>
      <c r="E687" s="104"/>
      <c r="F687" s="105"/>
      <c r="G687" s="106"/>
      <c r="H687" s="104"/>
      <c r="I687" s="104"/>
    </row>
    <row r="688" spans="1:9">
      <c r="A688" s="104"/>
      <c r="B688" s="104"/>
      <c r="C688" s="104"/>
      <c r="D688" s="104"/>
      <c r="E688" s="104"/>
      <c r="F688" s="105"/>
      <c r="G688" s="106"/>
      <c r="H688" s="104"/>
      <c r="I688" s="104"/>
    </row>
    <row r="689" spans="1:9">
      <c r="A689" s="104"/>
      <c r="B689" s="104"/>
      <c r="C689" s="104"/>
      <c r="D689" s="104"/>
      <c r="E689" s="104"/>
      <c r="F689" s="105"/>
      <c r="G689" s="106"/>
      <c r="H689" s="104"/>
      <c r="I689" s="104"/>
    </row>
    <row r="690" spans="1:9">
      <c r="A690" s="104"/>
      <c r="B690" s="104"/>
      <c r="C690" s="104"/>
      <c r="D690" s="104"/>
      <c r="E690" s="104"/>
      <c r="F690" s="105"/>
      <c r="G690" s="106"/>
      <c r="H690" s="104"/>
      <c r="I690" s="104"/>
    </row>
    <row r="691" spans="1:9">
      <c r="A691" s="104"/>
      <c r="B691" s="104"/>
      <c r="C691" s="104"/>
      <c r="D691" s="104"/>
      <c r="E691" s="104"/>
      <c r="F691" s="105"/>
      <c r="G691" s="106"/>
      <c r="H691" s="104"/>
      <c r="I691" s="104"/>
    </row>
    <row r="692" spans="1:9">
      <c r="A692" s="104"/>
      <c r="B692" s="104"/>
      <c r="C692" s="104"/>
      <c r="D692" s="104"/>
      <c r="E692" s="104"/>
      <c r="F692" s="105"/>
      <c r="G692" s="106"/>
      <c r="H692" s="104"/>
      <c r="I692" s="104"/>
    </row>
    <row r="693" spans="1:9">
      <c r="A693" s="104"/>
      <c r="B693" s="104"/>
      <c r="C693" s="104"/>
      <c r="D693" s="104"/>
      <c r="E693" s="104"/>
      <c r="F693" s="105"/>
      <c r="G693" s="106"/>
      <c r="H693" s="104"/>
      <c r="I693" s="104"/>
    </row>
    <row r="694" spans="1:9">
      <c r="A694" s="104"/>
      <c r="B694" s="104"/>
      <c r="C694" s="104"/>
      <c r="D694" s="104"/>
      <c r="E694" s="104"/>
      <c r="F694" s="105"/>
      <c r="G694" s="106"/>
      <c r="H694" s="104"/>
      <c r="I694" s="104"/>
    </row>
    <row r="695" spans="1:9">
      <c r="A695" s="104"/>
      <c r="B695" s="104"/>
      <c r="C695" s="104"/>
      <c r="D695" s="104"/>
      <c r="E695" s="104"/>
      <c r="F695" s="105"/>
      <c r="G695" s="106"/>
      <c r="H695" s="104"/>
      <c r="I695" s="104"/>
    </row>
    <row r="696" spans="1:9">
      <c r="A696" s="104"/>
      <c r="B696" s="104"/>
      <c r="C696" s="104"/>
      <c r="D696" s="104"/>
      <c r="E696" s="104"/>
      <c r="F696" s="105"/>
      <c r="G696" s="106"/>
      <c r="H696" s="104"/>
      <c r="I696" s="104"/>
    </row>
    <row r="697" spans="1:9">
      <c r="A697" s="104"/>
      <c r="B697" s="104"/>
      <c r="C697" s="104"/>
      <c r="D697" s="104"/>
      <c r="E697" s="104"/>
      <c r="F697" s="105"/>
      <c r="G697" s="106"/>
      <c r="H697" s="104"/>
      <c r="I697" s="104"/>
    </row>
    <row r="698" spans="1:9">
      <c r="A698" s="104"/>
      <c r="B698" s="104"/>
      <c r="C698" s="104"/>
      <c r="D698" s="104"/>
      <c r="E698" s="104"/>
      <c r="F698" s="105"/>
      <c r="G698" s="106"/>
      <c r="H698" s="104"/>
      <c r="I698" s="104"/>
    </row>
    <row r="699" spans="1:9">
      <c r="A699" s="104"/>
      <c r="B699" s="104"/>
      <c r="C699" s="104"/>
      <c r="D699" s="104"/>
      <c r="E699" s="104"/>
      <c r="F699" s="105"/>
      <c r="G699" s="106"/>
      <c r="H699" s="104"/>
      <c r="I699" s="104"/>
    </row>
    <row r="700" spans="1:9">
      <c r="A700" s="104"/>
      <c r="B700" s="104"/>
      <c r="C700" s="104"/>
      <c r="D700" s="104"/>
      <c r="E700" s="104"/>
      <c r="F700" s="105"/>
      <c r="G700" s="106"/>
      <c r="H700" s="104"/>
      <c r="I700" s="104"/>
    </row>
    <row r="701" spans="1:9">
      <c r="A701" s="104"/>
      <c r="B701" s="104"/>
      <c r="C701" s="104"/>
      <c r="D701" s="104"/>
      <c r="E701" s="104"/>
      <c r="F701" s="105"/>
      <c r="G701" s="106"/>
      <c r="H701" s="104"/>
      <c r="I701" s="104"/>
    </row>
    <row r="702" spans="1:9">
      <c r="A702" s="104"/>
      <c r="B702" s="104"/>
      <c r="C702" s="104"/>
      <c r="D702" s="104"/>
      <c r="E702" s="104"/>
      <c r="F702" s="105"/>
      <c r="G702" s="106"/>
      <c r="H702" s="104"/>
      <c r="I702" s="104"/>
    </row>
    <row r="703" spans="1:9">
      <c r="A703" s="104"/>
      <c r="B703" s="104"/>
      <c r="C703" s="104"/>
      <c r="D703" s="104"/>
      <c r="E703" s="104"/>
      <c r="F703" s="105"/>
      <c r="G703" s="106"/>
      <c r="H703" s="104"/>
      <c r="I703" s="104"/>
    </row>
    <row r="704" spans="1:9">
      <c r="A704" s="104"/>
      <c r="B704" s="104"/>
      <c r="C704" s="104"/>
      <c r="D704" s="104"/>
      <c r="E704" s="104"/>
      <c r="F704" s="105"/>
      <c r="G704" s="106"/>
      <c r="H704" s="104"/>
      <c r="I704" s="104"/>
    </row>
    <row r="705" spans="1:9">
      <c r="A705" s="104"/>
      <c r="B705" s="104"/>
      <c r="C705" s="104"/>
      <c r="D705" s="104"/>
      <c r="E705" s="104"/>
      <c r="F705" s="105"/>
      <c r="G705" s="106"/>
      <c r="H705" s="104"/>
      <c r="I705" s="104"/>
    </row>
    <row r="706" spans="1:9">
      <c r="A706" s="104"/>
      <c r="B706" s="104"/>
      <c r="C706" s="104"/>
      <c r="D706" s="104"/>
      <c r="E706" s="104"/>
      <c r="F706" s="105"/>
      <c r="G706" s="106"/>
      <c r="H706" s="104"/>
      <c r="I706" s="104"/>
    </row>
    <row r="707" spans="1:9">
      <c r="A707" s="104"/>
      <c r="B707" s="104"/>
      <c r="C707" s="104"/>
      <c r="D707" s="104"/>
      <c r="E707" s="104"/>
      <c r="F707" s="105"/>
      <c r="G707" s="106"/>
      <c r="H707" s="104"/>
      <c r="I707" s="104"/>
    </row>
    <row r="708" spans="1:9">
      <c r="A708" s="104"/>
      <c r="B708" s="104"/>
      <c r="C708" s="104"/>
      <c r="D708" s="104"/>
      <c r="E708" s="104"/>
      <c r="F708" s="105"/>
      <c r="G708" s="106"/>
      <c r="H708" s="104"/>
      <c r="I708" s="104"/>
    </row>
    <row r="709" spans="1:9">
      <c r="A709" s="104"/>
      <c r="B709" s="104"/>
      <c r="C709" s="104"/>
      <c r="D709" s="104"/>
      <c r="E709" s="104"/>
      <c r="F709" s="105"/>
      <c r="G709" s="106"/>
      <c r="H709" s="104"/>
      <c r="I709" s="104"/>
    </row>
    <row r="710" spans="1:9">
      <c r="A710" s="104"/>
      <c r="B710" s="104"/>
      <c r="C710" s="104"/>
      <c r="D710" s="104"/>
      <c r="E710" s="104"/>
      <c r="F710" s="105"/>
      <c r="G710" s="106"/>
      <c r="H710" s="104"/>
      <c r="I710" s="104"/>
    </row>
    <row r="711" spans="1:9">
      <c r="A711" s="104"/>
      <c r="B711" s="104"/>
      <c r="C711" s="104"/>
      <c r="D711" s="104"/>
      <c r="E711" s="104"/>
      <c r="F711" s="105"/>
      <c r="G711" s="106"/>
      <c r="H711" s="104"/>
      <c r="I711" s="104"/>
    </row>
    <row r="712" spans="1:9">
      <c r="A712" s="104"/>
      <c r="B712" s="104"/>
      <c r="C712" s="104"/>
      <c r="D712" s="104"/>
      <c r="E712" s="104"/>
      <c r="F712" s="105"/>
      <c r="G712" s="106"/>
      <c r="H712" s="104"/>
      <c r="I712" s="104"/>
    </row>
    <row r="713" spans="1:9">
      <c r="A713" s="104"/>
      <c r="B713" s="104"/>
      <c r="C713" s="104"/>
      <c r="D713" s="104"/>
      <c r="E713" s="104"/>
      <c r="F713" s="105"/>
      <c r="G713" s="106"/>
      <c r="H713" s="104"/>
      <c r="I713" s="104"/>
    </row>
    <row r="714" spans="1:9">
      <c r="A714" s="104"/>
      <c r="B714" s="104"/>
      <c r="C714" s="104"/>
      <c r="D714" s="104"/>
      <c r="E714" s="104"/>
      <c r="F714" s="105"/>
      <c r="G714" s="106"/>
      <c r="H714" s="104"/>
      <c r="I714" s="104"/>
    </row>
    <row r="715" spans="1:9">
      <c r="A715" s="104"/>
      <c r="B715" s="104"/>
      <c r="C715" s="104"/>
      <c r="D715" s="104"/>
      <c r="E715" s="104"/>
      <c r="F715" s="105"/>
      <c r="G715" s="106"/>
      <c r="H715" s="104"/>
      <c r="I715" s="104"/>
    </row>
    <row r="716" spans="1:9">
      <c r="A716" s="104"/>
      <c r="B716" s="104"/>
      <c r="C716" s="104"/>
      <c r="D716" s="104"/>
      <c r="E716" s="104"/>
      <c r="F716" s="105"/>
      <c r="G716" s="106"/>
      <c r="H716" s="104"/>
      <c r="I716" s="104"/>
    </row>
    <row r="717" spans="1:9">
      <c r="A717" s="104"/>
      <c r="B717" s="104"/>
      <c r="C717" s="104"/>
      <c r="D717" s="104"/>
      <c r="E717" s="104"/>
      <c r="F717" s="105"/>
      <c r="G717" s="106"/>
      <c r="H717" s="104"/>
      <c r="I717" s="104"/>
    </row>
    <row r="718" spans="1:9">
      <c r="A718" s="104"/>
      <c r="B718" s="104"/>
      <c r="C718" s="104"/>
      <c r="D718" s="104"/>
      <c r="E718" s="104"/>
      <c r="F718" s="105"/>
      <c r="G718" s="106"/>
      <c r="H718" s="104"/>
      <c r="I718" s="104"/>
    </row>
    <row r="719" spans="1:9">
      <c r="A719" s="104"/>
      <c r="B719" s="104"/>
      <c r="C719" s="104"/>
      <c r="D719" s="104"/>
      <c r="E719" s="104"/>
      <c r="F719" s="105"/>
      <c r="G719" s="106"/>
      <c r="H719" s="104"/>
      <c r="I719" s="104"/>
    </row>
    <row r="720" spans="1:9">
      <c r="A720" s="104"/>
      <c r="B720" s="104"/>
      <c r="C720" s="104"/>
      <c r="D720" s="104"/>
      <c r="E720" s="104"/>
      <c r="F720" s="105"/>
      <c r="G720" s="106"/>
      <c r="H720" s="104"/>
      <c r="I720" s="104"/>
    </row>
    <row r="721" spans="1:9">
      <c r="A721" s="104"/>
      <c r="B721" s="104"/>
      <c r="C721" s="104"/>
      <c r="D721" s="104"/>
      <c r="E721" s="104"/>
      <c r="F721" s="105"/>
      <c r="G721" s="106"/>
      <c r="H721" s="104"/>
      <c r="I721" s="104"/>
    </row>
    <row r="722" spans="1:9">
      <c r="A722" s="104"/>
      <c r="B722" s="104"/>
      <c r="C722" s="104"/>
      <c r="D722" s="104"/>
      <c r="E722" s="104"/>
      <c r="F722" s="105"/>
      <c r="G722" s="106"/>
      <c r="H722" s="104"/>
      <c r="I722" s="104"/>
    </row>
    <row r="723" spans="1:9">
      <c r="A723" s="104"/>
      <c r="B723" s="104"/>
      <c r="C723" s="104"/>
      <c r="D723" s="104"/>
      <c r="E723" s="104"/>
      <c r="F723" s="105"/>
      <c r="G723" s="106"/>
      <c r="H723" s="104"/>
      <c r="I723" s="104"/>
    </row>
    <row r="724" spans="1:9">
      <c r="A724" s="104"/>
      <c r="B724" s="104"/>
      <c r="C724" s="104"/>
      <c r="D724" s="104"/>
      <c r="E724" s="104"/>
      <c r="F724" s="105"/>
      <c r="G724" s="106"/>
      <c r="H724" s="104"/>
      <c r="I724" s="104"/>
    </row>
    <row r="725" spans="1:9">
      <c r="A725" s="104"/>
      <c r="B725" s="104"/>
      <c r="C725" s="104"/>
      <c r="D725" s="104"/>
      <c r="E725" s="104"/>
      <c r="F725" s="105"/>
      <c r="G725" s="106"/>
      <c r="H725" s="104"/>
      <c r="I725" s="104"/>
    </row>
    <row r="726" spans="1:9">
      <c r="A726" s="104"/>
      <c r="B726" s="104"/>
      <c r="C726" s="104"/>
      <c r="D726" s="104"/>
      <c r="E726" s="104"/>
      <c r="F726" s="105"/>
      <c r="G726" s="106"/>
      <c r="H726" s="104"/>
      <c r="I726" s="104"/>
    </row>
    <row r="727" spans="1:9">
      <c r="A727" s="104"/>
      <c r="B727" s="104"/>
      <c r="C727" s="104"/>
      <c r="D727" s="104"/>
      <c r="E727" s="104"/>
      <c r="F727" s="105"/>
      <c r="G727" s="106"/>
      <c r="H727" s="104"/>
      <c r="I727" s="104"/>
    </row>
    <row r="728" spans="1:9">
      <c r="A728" s="104"/>
      <c r="B728" s="104"/>
      <c r="C728" s="104"/>
      <c r="D728" s="104"/>
      <c r="E728" s="104"/>
      <c r="F728" s="105"/>
      <c r="G728" s="106"/>
      <c r="H728" s="104"/>
      <c r="I728" s="104"/>
    </row>
    <row r="729" spans="1:9">
      <c r="A729" s="104"/>
      <c r="B729" s="104"/>
      <c r="C729" s="104"/>
      <c r="D729" s="104"/>
      <c r="E729" s="104"/>
      <c r="F729" s="105"/>
      <c r="G729" s="106"/>
      <c r="H729" s="104"/>
      <c r="I729" s="104"/>
    </row>
    <row r="730" spans="1:9">
      <c r="A730" s="104"/>
      <c r="B730" s="104"/>
      <c r="C730" s="104"/>
      <c r="D730" s="104"/>
      <c r="E730" s="104"/>
      <c r="F730" s="105"/>
      <c r="G730" s="106"/>
      <c r="H730" s="104"/>
      <c r="I730" s="104"/>
    </row>
    <row r="731" spans="1:9">
      <c r="A731" s="104"/>
      <c r="B731" s="104"/>
      <c r="C731" s="104"/>
      <c r="D731" s="104"/>
      <c r="E731" s="104"/>
      <c r="F731" s="105"/>
      <c r="G731" s="106"/>
      <c r="H731" s="104"/>
      <c r="I731" s="104"/>
    </row>
    <row r="732" spans="1:9">
      <c r="A732" s="104"/>
      <c r="B732" s="104"/>
      <c r="C732" s="104"/>
      <c r="D732" s="104"/>
      <c r="E732" s="104"/>
      <c r="F732" s="105"/>
      <c r="G732" s="106"/>
      <c r="H732" s="104"/>
      <c r="I732" s="104"/>
    </row>
    <row r="733" spans="1:9">
      <c r="A733" s="104"/>
      <c r="B733" s="104"/>
      <c r="C733" s="104"/>
      <c r="D733" s="104"/>
      <c r="E733" s="104"/>
      <c r="F733" s="105"/>
      <c r="G733" s="106"/>
      <c r="H733" s="104"/>
      <c r="I733" s="104"/>
    </row>
    <row r="734" spans="1:9">
      <c r="A734" s="104"/>
      <c r="B734" s="104"/>
      <c r="C734" s="104"/>
      <c r="D734" s="104"/>
      <c r="E734" s="104"/>
      <c r="F734" s="105"/>
      <c r="G734" s="106"/>
      <c r="H734" s="104"/>
      <c r="I734" s="104"/>
    </row>
    <row r="735" spans="1:9">
      <c r="A735" s="104"/>
      <c r="B735" s="104"/>
      <c r="C735" s="104"/>
      <c r="D735" s="104"/>
      <c r="E735" s="104"/>
      <c r="F735" s="105"/>
      <c r="G735" s="106"/>
      <c r="H735" s="104"/>
      <c r="I735" s="104"/>
    </row>
    <row r="736" spans="1:9">
      <c r="A736" s="104"/>
      <c r="B736" s="104"/>
      <c r="C736" s="104"/>
      <c r="D736" s="104"/>
      <c r="E736" s="104"/>
      <c r="F736" s="105"/>
      <c r="G736" s="106"/>
      <c r="H736" s="104"/>
      <c r="I736" s="104"/>
    </row>
    <row r="737" spans="1:9">
      <c r="A737" s="104"/>
      <c r="B737" s="104"/>
      <c r="C737" s="104"/>
      <c r="D737" s="104"/>
      <c r="E737" s="104"/>
      <c r="F737" s="105"/>
      <c r="G737" s="106"/>
      <c r="H737" s="104"/>
      <c r="I737" s="104"/>
    </row>
    <row r="738" spans="1:9">
      <c r="A738" s="104"/>
      <c r="B738" s="104"/>
      <c r="C738" s="104"/>
      <c r="D738" s="104"/>
      <c r="E738" s="104"/>
      <c r="F738" s="105"/>
      <c r="G738" s="106"/>
      <c r="H738" s="104"/>
      <c r="I738" s="104"/>
    </row>
    <row r="739" spans="1:9">
      <c r="A739" s="104"/>
      <c r="B739" s="104"/>
      <c r="C739" s="104"/>
      <c r="D739" s="104"/>
      <c r="E739" s="104"/>
      <c r="F739" s="105"/>
      <c r="G739" s="106"/>
      <c r="H739" s="104"/>
      <c r="I739" s="104"/>
    </row>
    <row r="740" spans="1:9">
      <c r="A740" s="104"/>
      <c r="B740" s="104"/>
      <c r="C740" s="104"/>
      <c r="D740" s="104"/>
      <c r="E740" s="104"/>
      <c r="F740" s="105"/>
      <c r="G740" s="106"/>
      <c r="H740" s="104"/>
      <c r="I740" s="104"/>
    </row>
    <row r="741" spans="1:9">
      <c r="A741" s="104"/>
      <c r="B741" s="104"/>
      <c r="C741" s="104"/>
      <c r="D741" s="104"/>
      <c r="E741" s="104"/>
      <c r="F741" s="105"/>
      <c r="G741" s="106"/>
      <c r="H741" s="104"/>
      <c r="I741" s="104"/>
    </row>
    <row r="742" spans="1:9">
      <c r="A742" s="104"/>
      <c r="B742" s="104"/>
      <c r="C742" s="104"/>
      <c r="D742" s="104"/>
      <c r="E742" s="104"/>
      <c r="F742" s="105"/>
      <c r="G742" s="106"/>
      <c r="H742" s="104"/>
      <c r="I742" s="104"/>
    </row>
    <row r="743" spans="1:9">
      <c r="A743" s="104"/>
      <c r="B743" s="104"/>
      <c r="C743" s="104"/>
      <c r="D743" s="104"/>
      <c r="E743" s="104"/>
      <c r="F743" s="105"/>
      <c r="G743" s="106"/>
      <c r="H743" s="104"/>
      <c r="I743" s="104"/>
    </row>
    <row r="744" spans="1:9">
      <c r="A744" s="104"/>
      <c r="B744" s="104"/>
      <c r="C744" s="104"/>
      <c r="D744" s="104"/>
      <c r="E744" s="104"/>
      <c r="F744" s="105"/>
      <c r="G744" s="106"/>
      <c r="H744" s="104"/>
      <c r="I744" s="104"/>
    </row>
    <row r="745" spans="1:9">
      <c r="A745" s="104"/>
      <c r="B745" s="104"/>
      <c r="C745" s="104"/>
      <c r="D745" s="104"/>
      <c r="E745" s="104"/>
      <c r="F745" s="105"/>
      <c r="G745" s="106"/>
      <c r="H745" s="104"/>
      <c r="I745" s="104"/>
    </row>
    <row r="746" spans="1:9">
      <c r="A746" s="104"/>
      <c r="B746" s="104"/>
      <c r="C746" s="104"/>
      <c r="D746" s="104"/>
      <c r="E746" s="104"/>
      <c r="F746" s="105"/>
      <c r="G746" s="106"/>
      <c r="H746" s="104"/>
      <c r="I746" s="104"/>
    </row>
    <row r="747" spans="1:9">
      <c r="A747" s="104"/>
      <c r="B747" s="104"/>
      <c r="C747" s="104"/>
      <c r="D747" s="104"/>
      <c r="E747" s="104"/>
      <c r="F747" s="105"/>
      <c r="G747" s="106"/>
      <c r="H747" s="104"/>
      <c r="I747" s="104"/>
    </row>
    <row r="748" spans="1:9">
      <c r="A748" s="104"/>
      <c r="B748" s="104"/>
      <c r="C748" s="104"/>
      <c r="D748" s="104"/>
      <c r="E748" s="104"/>
      <c r="F748" s="105"/>
      <c r="G748" s="106"/>
      <c r="H748" s="104"/>
      <c r="I748" s="104"/>
    </row>
    <row r="749" spans="1:9">
      <c r="A749" s="104"/>
      <c r="B749" s="104"/>
      <c r="C749" s="104"/>
      <c r="D749" s="104"/>
      <c r="E749" s="104"/>
      <c r="F749" s="105"/>
      <c r="G749" s="106"/>
      <c r="H749" s="104"/>
      <c r="I749" s="104"/>
    </row>
    <row r="750" spans="1:9">
      <c r="A750" s="104"/>
      <c r="B750" s="104"/>
      <c r="C750" s="104"/>
      <c r="D750" s="104"/>
      <c r="E750" s="104"/>
      <c r="F750" s="105"/>
      <c r="G750" s="106"/>
      <c r="H750" s="104"/>
      <c r="I750" s="104"/>
    </row>
    <row r="751" spans="1:9">
      <c r="A751" s="104"/>
      <c r="B751" s="104"/>
      <c r="C751" s="104"/>
      <c r="D751" s="104"/>
      <c r="E751" s="104"/>
      <c r="F751" s="105"/>
      <c r="G751" s="106"/>
      <c r="H751" s="104"/>
      <c r="I751" s="104"/>
    </row>
    <row r="752" spans="1:9">
      <c r="A752" s="104"/>
      <c r="B752" s="104"/>
      <c r="C752" s="104"/>
      <c r="D752" s="104"/>
      <c r="E752" s="104"/>
      <c r="F752" s="105"/>
      <c r="G752" s="106"/>
      <c r="H752" s="104"/>
      <c r="I752" s="104"/>
    </row>
    <row r="753" spans="1:9">
      <c r="A753" s="104"/>
      <c r="B753" s="104"/>
      <c r="C753" s="104"/>
      <c r="D753" s="104"/>
      <c r="E753" s="104"/>
      <c r="F753" s="105"/>
      <c r="G753" s="106"/>
      <c r="H753" s="104"/>
      <c r="I753" s="104"/>
    </row>
    <row r="754" spans="1:9">
      <c r="A754" s="104"/>
      <c r="B754" s="104"/>
      <c r="C754" s="104"/>
      <c r="D754" s="104"/>
      <c r="E754" s="104"/>
      <c r="F754" s="105"/>
      <c r="G754" s="106"/>
      <c r="H754" s="104"/>
      <c r="I754" s="104"/>
    </row>
    <row r="755" spans="1:9">
      <c r="A755" s="104"/>
      <c r="B755" s="104"/>
      <c r="C755" s="104"/>
      <c r="D755" s="104"/>
      <c r="E755" s="104"/>
      <c r="F755" s="105"/>
      <c r="G755" s="106"/>
      <c r="H755" s="104"/>
      <c r="I755" s="104"/>
    </row>
    <row r="756" spans="1:9">
      <c r="A756" s="104"/>
      <c r="B756" s="104"/>
      <c r="C756" s="104"/>
      <c r="D756" s="104"/>
      <c r="E756" s="104"/>
      <c r="F756" s="105"/>
      <c r="G756" s="106"/>
      <c r="H756" s="104"/>
      <c r="I756" s="104"/>
    </row>
    <row r="757" spans="1:9">
      <c r="A757" s="104"/>
      <c r="B757" s="104"/>
      <c r="C757" s="104"/>
      <c r="D757" s="104"/>
      <c r="E757" s="104"/>
      <c r="F757" s="105"/>
      <c r="G757" s="106"/>
      <c r="H757" s="104"/>
      <c r="I757" s="104"/>
    </row>
    <row r="758" spans="1:9">
      <c r="A758" s="104"/>
      <c r="B758" s="104"/>
      <c r="C758" s="104"/>
      <c r="D758" s="104"/>
      <c r="E758" s="104"/>
      <c r="F758" s="105"/>
      <c r="G758" s="106"/>
      <c r="H758" s="104"/>
      <c r="I758" s="104"/>
    </row>
    <row r="759" spans="1:9">
      <c r="A759" s="104"/>
      <c r="B759" s="104"/>
      <c r="C759" s="104"/>
      <c r="D759" s="104"/>
      <c r="E759" s="104"/>
      <c r="F759" s="105"/>
      <c r="G759" s="106"/>
      <c r="H759" s="104"/>
      <c r="I759" s="104"/>
    </row>
    <row r="760" spans="1:9">
      <c r="A760" s="104"/>
      <c r="B760" s="104"/>
      <c r="C760" s="104"/>
      <c r="D760" s="104"/>
      <c r="E760" s="104"/>
      <c r="F760" s="105"/>
      <c r="G760" s="106"/>
      <c r="H760" s="104"/>
      <c r="I760" s="104"/>
    </row>
    <row r="761" spans="1:9">
      <c r="A761" s="104"/>
      <c r="B761" s="104"/>
      <c r="C761" s="104"/>
      <c r="D761" s="104"/>
      <c r="E761" s="104"/>
      <c r="F761" s="105"/>
      <c r="G761" s="106"/>
      <c r="H761" s="104"/>
      <c r="I761" s="104"/>
    </row>
    <row r="762" spans="1:9">
      <c r="A762" s="104"/>
      <c r="B762" s="104"/>
      <c r="C762" s="104"/>
      <c r="D762" s="104"/>
      <c r="E762" s="104"/>
      <c r="F762" s="105"/>
      <c r="G762" s="106"/>
      <c r="H762" s="104"/>
      <c r="I762" s="104"/>
    </row>
    <row r="763" spans="1:9">
      <c r="A763" s="104"/>
      <c r="B763" s="104"/>
      <c r="C763" s="104"/>
      <c r="D763" s="104"/>
      <c r="E763" s="104"/>
      <c r="F763" s="105"/>
      <c r="G763" s="106"/>
      <c r="H763" s="104"/>
      <c r="I763" s="104"/>
    </row>
    <row r="764" spans="1:9">
      <c r="A764" s="104"/>
      <c r="B764" s="104"/>
      <c r="C764" s="104"/>
      <c r="D764" s="104"/>
      <c r="E764" s="104"/>
      <c r="F764" s="105"/>
      <c r="G764" s="106"/>
      <c r="H764" s="104"/>
      <c r="I764" s="104"/>
    </row>
    <row r="765" spans="1:9">
      <c r="A765" s="104"/>
      <c r="B765" s="104"/>
      <c r="C765" s="104"/>
      <c r="D765" s="104"/>
      <c r="E765" s="104"/>
      <c r="F765" s="105"/>
      <c r="G765" s="106"/>
      <c r="H765" s="104"/>
      <c r="I765" s="104"/>
    </row>
    <row r="766" spans="1:9">
      <c r="A766" s="104"/>
      <c r="B766" s="104"/>
      <c r="C766" s="104"/>
      <c r="D766" s="104"/>
      <c r="E766" s="104"/>
      <c r="F766" s="105"/>
      <c r="G766" s="106"/>
      <c r="H766" s="104"/>
      <c r="I766" s="104"/>
    </row>
    <row r="767" spans="1:9">
      <c r="A767" s="104"/>
      <c r="B767" s="104"/>
      <c r="C767" s="104"/>
      <c r="D767" s="104"/>
      <c r="E767" s="104"/>
      <c r="F767" s="105"/>
      <c r="G767" s="106"/>
      <c r="H767" s="104"/>
      <c r="I767" s="104"/>
    </row>
    <row r="768" spans="1:9">
      <c r="A768" s="104"/>
      <c r="B768" s="104"/>
      <c r="C768" s="104"/>
      <c r="D768" s="104"/>
      <c r="E768" s="104"/>
      <c r="F768" s="105"/>
      <c r="G768" s="106"/>
      <c r="H768" s="104"/>
      <c r="I768" s="104"/>
    </row>
    <row r="769" spans="1:9">
      <c r="A769" s="104"/>
      <c r="B769" s="104"/>
      <c r="C769" s="104"/>
      <c r="D769" s="104"/>
      <c r="E769" s="104"/>
      <c r="F769" s="105"/>
      <c r="G769" s="106"/>
      <c r="H769" s="104"/>
      <c r="I769" s="104"/>
    </row>
    <row r="770" spans="1:9">
      <c r="A770" s="104"/>
      <c r="B770" s="104"/>
      <c r="C770" s="104"/>
      <c r="D770" s="104"/>
      <c r="E770" s="104"/>
      <c r="F770" s="105"/>
      <c r="G770" s="106"/>
      <c r="H770" s="104"/>
      <c r="I770" s="104"/>
    </row>
    <row r="771" spans="1:9">
      <c r="A771" s="104"/>
      <c r="B771" s="104"/>
      <c r="C771" s="104"/>
      <c r="D771" s="104"/>
      <c r="E771" s="104"/>
      <c r="F771" s="105"/>
      <c r="G771" s="106"/>
      <c r="H771" s="104"/>
      <c r="I771" s="104"/>
    </row>
    <row r="772" spans="1:9">
      <c r="A772" s="104"/>
      <c r="B772" s="104"/>
      <c r="C772" s="104"/>
      <c r="D772" s="104"/>
      <c r="E772" s="104"/>
      <c r="F772" s="105"/>
      <c r="G772" s="106"/>
      <c r="H772" s="104"/>
      <c r="I772" s="104"/>
    </row>
    <row r="773" spans="1:9">
      <c r="A773" s="104"/>
      <c r="B773" s="104"/>
      <c r="C773" s="104"/>
      <c r="D773" s="104"/>
      <c r="E773" s="104"/>
      <c r="F773" s="105"/>
      <c r="G773" s="106"/>
      <c r="H773" s="104"/>
      <c r="I773" s="104"/>
    </row>
    <row r="774" spans="1:9">
      <c r="A774" s="104"/>
      <c r="B774" s="104"/>
      <c r="C774" s="104"/>
      <c r="D774" s="104"/>
      <c r="E774" s="104"/>
      <c r="F774" s="105"/>
      <c r="G774" s="106"/>
      <c r="H774" s="104"/>
      <c r="I774" s="104"/>
    </row>
    <row r="775" spans="1:9">
      <c r="A775" s="104"/>
      <c r="B775" s="104"/>
      <c r="C775" s="104"/>
      <c r="D775" s="104"/>
      <c r="E775" s="104"/>
      <c r="F775" s="105"/>
      <c r="G775" s="106"/>
      <c r="H775" s="104"/>
      <c r="I775" s="104"/>
    </row>
    <row r="776" spans="1:9">
      <c r="A776" s="104"/>
      <c r="B776" s="104"/>
      <c r="C776" s="104"/>
      <c r="D776" s="104"/>
      <c r="E776" s="104"/>
      <c r="F776" s="105"/>
      <c r="G776" s="106"/>
      <c r="H776" s="104"/>
      <c r="I776" s="104"/>
    </row>
    <row r="777" spans="1:9">
      <c r="A777" s="104"/>
      <c r="B777" s="104"/>
      <c r="C777" s="104"/>
      <c r="D777" s="104"/>
      <c r="E777" s="104"/>
      <c r="F777" s="105"/>
      <c r="G777" s="106"/>
      <c r="H777" s="104"/>
      <c r="I777" s="104"/>
    </row>
    <row r="778" spans="1:9">
      <c r="A778" s="104"/>
      <c r="B778" s="104"/>
      <c r="C778" s="104"/>
      <c r="D778" s="104"/>
      <c r="E778" s="104"/>
      <c r="F778" s="105"/>
      <c r="G778" s="106"/>
      <c r="H778" s="104"/>
      <c r="I778" s="104"/>
    </row>
    <row r="779" spans="1:9">
      <c r="A779" s="104"/>
      <c r="B779" s="104"/>
      <c r="C779" s="104"/>
      <c r="D779" s="104"/>
      <c r="E779" s="104"/>
      <c r="F779" s="105"/>
      <c r="G779" s="106"/>
      <c r="H779" s="104"/>
      <c r="I779" s="104"/>
    </row>
    <row r="780" spans="1:9">
      <c r="A780" s="104"/>
      <c r="B780" s="104"/>
      <c r="C780" s="104"/>
      <c r="D780" s="104"/>
      <c r="E780" s="104"/>
      <c r="F780" s="105"/>
      <c r="G780" s="106"/>
      <c r="H780" s="104"/>
      <c r="I780" s="104"/>
    </row>
    <row r="781" spans="1:9">
      <c r="A781" s="104"/>
      <c r="B781" s="104"/>
      <c r="C781" s="104"/>
      <c r="D781" s="104"/>
      <c r="E781" s="104"/>
      <c r="F781" s="105"/>
      <c r="G781" s="106"/>
      <c r="H781" s="104"/>
      <c r="I781" s="104"/>
    </row>
    <row r="782" spans="1:9">
      <c r="A782" s="104"/>
      <c r="B782" s="104"/>
      <c r="C782" s="104"/>
      <c r="D782" s="104"/>
      <c r="E782" s="104"/>
      <c r="F782" s="105"/>
      <c r="G782" s="106"/>
      <c r="H782" s="104"/>
      <c r="I782" s="104"/>
    </row>
    <row r="783" spans="1:9">
      <c r="A783" s="104"/>
      <c r="B783" s="104"/>
      <c r="C783" s="104"/>
      <c r="D783" s="104"/>
      <c r="E783" s="104"/>
      <c r="F783" s="105"/>
      <c r="G783" s="106"/>
      <c r="H783" s="104"/>
      <c r="I783" s="104"/>
    </row>
    <row r="784" spans="1:9">
      <c r="A784" s="104"/>
      <c r="B784" s="104"/>
      <c r="C784" s="104"/>
      <c r="D784" s="104"/>
      <c r="E784" s="104"/>
      <c r="F784" s="105"/>
      <c r="G784" s="106"/>
      <c r="H784" s="104"/>
      <c r="I784" s="104"/>
    </row>
    <row r="785" spans="1:9">
      <c r="A785" s="104"/>
      <c r="B785" s="104"/>
      <c r="C785" s="104"/>
      <c r="D785" s="104"/>
      <c r="E785" s="104"/>
      <c r="F785" s="105"/>
      <c r="G785" s="106"/>
      <c r="H785" s="104"/>
      <c r="I785" s="104"/>
    </row>
    <row r="786" spans="1:9">
      <c r="A786" s="104"/>
      <c r="B786" s="104"/>
      <c r="C786" s="104"/>
      <c r="D786" s="104"/>
      <c r="E786" s="104"/>
      <c r="F786" s="105"/>
      <c r="G786" s="106"/>
      <c r="H786" s="104"/>
      <c r="I786" s="104"/>
    </row>
    <row r="787" spans="1:9">
      <c r="A787" s="104"/>
      <c r="B787" s="104"/>
      <c r="C787" s="104"/>
      <c r="D787" s="104"/>
      <c r="E787" s="104"/>
      <c r="F787" s="105"/>
      <c r="G787" s="106"/>
      <c r="H787" s="104"/>
      <c r="I787" s="104"/>
    </row>
    <row r="788" spans="1:9">
      <c r="A788" s="104"/>
      <c r="B788" s="104"/>
      <c r="C788" s="104"/>
      <c r="D788" s="104"/>
      <c r="E788" s="104"/>
      <c r="F788" s="105"/>
      <c r="G788" s="106"/>
      <c r="H788" s="104"/>
      <c r="I788" s="104"/>
    </row>
    <row r="789" spans="1:9">
      <c r="A789" s="104"/>
      <c r="B789" s="104"/>
      <c r="C789" s="104"/>
      <c r="D789" s="104"/>
      <c r="E789" s="104"/>
      <c r="F789" s="105"/>
      <c r="G789" s="106"/>
      <c r="H789" s="104"/>
      <c r="I789" s="104"/>
    </row>
    <row r="790" spans="1:9">
      <c r="A790" s="104"/>
      <c r="B790" s="104"/>
      <c r="C790" s="104"/>
      <c r="D790" s="104"/>
      <c r="E790" s="104"/>
      <c r="F790" s="105"/>
      <c r="G790" s="106"/>
      <c r="H790" s="104"/>
      <c r="I790" s="104"/>
    </row>
    <row r="791" spans="1:9">
      <c r="A791" s="104"/>
      <c r="B791" s="104"/>
      <c r="C791" s="104"/>
      <c r="D791" s="104"/>
      <c r="E791" s="104"/>
      <c r="F791" s="105"/>
      <c r="G791" s="106"/>
      <c r="H791" s="104"/>
      <c r="I791" s="104"/>
    </row>
    <row r="792" spans="1:9">
      <c r="A792" s="104"/>
      <c r="B792" s="104"/>
      <c r="C792" s="104"/>
      <c r="D792" s="104"/>
      <c r="E792" s="104"/>
      <c r="F792" s="105"/>
      <c r="G792" s="106"/>
      <c r="H792" s="104"/>
      <c r="I792" s="104"/>
    </row>
    <row r="793" spans="1:9">
      <c r="A793" s="104"/>
      <c r="B793" s="104"/>
      <c r="C793" s="104"/>
      <c r="D793" s="104"/>
      <c r="E793" s="104"/>
      <c r="F793" s="105"/>
      <c r="G793" s="106"/>
      <c r="H793" s="104"/>
      <c r="I793" s="104"/>
    </row>
    <row r="794" spans="1:9">
      <c r="A794" s="104"/>
      <c r="B794" s="104"/>
      <c r="C794" s="104"/>
      <c r="D794" s="104"/>
      <c r="E794" s="104"/>
      <c r="F794" s="105"/>
      <c r="G794" s="106"/>
      <c r="H794" s="104"/>
      <c r="I794" s="104"/>
    </row>
    <row r="795" spans="1:9">
      <c r="A795" s="104"/>
      <c r="B795" s="104"/>
      <c r="C795" s="104"/>
      <c r="D795" s="104"/>
      <c r="E795" s="104"/>
      <c r="F795" s="105"/>
      <c r="G795" s="106"/>
      <c r="H795" s="104"/>
      <c r="I795" s="104"/>
    </row>
    <row r="796" spans="1:9">
      <c r="A796" s="104"/>
      <c r="B796" s="104"/>
      <c r="C796" s="104"/>
      <c r="D796" s="104"/>
      <c r="E796" s="104"/>
      <c r="F796" s="105"/>
      <c r="G796" s="106"/>
      <c r="H796" s="104"/>
      <c r="I796" s="104"/>
    </row>
    <row r="797" spans="1:9">
      <c r="A797" s="104"/>
      <c r="B797" s="104"/>
      <c r="C797" s="104"/>
      <c r="D797" s="104"/>
      <c r="E797" s="104"/>
      <c r="F797" s="105"/>
      <c r="G797" s="106"/>
      <c r="H797" s="104"/>
      <c r="I797" s="104"/>
    </row>
    <row r="798" spans="1:9">
      <c r="A798" s="104"/>
      <c r="B798" s="104"/>
      <c r="C798" s="104"/>
      <c r="D798" s="104"/>
      <c r="E798" s="104"/>
      <c r="F798" s="105"/>
      <c r="G798" s="106"/>
      <c r="H798" s="104"/>
      <c r="I798" s="104"/>
    </row>
    <row r="799" spans="1:9">
      <c r="A799" s="104"/>
      <c r="B799" s="104"/>
      <c r="C799" s="104"/>
      <c r="D799" s="104"/>
      <c r="E799" s="104"/>
      <c r="F799" s="105"/>
      <c r="G799" s="106"/>
      <c r="H799" s="104"/>
      <c r="I799" s="104"/>
    </row>
    <row r="800" spans="1:9">
      <c r="A800" s="104"/>
      <c r="B800" s="104"/>
      <c r="C800" s="104"/>
      <c r="D800" s="104"/>
      <c r="E800" s="104"/>
      <c r="F800" s="105"/>
      <c r="G800" s="106"/>
      <c r="H800" s="104"/>
      <c r="I800" s="104"/>
    </row>
    <row r="801" spans="1:9">
      <c r="A801" s="104"/>
      <c r="B801" s="104"/>
      <c r="C801" s="104"/>
      <c r="D801" s="104"/>
      <c r="E801" s="104"/>
      <c r="F801" s="105"/>
      <c r="G801" s="106"/>
      <c r="H801" s="104"/>
      <c r="I801" s="104"/>
    </row>
    <row r="802" spans="1:9">
      <c r="A802" s="104"/>
      <c r="B802" s="104"/>
      <c r="C802" s="104"/>
      <c r="D802" s="104"/>
      <c r="E802" s="104"/>
      <c r="F802" s="105"/>
      <c r="G802" s="106"/>
      <c r="H802" s="104"/>
      <c r="I802" s="104"/>
    </row>
    <row r="803" spans="1:9">
      <c r="A803" s="104"/>
      <c r="B803" s="104"/>
      <c r="C803" s="104"/>
      <c r="D803" s="104"/>
      <c r="E803" s="104"/>
      <c r="F803" s="105"/>
      <c r="G803" s="106"/>
      <c r="H803" s="104"/>
      <c r="I803" s="104"/>
    </row>
    <row r="804" spans="1:9">
      <c r="A804" s="104"/>
      <c r="B804" s="104"/>
      <c r="C804" s="104"/>
      <c r="D804" s="104"/>
      <c r="E804" s="104"/>
      <c r="F804" s="105"/>
      <c r="G804" s="106"/>
      <c r="H804" s="104"/>
      <c r="I804" s="104"/>
    </row>
    <row r="805" spans="1:9">
      <c r="A805" s="104"/>
      <c r="B805" s="104"/>
      <c r="C805" s="104"/>
      <c r="D805" s="104"/>
      <c r="E805" s="104"/>
      <c r="F805" s="105"/>
      <c r="G805" s="106"/>
      <c r="H805" s="104"/>
      <c r="I805" s="104"/>
    </row>
    <row r="806" spans="1:9">
      <c r="A806" s="104"/>
      <c r="B806" s="104"/>
      <c r="C806" s="104"/>
      <c r="D806" s="104"/>
      <c r="E806" s="104"/>
      <c r="F806" s="105"/>
      <c r="G806" s="106"/>
      <c r="H806" s="104"/>
      <c r="I806" s="104"/>
    </row>
    <row r="807" spans="1:9">
      <c r="A807" s="104"/>
      <c r="B807" s="104"/>
      <c r="C807" s="104"/>
      <c r="D807" s="104"/>
      <c r="E807" s="104"/>
      <c r="F807" s="105"/>
      <c r="G807" s="106"/>
      <c r="H807" s="104"/>
      <c r="I807" s="104"/>
    </row>
    <row r="808" spans="1:9">
      <c r="A808" s="104"/>
      <c r="B808" s="104"/>
      <c r="C808" s="104"/>
      <c r="D808" s="104"/>
      <c r="E808" s="104"/>
      <c r="F808" s="105"/>
      <c r="G808" s="106"/>
      <c r="H808" s="104"/>
      <c r="I808" s="104"/>
    </row>
    <row r="809" spans="1:9">
      <c r="A809" s="104"/>
      <c r="B809" s="104"/>
      <c r="C809" s="104"/>
      <c r="D809" s="104"/>
      <c r="E809" s="104"/>
      <c r="F809" s="105"/>
      <c r="G809" s="106"/>
      <c r="H809" s="104"/>
      <c r="I809" s="104"/>
    </row>
    <row r="810" spans="1:9">
      <c r="A810" s="104"/>
      <c r="B810" s="104"/>
      <c r="C810" s="104"/>
      <c r="D810" s="104"/>
      <c r="E810" s="104"/>
      <c r="F810" s="105"/>
      <c r="G810" s="106"/>
      <c r="H810" s="104"/>
      <c r="I810" s="104"/>
    </row>
    <row r="811" spans="1:9">
      <c r="A811" s="104"/>
      <c r="B811" s="104"/>
      <c r="C811" s="104"/>
      <c r="D811" s="104"/>
      <c r="E811" s="104"/>
      <c r="F811" s="105"/>
      <c r="G811" s="106"/>
      <c r="H811" s="104"/>
      <c r="I811" s="104"/>
    </row>
    <row r="812" spans="1:9">
      <c r="A812" s="104"/>
      <c r="B812" s="104"/>
      <c r="C812" s="104"/>
      <c r="D812" s="104"/>
      <c r="E812" s="104"/>
      <c r="F812" s="105"/>
      <c r="G812" s="106"/>
      <c r="H812" s="104"/>
      <c r="I812" s="104"/>
    </row>
    <row r="813" spans="1:9">
      <c r="A813" s="104"/>
      <c r="B813" s="104"/>
      <c r="C813" s="104"/>
      <c r="D813" s="104"/>
      <c r="E813" s="104"/>
      <c r="F813" s="105"/>
      <c r="G813" s="106"/>
      <c r="H813" s="104"/>
      <c r="I813" s="104"/>
    </row>
    <row r="814" spans="1:9">
      <c r="A814" s="104"/>
      <c r="B814" s="104"/>
      <c r="C814" s="104"/>
      <c r="D814" s="104"/>
      <c r="E814" s="104"/>
      <c r="F814" s="105"/>
      <c r="G814" s="106"/>
      <c r="H814" s="104"/>
      <c r="I814" s="104"/>
    </row>
    <row r="815" spans="1:9">
      <c r="A815" s="104"/>
      <c r="B815" s="104"/>
      <c r="C815" s="104"/>
      <c r="D815" s="104"/>
      <c r="E815" s="104"/>
      <c r="F815" s="105"/>
      <c r="G815" s="106"/>
      <c r="H815" s="104"/>
      <c r="I815" s="104"/>
    </row>
    <row r="816" spans="1:9">
      <c r="A816" s="104"/>
      <c r="B816" s="104"/>
      <c r="C816" s="104"/>
      <c r="D816" s="104"/>
      <c r="E816" s="104"/>
      <c r="F816" s="105"/>
      <c r="G816" s="106"/>
      <c r="H816" s="104"/>
      <c r="I816" s="104"/>
    </row>
    <row r="817" spans="1:9">
      <c r="A817" s="104"/>
      <c r="B817" s="104"/>
      <c r="C817" s="104"/>
      <c r="D817" s="104"/>
      <c r="E817" s="104"/>
      <c r="F817" s="105"/>
      <c r="G817" s="106"/>
      <c r="H817" s="104"/>
      <c r="I817" s="104"/>
    </row>
    <row r="818" spans="1:9">
      <c r="A818" s="104"/>
      <c r="B818" s="104"/>
      <c r="C818" s="104"/>
      <c r="D818" s="104"/>
      <c r="E818" s="104"/>
      <c r="F818" s="105"/>
      <c r="G818" s="106"/>
      <c r="H818" s="104"/>
      <c r="I818" s="104"/>
    </row>
    <row r="819" spans="1:9">
      <c r="A819" s="104"/>
      <c r="B819" s="104"/>
      <c r="C819" s="104"/>
      <c r="D819" s="104"/>
      <c r="E819" s="104"/>
      <c r="F819" s="105"/>
      <c r="G819" s="106"/>
      <c r="H819" s="104"/>
      <c r="I819" s="104"/>
    </row>
    <row r="820" spans="1:9">
      <c r="A820" s="104"/>
      <c r="B820" s="104"/>
      <c r="C820" s="104"/>
      <c r="D820" s="104"/>
      <c r="E820" s="104"/>
      <c r="F820" s="105"/>
      <c r="G820" s="106"/>
      <c r="H820" s="104"/>
      <c r="I820" s="104"/>
    </row>
    <row r="821" spans="1:9">
      <c r="A821" s="104"/>
      <c r="B821" s="104"/>
      <c r="C821" s="104"/>
      <c r="D821" s="104"/>
      <c r="E821" s="104"/>
      <c r="F821" s="105"/>
      <c r="G821" s="106"/>
      <c r="H821" s="104"/>
      <c r="I821" s="104"/>
    </row>
    <row r="822" spans="1:9">
      <c r="A822" s="104"/>
      <c r="B822" s="104"/>
      <c r="C822" s="104"/>
      <c r="D822" s="104"/>
      <c r="E822" s="104"/>
      <c r="F822" s="105"/>
      <c r="G822" s="106"/>
      <c r="H822" s="104"/>
      <c r="I822" s="104"/>
    </row>
    <row r="823" spans="1:9">
      <c r="A823" s="104"/>
      <c r="B823" s="104"/>
      <c r="C823" s="104"/>
      <c r="D823" s="104"/>
      <c r="E823" s="104"/>
      <c r="F823" s="105"/>
      <c r="G823" s="106"/>
      <c r="H823" s="104"/>
      <c r="I823" s="104"/>
    </row>
    <row r="824" spans="1:9">
      <c r="A824" s="104"/>
      <c r="B824" s="104"/>
      <c r="C824" s="104"/>
      <c r="D824" s="104"/>
      <c r="E824" s="104"/>
      <c r="F824" s="105"/>
      <c r="G824" s="106"/>
      <c r="H824" s="104"/>
      <c r="I824" s="104"/>
    </row>
    <row r="825" spans="1:9">
      <c r="A825" s="104"/>
      <c r="B825" s="104"/>
      <c r="C825" s="104"/>
      <c r="D825" s="104"/>
      <c r="E825" s="104"/>
      <c r="F825" s="105"/>
      <c r="G825" s="106"/>
      <c r="H825" s="104"/>
      <c r="I825" s="104"/>
    </row>
    <row r="826" spans="1:9">
      <c r="A826" s="104"/>
      <c r="B826" s="104"/>
      <c r="C826" s="104"/>
      <c r="D826" s="104"/>
      <c r="E826" s="104"/>
      <c r="F826" s="105"/>
      <c r="G826" s="106"/>
      <c r="H826" s="104"/>
      <c r="I826" s="104"/>
    </row>
    <row r="827" spans="1:9">
      <c r="A827" s="104"/>
      <c r="B827" s="104"/>
      <c r="C827" s="104"/>
      <c r="D827" s="104"/>
      <c r="E827" s="104"/>
      <c r="F827" s="105"/>
      <c r="G827" s="106"/>
      <c r="H827" s="104"/>
      <c r="I827" s="104"/>
    </row>
    <row r="828" spans="1:9">
      <c r="A828" s="104"/>
      <c r="B828" s="104"/>
      <c r="C828" s="104"/>
      <c r="D828" s="104"/>
      <c r="E828" s="104"/>
      <c r="F828" s="105"/>
      <c r="G828" s="106"/>
      <c r="H828" s="104"/>
      <c r="I828" s="104"/>
    </row>
    <row r="829" spans="1:9">
      <c r="A829" s="104"/>
      <c r="B829" s="104"/>
      <c r="C829" s="104"/>
      <c r="D829" s="104"/>
      <c r="E829" s="104"/>
      <c r="F829" s="105"/>
      <c r="G829" s="106"/>
      <c r="H829" s="104"/>
      <c r="I829" s="104"/>
    </row>
    <row r="830" spans="1:9">
      <c r="A830" s="104"/>
      <c r="B830" s="104"/>
      <c r="C830" s="104"/>
      <c r="D830" s="104"/>
      <c r="E830" s="104"/>
      <c r="F830" s="105"/>
      <c r="G830" s="106"/>
      <c r="H830" s="104"/>
      <c r="I830" s="104"/>
    </row>
    <row r="831" spans="1:9">
      <c r="A831" s="104"/>
      <c r="B831" s="104"/>
      <c r="C831" s="104"/>
      <c r="D831" s="104"/>
      <c r="E831" s="104"/>
      <c r="F831" s="105"/>
      <c r="G831" s="106"/>
      <c r="H831" s="104"/>
      <c r="I831" s="104"/>
    </row>
    <row r="832" spans="1:9">
      <c r="A832" s="104"/>
      <c r="B832" s="104"/>
      <c r="C832" s="104"/>
      <c r="D832" s="104"/>
      <c r="E832" s="104"/>
      <c r="F832" s="105"/>
      <c r="G832" s="106"/>
      <c r="H832" s="104"/>
      <c r="I832" s="104"/>
    </row>
    <row r="833" spans="1:9">
      <c r="A833" s="104"/>
      <c r="B833" s="104"/>
      <c r="C833" s="104"/>
      <c r="D833" s="104"/>
      <c r="E833" s="104"/>
      <c r="F833" s="105"/>
      <c r="G833" s="106"/>
      <c r="H833" s="104"/>
      <c r="I833" s="104"/>
    </row>
    <row r="834" spans="1:9">
      <c r="A834" s="104"/>
      <c r="B834" s="104"/>
      <c r="C834" s="104"/>
      <c r="D834" s="104"/>
      <c r="E834" s="104"/>
      <c r="F834" s="105"/>
      <c r="G834" s="106"/>
      <c r="H834" s="104"/>
      <c r="I834" s="104"/>
    </row>
    <row r="835" spans="1:9">
      <c r="A835" s="104"/>
      <c r="B835" s="104"/>
      <c r="C835" s="104"/>
      <c r="D835" s="104"/>
      <c r="E835" s="104"/>
      <c r="F835" s="105"/>
      <c r="G835" s="106"/>
      <c r="H835" s="104"/>
      <c r="I835" s="104"/>
    </row>
    <row r="836" spans="1:9">
      <c r="A836" s="104"/>
      <c r="B836" s="104"/>
      <c r="C836" s="104"/>
      <c r="D836" s="104"/>
      <c r="E836" s="104"/>
      <c r="F836" s="105"/>
      <c r="G836" s="106"/>
      <c r="H836" s="104"/>
      <c r="I836" s="104"/>
    </row>
    <row r="837" spans="1:9">
      <c r="A837" s="104"/>
      <c r="B837" s="104"/>
      <c r="C837" s="104"/>
      <c r="D837" s="104"/>
      <c r="E837" s="104"/>
      <c r="F837" s="105"/>
      <c r="G837" s="106"/>
      <c r="H837" s="104"/>
      <c r="I837" s="104"/>
    </row>
    <row r="838" spans="1:9">
      <c r="A838" s="104"/>
      <c r="B838" s="104"/>
      <c r="C838" s="104"/>
      <c r="D838" s="104"/>
      <c r="E838" s="104"/>
      <c r="F838" s="105"/>
      <c r="G838" s="106"/>
      <c r="H838" s="104"/>
      <c r="I838" s="104"/>
    </row>
    <row r="839" spans="1:9">
      <c r="A839" s="104"/>
      <c r="B839" s="104"/>
      <c r="C839" s="104"/>
      <c r="D839" s="104"/>
      <c r="E839" s="104"/>
      <c r="F839" s="105"/>
      <c r="G839" s="106"/>
      <c r="H839" s="104"/>
      <c r="I839" s="104"/>
    </row>
    <row r="840" spans="1:9">
      <c r="A840" s="104"/>
      <c r="B840" s="104"/>
      <c r="C840" s="104"/>
      <c r="D840" s="104"/>
      <c r="E840" s="104"/>
      <c r="F840" s="105"/>
      <c r="G840" s="106"/>
      <c r="H840" s="104"/>
      <c r="I840" s="104"/>
    </row>
    <row r="841" spans="1:9">
      <c r="A841" s="104"/>
      <c r="B841" s="104"/>
      <c r="C841" s="104"/>
      <c r="D841" s="104"/>
      <c r="E841" s="104"/>
      <c r="F841" s="105"/>
      <c r="G841" s="106"/>
      <c r="H841" s="104"/>
      <c r="I841" s="104"/>
    </row>
    <row r="842" spans="1:9">
      <c r="A842" s="104"/>
      <c r="B842" s="104"/>
      <c r="C842" s="104"/>
      <c r="D842" s="104"/>
      <c r="E842" s="104"/>
      <c r="F842" s="105"/>
      <c r="G842" s="106"/>
      <c r="H842" s="104"/>
      <c r="I842" s="104"/>
    </row>
    <row r="843" spans="1:9">
      <c r="A843" s="104"/>
      <c r="B843" s="104"/>
      <c r="C843" s="104"/>
      <c r="D843" s="104"/>
      <c r="E843" s="104"/>
      <c r="F843" s="105"/>
      <c r="G843" s="106"/>
      <c r="H843" s="104"/>
      <c r="I843" s="104"/>
    </row>
    <row r="844" spans="1:9">
      <c r="A844" s="104"/>
      <c r="B844" s="104"/>
      <c r="C844" s="104"/>
      <c r="D844" s="104"/>
      <c r="E844" s="104"/>
      <c r="F844" s="105"/>
      <c r="G844" s="106"/>
      <c r="H844" s="104"/>
      <c r="I844" s="104"/>
    </row>
    <row r="845" spans="1:9">
      <c r="A845" s="104"/>
      <c r="B845" s="104"/>
      <c r="C845" s="104"/>
      <c r="D845" s="104"/>
      <c r="E845" s="104"/>
      <c r="F845" s="105"/>
      <c r="G845" s="106"/>
      <c r="H845" s="104"/>
      <c r="I845" s="104"/>
    </row>
    <row r="846" spans="1:9">
      <c r="A846" s="104"/>
      <c r="B846" s="104"/>
      <c r="C846" s="104"/>
      <c r="D846" s="104"/>
      <c r="E846" s="104"/>
      <c r="F846" s="105"/>
      <c r="G846" s="106"/>
      <c r="H846" s="104"/>
      <c r="I846" s="104"/>
    </row>
    <row r="847" spans="1:9">
      <c r="A847" s="104"/>
      <c r="B847" s="104"/>
      <c r="C847" s="104"/>
      <c r="D847" s="104"/>
      <c r="E847" s="104"/>
      <c r="F847" s="105"/>
      <c r="G847" s="106"/>
      <c r="H847" s="104"/>
      <c r="I847" s="104"/>
    </row>
    <row r="848" spans="1:9">
      <c r="A848" s="104"/>
      <c r="B848" s="104"/>
      <c r="C848" s="104"/>
      <c r="D848" s="104"/>
      <c r="E848" s="104"/>
      <c r="F848" s="105"/>
      <c r="G848" s="106"/>
      <c r="H848" s="104"/>
      <c r="I848" s="104"/>
    </row>
    <row r="849" spans="1:9">
      <c r="A849" s="104"/>
      <c r="B849" s="104"/>
      <c r="C849" s="104"/>
      <c r="D849" s="104"/>
      <c r="E849" s="104"/>
      <c r="F849" s="105"/>
      <c r="G849" s="106"/>
      <c r="H849" s="104"/>
      <c r="I849" s="104"/>
    </row>
    <row r="850" spans="1:9">
      <c r="A850" s="104"/>
      <c r="B850" s="104"/>
      <c r="C850" s="104"/>
      <c r="D850" s="104"/>
      <c r="E850" s="104"/>
      <c r="F850" s="105"/>
      <c r="G850" s="106"/>
      <c r="H850" s="104"/>
      <c r="I850" s="104"/>
    </row>
    <row r="851" spans="1:9">
      <c r="A851" s="104"/>
      <c r="B851" s="104"/>
      <c r="C851" s="104"/>
      <c r="D851" s="104"/>
      <c r="E851" s="104"/>
      <c r="F851" s="105"/>
      <c r="G851" s="106"/>
      <c r="H851" s="104"/>
      <c r="I851" s="104"/>
    </row>
    <row r="852" spans="1:9">
      <c r="A852" s="104"/>
      <c r="B852" s="104"/>
      <c r="C852" s="104"/>
      <c r="D852" s="104"/>
      <c r="E852" s="104"/>
      <c r="F852" s="105"/>
      <c r="G852" s="106"/>
      <c r="H852" s="104"/>
      <c r="I852" s="104"/>
    </row>
    <row r="853" spans="1:9">
      <c r="A853" s="104"/>
      <c r="B853" s="104"/>
      <c r="C853" s="104"/>
      <c r="D853" s="104"/>
      <c r="E853" s="104"/>
      <c r="F853" s="105"/>
      <c r="G853" s="106"/>
      <c r="H853" s="104"/>
      <c r="I853" s="104"/>
    </row>
    <row r="854" spans="1:9">
      <c r="A854" s="104"/>
      <c r="B854" s="104"/>
      <c r="C854" s="104"/>
      <c r="D854" s="104"/>
      <c r="E854" s="104"/>
      <c r="F854" s="105"/>
      <c r="G854" s="106"/>
      <c r="H854" s="104"/>
      <c r="I854" s="104"/>
    </row>
    <row r="855" spans="1:9">
      <c r="A855" s="104"/>
      <c r="B855" s="104"/>
      <c r="C855" s="104"/>
      <c r="D855" s="104"/>
      <c r="E855" s="104"/>
      <c r="F855" s="105"/>
      <c r="G855" s="106"/>
      <c r="H855" s="104"/>
      <c r="I855" s="104"/>
    </row>
    <row r="856" spans="1:9">
      <c r="A856" s="104"/>
      <c r="B856" s="104"/>
      <c r="C856" s="104"/>
      <c r="D856" s="104"/>
      <c r="E856" s="104"/>
      <c r="F856" s="105"/>
      <c r="G856" s="106"/>
      <c r="H856" s="104"/>
      <c r="I856" s="104"/>
    </row>
    <row r="857" spans="1:9">
      <c r="A857" s="104"/>
      <c r="B857" s="104"/>
      <c r="C857" s="104"/>
      <c r="D857" s="104"/>
      <c r="E857" s="104"/>
      <c r="F857" s="105"/>
      <c r="G857" s="106"/>
      <c r="H857" s="104"/>
      <c r="I857" s="104"/>
    </row>
    <row r="858" spans="1:9">
      <c r="A858" s="104"/>
      <c r="B858" s="104"/>
      <c r="C858" s="104"/>
      <c r="D858" s="104"/>
      <c r="E858" s="104"/>
      <c r="F858" s="105"/>
      <c r="G858" s="106"/>
      <c r="H858" s="104"/>
      <c r="I858" s="104"/>
    </row>
    <row r="859" spans="1:9">
      <c r="A859" s="104"/>
      <c r="B859" s="104"/>
      <c r="C859" s="104"/>
      <c r="D859" s="104"/>
      <c r="E859" s="104"/>
      <c r="F859" s="105"/>
      <c r="G859" s="106"/>
      <c r="H859" s="104"/>
      <c r="I859" s="104"/>
    </row>
    <row r="860" spans="1:9">
      <c r="A860" s="104"/>
      <c r="B860" s="104"/>
      <c r="C860" s="104"/>
      <c r="D860" s="104"/>
      <c r="E860" s="104"/>
      <c r="F860" s="105"/>
      <c r="G860" s="106"/>
      <c r="H860" s="104"/>
      <c r="I860" s="104"/>
    </row>
    <row r="861" spans="1:9">
      <c r="A861" s="104"/>
      <c r="B861" s="104"/>
      <c r="C861" s="104"/>
      <c r="D861" s="104"/>
      <c r="E861" s="104"/>
      <c r="F861" s="105"/>
      <c r="G861" s="106"/>
      <c r="H861" s="104"/>
      <c r="I861" s="104"/>
    </row>
    <row r="862" spans="1:9">
      <c r="A862" s="104"/>
      <c r="B862" s="104"/>
      <c r="C862" s="104"/>
      <c r="D862" s="104"/>
      <c r="E862" s="104"/>
      <c r="F862" s="105"/>
      <c r="G862" s="106"/>
      <c r="H862" s="104"/>
      <c r="I862" s="104"/>
    </row>
    <row r="863" spans="1:9">
      <c r="A863" s="104"/>
      <c r="B863" s="104"/>
      <c r="C863" s="104"/>
      <c r="D863" s="104"/>
      <c r="E863" s="104"/>
      <c r="F863" s="105"/>
      <c r="G863" s="106"/>
      <c r="H863" s="104"/>
      <c r="I863" s="104"/>
    </row>
    <row r="864" spans="1:9">
      <c r="A864" s="104"/>
      <c r="B864" s="104"/>
      <c r="C864" s="104"/>
      <c r="D864" s="104"/>
      <c r="E864" s="104"/>
      <c r="F864" s="105"/>
      <c r="G864" s="106"/>
      <c r="H864" s="104"/>
      <c r="I864" s="104"/>
    </row>
    <row r="865" spans="1:9">
      <c r="A865" s="104"/>
      <c r="B865" s="104"/>
      <c r="C865" s="104"/>
      <c r="D865" s="104"/>
      <c r="E865" s="104"/>
      <c r="F865" s="105"/>
      <c r="G865" s="106"/>
      <c r="H865" s="104"/>
      <c r="I865" s="104"/>
    </row>
    <row r="866" spans="1:9">
      <c r="A866" s="104"/>
      <c r="B866" s="104"/>
      <c r="C866" s="104"/>
      <c r="D866" s="104"/>
      <c r="E866" s="104"/>
      <c r="F866" s="105"/>
      <c r="G866" s="106"/>
      <c r="H866" s="104"/>
      <c r="I866" s="104"/>
    </row>
    <row r="867" spans="1:9">
      <c r="A867" s="104"/>
      <c r="B867" s="104"/>
      <c r="C867" s="104"/>
      <c r="D867" s="104"/>
      <c r="E867" s="104"/>
      <c r="F867" s="105"/>
      <c r="G867" s="106"/>
      <c r="H867" s="104"/>
      <c r="I867" s="104"/>
    </row>
    <row r="868" spans="1:9">
      <c r="A868" s="104"/>
      <c r="B868" s="104"/>
      <c r="C868" s="104"/>
      <c r="D868" s="104"/>
      <c r="E868" s="104"/>
      <c r="F868" s="105"/>
      <c r="G868" s="106"/>
      <c r="H868" s="104"/>
      <c r="I868" s="104"/>
    </row>
    <row r="869" spans="1:9">
      <c r="A869" s="104"/>
      <c r="B869" s="104"/>
      <c r="C869" s="104"/>
      <c r="D869" s="104"/>
      <c r="E869" s="104"/>
      <c r="F869" s="105"/>
      <c r="G869" s="106"/>
      <c r="H869" s="104"/>
      <c r="I869" s="104"/>
    </row>
    <row r="870" spans="1:9">
      <c r="A870" s="104"/>
      <c r="B870" s="104"/>
      <c r="C870" s="104"/>
      <c r="D870" s="104"/>
      <c r="E870" s="104"/>
      <c r="F870" s="105"/>
      <c r="G870" s="106"/>
      <c r="H870" s="104"/>
      <c r="I870" s="104"/>
    </row>
    <row r="871" spans="1:9">
      <c r="A871" s="104"/>
      <c r="B871" s="104"/>
      <c r="C871" s="104"/>
      <c r="D871" s="104"/>
      <c r="E871" s="104"/>
      <c r="F871" s="105"/>
      <c r="G871" s="106"/>
      <c r="H871" s="104"/>
      <c r="I871" s="104"/>
    </row>
    <row r="872" spans="1:9">
      <c r="A872" s="104"/>
      <c r="B872" s="104"/>
      <c r="C872" s="104"/>
      <c r="D872" s="104"/>
      <c r="E872" s="104"/>
      <c r="F872" s="105"/>
      <c r="G872" s="106"/>
      <c r="H872" s="104"/>
      <c r="I872" s="104"/>
    </row>
    <row r="873" spans="1:9">
      <c r="A873" s="104"/>
      <c r="B873" s="104"/>
      <c r="C873" s="104"/>
      <c r="D873" s="104"/>
      <c r="E873" s="104"/>
      <c r="F873" s="105"/>
      <c r="G873" s="106"/>
      <c r="H873" s="104"/>
      <c r="I873" s="104"/>
    </row>
    <row r="874" spans="1:9">
      <c r="A874" s="104"/>
      <c r="B874" s="104"/>
      <c r="C874" s="104"/>
      <c r="D874" s="104"/>
      <c r="E874" s="104"/>
      <c r="F874" s="105"/>
      <c r="G874" s="106"/>
      <c r="H874" s="104"/>
      <c r="I874" s="104"/>
    </row>
    <row r="875" spans="1:9">
      <c r="A875" s="104"/>
      <c r="B875" s="104"/>
      <c r="C875" s="104"/>
      <c r="D875" s="104"/>
      <c r="E875" s="104"/>
      <c r="F875" s="105"/>
      <c r="G875" s="106"/>
      <c r="H875" s="104"/>
      <c r="I875" s="104"/>
    </row>
    <row r="876" spans="1:9">
      <c r="A876" s="104"/>
      <c r="B876" s="104"/>
      <c r="C876" s="104"/>
      <c r="D876" s="104"/>
      <c r="E876" s="104"/>
      <c r="F876" s="105"/>
      <c r="G876" s="106"/>
      <c r="H876" s="104"/>
      <c r="I876" s="104"/>
    </row>
    <row r="877" spans="1:9">
      <c r="A877" s="104"/>
      <c r="B877" s="104"/>
      <c r="C877" s="104"/>
      <c r="D877" s="104"/>
      <c r="E877" s="104"/>
      <c r="F877" s="105"/>
      <c r="G877" s="106"/>
      <c r="H877" s="104"/>
      <c r="I877" s="104"/>
    </row>
    <row r="878" spans="1:9">
      <c r="A878" s="104"/>
      <c r="B878" s="104"/>
      <c r="C878" s="104"/>
      <c r="D878" s="104"/>
      <c r="E878" s="104"/>
      <c r="F878" s="105"/>
      <c r="G878" s="106"/>
      <c r="H878" s="104"/>
      <c r="I878" s="104"/>
    </row>
    <row r="879" spans="1:9">
      <c r="A879" s="104"/>
      <c r="B879" s="104"/>
      <c r="C879" s="104"/>
      <c r="D879" s="104"/>
      <c r="E879" s="104"/>
      <c r="F879" s="105"/>
      <c r="G879" s="106"/>
      <c r="H879" s="104"/>
      <c r="I879" s="104"/>
    </row>
    <row r="880" spans="1:9">
      <c r="A880" s="104"/>
      <c r="B880" s="104"/>
      <c r="C880" s="104"/>
      <c r="D880" s="104"/>
      <c r="E880" s="104"/>
      <c r="F880" s="105"/>
      <c r="G880" s="106"/>
      <c r="H880" s="104"/>
      <c r="I880" s="104"/>
    </row>
    <row r="881" spans="1:9">
      <c r="A881" s="104"/>
      <c r="B881" s="104"/>
      <c r="C881" s="104"/>
      <c r="D881" s="104"/>
      <c r="E881" s="104"/>
      <c r="F881" s="105"/>
      <c r="G881" s="106"/>
      <c r="H881" s="104"/>
      <c r="I881" s="104"/>
    </row>
    <row r="882" spans="1:9">
      <c r="A882" s="104"/>
      <c r="B882" s="104"/>
      <c r="C882" s="104"/>
      <c r="D882" s="104"/>
      <c r="E882" s="104"/>
      <c r="F882" s="105"/>
      <c r="G882" s="106"/>
      <c r="H882" s="104"/>
      <c r="I882" s="104"/>
    </row>
    <row r="883" spans="1:9">
      <c r="A883" s="104"/>
      <c r="B883" s="104"/>
      <c r="C883" s="104"/>
      <c r="D883" s="104"/>
      <c r="E883" s="104"/>
      <c r="F883" s="105"/>
      <c r="G883" s="106"/>
      <c r="H883" s="104"/>
      <c r="I883" s="104"/>
    </row>
    <row r="884" spans="1:9">
      <c r="A884" s="104"/>
      <c r="B884" s="104"/>
      <c r="C884" s="104"/>
      <c r="D884" s="104"/>
      <c r="E884" s="104"/>
      <c r="F884" s="105"/>
      <c r="G884" s="106"/>
      <c r="H884" s="104"/>
      <c r="I884" s="104"/>
    </row>
    <row r="885" spans="1:9">
      <c r="A885" s="104"/>
      <c r="B885" s="104"/>
      <c r="C885" s="104"/>
      <c r="D885" s="104"/>
      <c r="E885" s="104"/>
      <c r="F885" s="105"/>
      <c r="G885" s="106"/>
      <c r="H885" s="104"/>
      <c r="I885" s="104"/>
    </row>
    <row r="886" spans="1:9">
      <c r="A886" s="104"/>
      <c r="B886" s="104"/>
      <c r="C886" s="104"/>
      <c r="D886" s="104"/>
      <c r="E886" s="104"/>
      <c r="F886" s="105"/>
      <c r="G886" s="106"/>
      <c r="H886" s="104"/>
      <c r="I886" s="104"/>
    </row>
    <row r="887" spans="1:9">
      <c r="A887" s="104"/>
      <c r="B887" s="104"/>
      <c r="C887" s="104"/>
      <c r="D887" s="104"/>
      <c r="E887" s="104"/>
      <c r="F887" s="105"/>
      <c r="G887" s="106"/>
      <c r="H887" s="104"/>
      <c r="I887" s="104"/>
    </row>
    <row r="888" spans="1:9">
      <c r="A888" s="104"/>
      <c r="B888" s="104"/>
      <c r="C888" s="104"/>
      <c r="D888" s="104"/>
      <c r="E888" s="104"/>
      <c r="F888" s="105"/>
      <c r="G888" s="106"/>
      <c r="H888" s="104"/>
      <c r="I888" s="104"/>
    </row>
    <row r="889" spans="1:9">
      <c r="A889" s="104"/>
      <c r="B889" s="104"/>
      <c r="C889" s="104"/>
      <c r="D889" s="104"/>
      <c r="E889" s="104"/>
      <c r="F889" s="105"/>
      <c r="G889" s="106"/>
      <c r="H889" s="104"/>
      <c r="I889" s="104"/>
    </row>
    <row r="890" spans="1:9">
      <c r="A890" s="104"/>
      <c r="B890" s="104"/>
      <c r="C890" s="104"/>
      <c r="D890" s="104"/>
      <c r="E890" s="104"/>
      <c r="F890" s="105"/>
      <c r="G890" s="106"/>
      <c r="H890" s="104"/>
      <c r="I890" s="104"/>
    </row>
    <row r="891" spans="1:9">
      <c r="A891" s="104"/>
      <c r="B891" s="104"/>
      <c r="C891" s="104"/>
      <c r="D891" s="104"/>
      <c r="E891" s="104"/>
      <c r="F891" s="105"/>
      <c r="G891" s="106"/>
      <c r="H891" s="104"/>
      <c r="I891" s="104"/>
    </row>
    <row r="892" spans="1:9">
      <c r="A892" s="104"/>
      <c r="B892" s="104"/>
      <c r="C892" s="104"/>
      <c r="D892" s="104"/>
      <c r="E892" s="104"/>
      <c r="F892" s="105"/>
      <c r="G892" s="106"/>
      <c r="H892" s="104"/>
      <c r="I892" s="104"/>
    </row>
    <row r="893" spans="1:9">
      <c r="A893" s="104"/>
      <c r="B893" s="104"/>
      <c r="C893" s="104"/>
      <c r="D893" s="104"/>
      <c r="E893" s="104"/>
      <c r="F893" s="105"/>
      <c r="G893" s="106"/>
      <c r="H893" s="104"/>
      <c r="I893" s="104"/>
    </row>
    <row r="894" spans="1:9">
      <c r="A894" s="104"/>
      <c r="B894" s="104"/>
      <c r="C894" s="104"/>
      <c r="D894" s="104"/>
      <c r="E894" s="104"/>
      <c r="F894" s="105"/>
      <c r="G894" s="106"/>
      <c r="H894" s="104"/>
      <c r="I894" s="104"/>
    </row>
    <row r="895" spans="1:9">
      <c r="A895" s="104"/>
      <c r="B895" s="104"/>
      <c r="C895" s="104"/>
      <c r="D895" s="104"/>
      <c r="E895" s="104"/>
      <c r="F895" s="105"/>
      <c r="G895" s="106"/>
      <c r="H895" s="104"/>
      <c r="I895" s="104"/>
    </row>
    <row r="896" spans="1:9">
      <c r="A896" s="104"/>
      <c r="B896" s="104"/>
      <c r="C896" s="104"/>
      <c r="D896" s="104"/>
      <c r="E896" s="104"/>
      <c r="F896" s="105"/>
      <c r="G896" s="106"/>
      <c r="H896" s="104"/>
      <c r="I896" s="104"/>
    </row>
    <row r="897" spans="1:9">
      <c r="A897" s="104"/>
      <c r="B897" s="104"/>
      <c r="C897" s="104"/>
      <c r="D897" s="104"/>
      <c r="E897" s="104"/>
      <c r="F897" s="105"/>
      <c r="G897" s="106"/>
      <c r="H897" s="104"/>
      <c r="I897" s="104"/>
    </row>
    <row r="898" spans="1:9">
      <c r="A898" s="104"/>
      <c r="B898" s="104"/>
      <c r="C898" s="104"/>
      <c r="D898" s="104"/>
      <c r="E898" s="104"/>
      <c r="F898" s="105"/>
      <c r="G898" s="106"/>
      <c r="H898" s="104"/>
      <c r="I898" s="104"/>
    </row>
    <row r="899" spans="1:9">
      <c r="A899" s="104"/>
      <c r="B899" s="104"/>
      <c r="C899" s="104"/>
      <c r="D899" s="104"/>
      <c r="E899" s="104"/>
      <c r="F899" s="105"/>
      <c r="G899" s="106"/>
      <c r="H899" s="104"/>
      <c r="I899" s="104"/>
    </row>
    <row r="900" spans="1:9">
      <c r="A900" s="104"/>
      <c r="B900" s="104"/>
      <c r="C900" s="104"/>
      <c r="D900" s="104"/>
      <c r="E900" s="104"/>
      <c r="F900" s="105"/>
      <c r="G900" s="106"/>
      <c r="H900" s="104"/>
      <c r="I900" s="104"/>
    </row>
    <row r="901" spans="1:9">
      <c r="A901" s="104"/>
      <c r="B901" s="104"/>
      <c r="C901" s="104"/>
      <c r="D901" s="104"/>
      <c r="E901" s="104"/>
      <c r="F901" s="105"/>
      <c r="G901" s="106"/>
      <c r="H901" s="104"/>
      <c r="I901" s="104"/>
    </row>
    <row r="902" spans="1:9">
      <c r="A902" s="104"/>
      <c r="B902" s="104"/>
      <c r="C902" s="104"/>
      <c r="D902" s="104"/>
      <c r="E902" s="104"/>
      <c r="F902" s="105"/>
      <c r="G902" s="106"/>
      <c r="H902" s="104"/>
      <c r="I902" s="104"/>
    </row>
    <row r="903" spans="1:9">
      <c r="A903" s="104"/>
      <c r="B903" s="104"/>
      <c r="C903" s="104"/>
      <c r="D903" s="104"/>
      <c r="E903" s="104"/>
      <c r="F903" s="105"/>
      <c r="G903" s="106"/>
      <c r="H903" s="104"/>
      <c r="I903" s="104"/>
    </row>
    <row r="904" spans="1:9">
      <c r="A904" s="104"/>
      <c r="B904" s="104"/>
      <c r="C904" s="104"/>
      <c r="D904" s="104"/>
      <c r="E904" s="104"/>
      <c r="F904" s="105"/>
      <c r="G904" s="106"/>
      <c r="H904" s="104"/>
      <c r="I904" s="104"/>
    </row>
    <row r="905" spans="1:9">
      <c r="A905" s="104"/>
      <c r="B905" s="104"/>
      <c r="C905" s="104"/>
      <c r="D905" s="104"/>
      <c r="E905" s="104"/>
      <c r="F905" s="105"/>
      <c r="G905" s="106"/>
      <c r="H905" s="104"/>
      <c r="I905" s="104"/>
    </row>
    <row r="906" spans="1:9">
      <c r="A906" s="104"/>
      <c r="B906" s="104"/>
      <c r="C906" s="104"/>
      <c r="D906" s="104"/>
      <c r="E906" s="104"/>
      <c r="F906" s="105"/>
      <c r="G906" s="106"/>
      <c r="H906" s="104"/>
      <c r="I906" s="104"/>
    </row>
    <row r="907" spans="1:9">
      <c r="A907" s="104"/>
      <c r="B907" s="104"/>
      <c r="C907" s="104"/>
      <c r="D907" s="104"/>
      <c r="E907" s="104"/>
      <c r="F907" s="105"/>
      <c r="G907" s="106"/>
      <c r="H907" s="104"/>
      <c r="I907" s="104"/>
    </row>
    <row r="908" spans="1:9">
      <c r="A908" s="104"/>
      <c r="B908" s="104"/>
      <c r="C908" s="104"/>
      <c r="D908" s="104"/>
      <c r="E908" s="104"/>
      <c r="F908" s="105"/>
      <c r="G908" s="106"/>
      <c r="H908" s="104"/>
      <c r="I908" s="104"/>
    </row>
    <row r="909" spans="1:9">
      <c r="A909" s="104"/>
      <c r="B909" s="104"/>
      <c r="C909" s="104"/>
      <c r="D909" s="104"/>
      <c r="E909" s="104"/>
      <c r="F909" s="105"/>
      <c r="G909" s="106"/>
      <c r="H909" s="104"/>
      <c r="I909" s="104"/>
    </row>
    <row r="910" spans="1:9">
      <c r="A910" s="104"/>
      <c r="B910" s="104"/>
      <c r="C910" s="104"/>
      <c r="D910" s="104"/>
      <c r="E910" s="104"/>
      <c r="F910" s="105"/>
      <c r="G910" s="106"/>
      <c r="H910" s="104"/>
      <c r="I910" s="104"/>
    </row>
    <row r="911" spans="1:9">
      <c r="A911" s="104"/>
      <c r="B911" s="104"/>
      <c r="C911" s="104"/>
      <c r="D911" s="104"/>
      <c r="E911" s="104"/>
      <c r="F911" s="105"/>
      <c r="G911" s="106"/>
      <c r="H911" s="104"/>
      <c r="I911" s="104"/>
    </row>
    <row r="912" spans="1:9">
      <c r="A912" s="104"/>
      <c r="B912" s="104"/>
      <c r="C912" s="104"/>
      <c r="D912" s="104"/>
      <c r="E912" s="104"/>
      <c r="F912" s="105"/>
      <c r="G912" s="106"/>
      <c r="H912" s="104"/>
      <c r="I912" s="104"/>
    </row>
    <row r="913" spans="1:9">
      <c r="A913" s="104"/>
      <c r="B913" s="104"/>
      <c r="C913" s="104"/>
      <c r="D913" s="104"/>
      <c r="E913" s="104"/>
      <c r="F913" s="105"/>
      <c r="G913" s="106"/>
      <c r="H913" s="104"/>
      <c r="I913" s="104"/>
    </row>
    <row r="914" spans="1:9">
      <c r="A914" s="104"/>
      <c r="B914" s="104"/>
      <c r="C914" s="104"/>
      <c r="D914" s="104"/>
      <c r="E914" s="104"/>
      <c r="F914" s="105"/>
      <c r="G914" s="106"/>
      <c r="H914" s="104"/>
      <c r="I914" s="104"/>
    </row>
    <row r="915" spans="1:9">
      <c r="A915" s="104"/>
      <c r="B915" s="104"/>
      <c r="C915" s="104"/>
      <c r="D915" s="104"/>
      <c r="E915" s="104"/>
      <c r="F915" s="105"/>
      <c r="G915" s="106"/>
      <c r="H915" s="104"/>
      <c r="I915" s="104"/>
    </row>
    <row r="916" spans="1:9">
      <c r="A916" s="104"/>
      <c r="B916" s="104"/>
      <c r="C916" s="104"/>
      <c r="D916" s="104"/>
      <c r="E916" s="104"/>
      <c r="F916" s="105"/>
      <c r="G916" s="106"/>
      <c r="H916" s="104"/>
      <c r="I916" s="104"/>
    </row>
    <row r="917" spans="1:9">
      <c r="A917" s="104"/>
      <c r="B917" s="104"/>
      <c r="C917" s="104"/>
      <c r="D917" s="104"/>
      <c r="E917" s="104"/>
      <c r="F917" s="105"/>
      <c r="G917" s="106"/>
      <c r="H917" s="104"/>
      <c r="I917" s="104"/>
    </row>
    <row r="918" spans="1:9">
      <c r="A918" s="104"/>
      <c r="B918" s="104"/>
      <c r="C918" s="104"/>
      <c r="D918" s="104"/>
      <c r="E918" s="104"/>
      <c r="F918" s="105"/>
      <c r="G918" s="106"/>
      <c r="H918" s="104"/>
      <c r="I918" s="104"/>
    </row>
    <row r="919" spans="1:9">
      <c r="A919" s="104"/>
      <c r="B919" s="104"/>
      <c r="C919" s="104"/>
      <c r="D919" s="104"/>
      <c r="E919" s="104"/>
      <c r="F919" s="105"/>
      <c r="G919" s="106"/>
      <c r="H919" s="104"/>
      <c r="I919" s="104"/>
    </row>
    <row r="920" spans="1:9">
      <c r="A920" s="104"/>
      <c r="B920" s="104"/>
      <c r="C920" s="104"/>
      <c r="D920" s="104"/>
      <c r="E920" s="104"/>
      <c r="F920" s="105"/>
      <c r="G920" s="106"/>
      <c r="H920" s="104"/>
      <c r="I920" s="104"/>
    </row>
    <row r="921" spans="1:9">
      <c r="A921" s="104"/>
      <c r="B921" s="104"/>
      <c r="C921" s="104"/>
      <c r="D921" s="104"/>
      <c r="E921" s="104"/>
      <c r="F921" s="105"/>
      <c r="G921" s="106"/>
      <c r="H921" s="104"/>
      <c r="I921" s="104"/>
    </row>
    <row r="922" spans="1:9">
      <c r="A922" s="104"/>
      <c r="B922" s="104"/>
      <c r="C922" s="104"/>
      <c r="D922" s="104"/>
      <c r="E922" s="104"/>
      <c r="F922" s="105"/>
      <c r="G922" s="106"/>
      <c r="H922" s="104"/>
      <c r="I922" s="104"/>
    </row>
    <row r="923" spans="1:9">
      <c r="A923" s="104"/>
      <c r="B923" s="104"/>
      <c r="C923" s="104"/>
      <c r="D923" s="104"/>
      <c r="E923" s="104"/>
      <c r="F923" s="105"/>
      <c r="G923" s="106"/>
      <c r="H923" s="104"/>
      <c r="I923" s="104"/>
    </row>
    <row r="924" spans="1:9">
      <c r="A924" s="104"/>
      <c r="B924" s="104"/>
      <c r="C924" s="104"/>
      <c r="D924" s="104"/>
      <c r="E924" s="104"/>
      <c r="F924" s="105"/>
      <c r="G924" s="106"/>
      <c r="H924" s="104"/>
      <c r="I924" s="104"/>
    </row>
    <row r="925" spans="1:9">
      <c r="A925" s="104"/>
      <c r="B925" s="104"/>
      <c r="C925" s="104"/>
      <c r="D925" s="104"/>
      <c r="E925" s="104"/>
      <c r="F925" s="105"/>
      <c r="G925" s="106"/>
      <c r="H925" s="104"/>
      <c r="I925" s="104"/>
    </row>
    <row r="926" spans="1:9">
      <c r="A926" s="104"/>
      <c r="B926" s="104"/>
      <c r="C926" s="104"/>
      <c r="D926" s="104"/>
      <c r="E926" s="104"/>
      <c r="F926" s="105"/>
      <c r="G926" s="106"/>
      <c r="H926" s="104"/>
      <c r="I926" s="104"/>
    </row>
    <row r="927" spans="1:9">
      <c r="A927" s="104"/>
      <c r="B927" s="104"/>
      <c r="C927" s="104"/>
      <c r="D927" s="104"/>
      <c r="E927" s="104"/>
      <c r="F927" s="105"/>
      <c r="G927" s="106"/>
      <c r="H927" s="104"/>
      <c r="I927" s="104"/>
    </row>
    <row r="928" spans="1:9">
      <c r="A928" s="104"/>
      <c r="B928" s="104"/>
      <c r="C928" s="104"/>
      <c r="D928" s="104"/>
      <c r="E928" s="104"/>
      <c r="F928" s="105"/>
      <c r="G928" s="106"/>
      <c r="H928" s="104"/>
      <c r="I928" s="104"/>
    </row>
    <row r="929" spans="1:9">
      <c r="A929" s="104"/>
      <c r="B929" s="104"/>
      <c r="C929" s="104"/>
      <c r="D929" s="104"/>
      <c r="E929" s="104"/>
      <c r="F929" s="105"/>
      <c r="G929" s="106"/>
      <c r="H929" s="104"/>
      <c r="I929" s="104"/>
    </row>
    <row r="930" spans="1:9">
      <c r="A930" s="104"/>
      <c r="B930" s="104"/>
      <c r="C930" s="104"/>
      <c r="D930" s="104"/>
      <c r="E930" s="104"/>
      <c r="F930" s="105"/>
      <c r="G930" s="106"/>
      <c r="H930" s="104"/>
      <c r="I930" s="104"/>
    </row>
    <row r="931" spans="1:9">
      <c r="A931" s="104"/>
      <c r="B931" s="104"/>
      <c r="C931" s="104"/>
      <c r="D931" s="104"/>
      <c r="E931" s="104"/>
      <c r="F931" s="105"/>
      <c r="G931" s="106"/>
      <c r="H931" s="104"/>
      <c r="I931" s="104"/>
    </row>
    <row r="932" spans="1:9">
      <c r="A932" s="104"/>
      <c r="B932" s="104"/>
      <c r="C932" s="104"/>
      <c r="D932" s="104"/>
      <c r="E932" s="104"/>
      <c r="F932" s="105"/>
      <c r="G932" s="106"/>
      <c r="H932" s="104"/>
      <c r="I932" s="104"/>
    </row>
    <row r="933" spans="1:9">
      <c r="A933" s="104"/>
      <c r="B933" s="104"/>
      <c r="C933" s="104"/>
      <c r="D933" s="104"/>
      <c r="E933" s="104"/>
      <c r="F933" s="105"/>
      <c r="G933" s="106"/>
      <c r="H933" s="104"/>
      <c r="I933" s="104"/>
    </row>
    <row r="934" spans="1:9">
      <c r="A934" s="104"/>
      <c r="B934" s="104"/>
      <c r="C934" s="104"/>
      <c r="D934" s="104"/>
      <c r="E934" s="104"/>
      <c r="F934" s="105"/>
      <c r="G934" s="106"/>
      <c r="H934" s="104"/>
      <c r="I934" s="104"/>
    </row>
    <row r="935" spans="1:9">
      <c r="A935" s="104"/>
      <c r="B935" s="104"/>
      <c r="C935" s="104"/>
      <c r="D935" s="104"/>
      <c r="E935" s="104"/>
      <c r="F935" s="105"/>
      <c r="G935" s="106"/>
      <c r="H935" s="104"/>
      <c r="I935" s="104"/>
    </row>
    <row r="936" spans="1:9">
      <c r="A936" s="104"/>
      <c r="B936" s="104"/>
      <c r="C936" s="104"/>
      <c r="D936" s="104"/>
      <c r="E936" s="104"/>
      <c r="F936" s="105"/>
      <c r="G936" s="106"/>
      <c r="H936" s="104"/>
      <c r="I936" s="104"/>
    </row>
    <row r="937" spans="1:9">
      <c r="A937" s="104"/>
      <c r="B937" s="104"/>
      <c r="C937" s="104"/>
      <c r="D937" s="104"/>
      <c r="E937" s="104"/>
      <c r="F937" s="105"/>
      <c r="G937" s="106"/>
      <c r="H937" s="104"/>
      <c r="I937" s="104"/>
    </row>
    <row r="938" spans="1:9">
      <c r="A938" s="104"/>
      <c r="B938" s="104"/>
      <c r="C938" s="104"/>
      <c r="D938" s="104"/>
      <c r="E938" s="104"/>
      <c r="F938" s="105"/>
      <c r="G938" s="106"/>
      <c r="H938" s="104"/>
      <c r="I938" s="104"/>
    </row>
    <row r="939" spans="1:9">
      <c r="A939" s="104"/>
      <c r="B939" s="104"/>
      <c r="C939" s="104"/>
      <c r="D939" s="104"/>
      <c r="E939" s="104"/>
      <c r="F939" s="105"/>
      <c r="G939" s="106"/>
      <c r="H939" s="104"/>
      <c r="I939" s="104"/>
    </row>
    <row r="940" spans="1:9">
      <c r="A940" s="104"/>
      <c r="B940" s="104"/>
      <c r="C940" s="104"/>
      <c r="D940" s="104"/>
      <c r="E940" s="104"/>
      <c r="F940" s="105"/>
      <c r="G940" s="106"/>
      <c r="H940" s="104"/>
      <c r="I940" s="104"/>
    </row>
    <row r="941" spans="1:9">
      <c r="A941" s="104"/>
      <c r="B941" s="104"/>
      <c r="C941" s="104"/>
      <c r="D941" s="104"/>
      <c r="E941" s="104"/>
      <c r="F941" s="105"/>
      <c r="G941" s="106"/>
      <c r="H941" s="104"/>
      <c r="I941" s="104"/>
    </row>
    <row r="942" spans="1:9">
      <c r="A942" s="104"/>
      <c r="B942" s="104"/>
      <c r="C942" s="104"/>
      <c r="D942" s="104"/>
      <c r="E942" s="104"/>
      <c r="F942" s="105"/>
      <c r="G942" s="106"/>
      <c r="H942" s="104"/>
      <c r="I942" s="104"/>
    </row>
    <row r="943" spans="1:9">
      <c r="A943" s="104"/>
      <c r="B943" s="104"/>
      <c r="C943" s="104"/>
      <c r="D943" s="104"/>
      <c r="E943" s="104"/>
      <c r="F943" s="105"/>
      <c r="G943" s="106"/>
      <c r="H943" s="104"/>
      <c r="I943" s="104"/>
    </row>
    <row r="944" spans="1:9">
      <c r="A944" s="104"/>
      <c r="B944" s="104"/>
      <c r="C944" s="104"/>
      <c r="D944" s="104"/>
      <c r="E944" s="104"/>
      <c r="F944" s="105"/>
      <c r="G944" s="106"/>
      <c r="H944" s="104"/>
      <c r="I944" s="104"/>
    </row>
    <row r="945" spans="1:9">
      <c r="A945" s="104"/>
      <c r="B945" s="104"/>
      <c r="C945" s="104"/>
      <c r="D945" s="104"/>
      <c r="E945" s="104"/>
      <c r="F945" s="105"/>
      <c r="G945" s="106"/>
      <c r="H945" s="104"/>
      <c r="I945" s="104"/>
    </row>
    <row r="946" spans="1:9">
      <c r="A946" s="104"/>
      <c r="B946" s="104"/>
      <c r="C946" s="104"/>
      <c r="D946" s="104"/>
      <c r="E946" s="104"/>
      <c r="F946" s="105"/>
      <c r="G946" s="106"/>
      <c r="H946" s="104"/>
      <c r="I946" s="104"/>
    </row>
    <row r="947" spans="1:9">
      <c r="A947" s="104"/>
      <c r="B947" s="104"/>
      <c r="C947" s="104"/>
      <c r="D947" s="104"/>
      <c r="E947" s="104"/>
      <c r="F947" s="105"/>
      <c r="G947" s="106"/>
      <c r="H947" s="104"/>
      <c r="I947" s="104"/>
    </row>
    <row r="948" spans="1:9">
      <c r="A948" s="104"/>
      <c r="B948" s="104"/>
      <c r="C948" s="104"/>
      <c r="D948" s="104"/>
      <c r="E948" s="104"/>
      <c r="F948" s="105"/>
      <c r="G948" s="106"/>
      <c r="H948" s="104"/>
      <c r="I948" s="104"/>
    </row>
    <row r="949" spans="1:9">
      <c r="A949" s="104"/>
      <c r="B949" s="104"/>
      <c r="C949" s="104"/>
      <c r="D949" s="104"/>
      <c r="E949" s="104"/>
      <c r="F949" s="105"/>
      <c r="G949" s="106"/>
      <c r="H949" s="104"/>
      <c r="I949" s="104"/>
    </row>
    <row r="950" spans="1:9">
      <c r="A950" s="104"/>
      <c r="B950" s="104"/>
      <c r="C950" s="104"/>
      <c r="D950" s="104"/>
      <c r="E950" s="104"/>
      <c r="F950" s="105"/>
      <c r="G950" s="106"/>
      <c r="H950" s="104"/>
      <c r="I950" s="104"/>
    </row>
    <row r="951" spans="1:9">
      <c r="A951" s="104"/>
      <c r="B951" s="104"/>
      <c r="C951" s="104"/>
      <c r="D951" s="104"/>
      <c r="E951" s="104"/>
      <c r="F951" s="105"/>
      <c r="G951" s="106"/>
      <c r="H951" s="104"/>
      <c r="I951" s="104"/>
    </row>
    <row r="952" spans="1:9">
      <c r="A952" s="104"/>
      <c r="B952" s="104"/>
      <c r="C952" s="104"/>
      <c r="D952" s="104"/>
      <c r="E952" s="104"/>
      <c r="F952" s="105"/>
      <c r="G952" s="106"/>
      <c r="H952" s="104"/>
      <c r="I952" s="104"/>
    </row>
    <row r="953" spans="1:9">
      <c r="A953" s="104"/>
      <c r="B953" s="104"/>
      <c r="C953" s="104"/>
      <c r="D953" s="104"/>
      <c r="E953" s="104"/>
      <c r="F953" s="105"/>
      <c r="G953" s="106"/>
      <c r="H953" s="104"/>
      <c r="I953" s="104"/>
    </row>
    <row r="954" spans="1:9">
      <c r="A954" s="104"/>
      <c r="B954" s="104"/>
      <c r="C954" s="104"/>
      <c r="D954" s="104"/>
      <c r="E954" s="104"/>
      <c r="F954" s="105"/>
      <c r="G954" s="106"/>
      <c r="H954" s="104"/>
      <c r="I954" s="104"/>
    </row>
    <row r="955" spans="1:9">
      <c r="A955" s="104"/>
      <c r="B955" s="104"/>
      <c r="C955" s="104"/>
      <c r="D955" s="104"/>
      <c r="E955" s="104"/>
      <c r="F955" s="105"/>
      <c r="G955" s="106"/>
      <c r="H955" s="104"/>
      <c r="I955" s="104"/>
    </row>
    <row r="956" spans="1:9">
      <c r="A956" s="104"/>
      <c r="B956" s="104"/>
      <c r="C956" s="104"/>
      <c r="D956" s="104"/>
      <c r="E956" s="104"/>
      <c r="F956" s="105"/>
      <c r="G956" s="106"/>
      <c r="H956" s="104"/>
      <c r="I956" s="104"/>
    </row>
    <row r="957" spans="1:9">
      <c r="A957" s="104"/>
      <c r="B957" s="104"/>
      <c r="C957" s="104"/>
      <c r="D957" s="104"/>
      <c r="E957" s="104"/>
      <c r="F957" s="105"/>
      <c r="G957" s="106"/>
      <c r="H957" s="104"/>
      <c r="I957" s="104"/>
    </row>
    <row r="958" spans="1:9">
      <c r="A958" s="104"/>
      <c r="B958" s="104"/>
      <c r="C958" s="104"/>
      <c r="D958" s="104"/>
      <c r="E958" s="104"/>
      <c r="F958" s="105"/>
      <c r="G958" s="106"/>
      <c r="H958" s="104"/>
      <c r="I958" s="104"/>
    </row>
    <row r="959" spans="1:9">
      <c r="A959" s="104"/>
      <c r="B959" s="104"/>
      <c r="C959" s="104"/>
      <c r="D959" s="104"/>
      <c r="E959" s="104"/>
      <c r="F959" s="105"/>
      <c r="G959" s="106"/>
      <c r="H959" s="104"/>
      <c r="I959" s="104"/>
    </row>
    <row r="960" spans="1:9">
      <c r="A960" s="104"/>
      <c r="B960" s="104"/>
      <c r="C960" s="104"/>
      <c r="D960" s="104"/>
      <c r="E960" s="104"/>
      <c r="F960" s="105"/>
      <c r="G960" s="106"/>
      <c r="H960" s="104"/>
      <c r="I960" s="104"/>
    </row>
    <row r="961" spans="1:9">
      <c r="A961" s="104"/>
      <c r="B961" s="104"/>
      <c r="C961" s="104"/>
      <c r="D961" s="104"/>
      <c r="E961" s="104"/>
      <c r="F961" s="105"/>
      <c r="G961" s="106"/>
      <c r="H961" s="104"/>
      <c r="I961" s="104"/>
    </row>
    <row r="962" spans="1:9">
      <c r="A962" s="104"/>
      <c r="B962" s="104"/>
      <c r="C962" s="104"/>
      <c r="D962" s="104"/>
      <c r="E962" s="104"/>
      <c r="F962" s="105"/>
      <c r="G962" s="106"/>
      <c r="H962" s="104"/>
      <c r="I962" s="104"/>
    </row>
    <row r="963" spans="1:9">
      <c r="A963" s="104"/>
      <c r="B963" s="104"/>
      <c r="C963" s="104"/>
      <c r="D963" s="104"/>
      <c r="E963" s="104"/>
      <c r="F963" s="105"/>
      <c r="G963" s="106"/>
      <c r="H963" s="104"/>
      <c r="I963" s="104"/>
    </row>
    <row r="964" spans="1:9">
      <c r="A964" s="104"/>
      <c r="B964" s="104"/>
      <c r="C964" s="104"/>
      <c r="D964" s="104"/>
      <c r="E964" s="104"/>
      <c r="F964" s="105"/>
      <c r="G964" s="106"/>
      <c r="H964" s="104"/>
      <c r="I964" s="104"/>
    </row>
    <row r="965" spans="1:9">
      <c r="A965" s="104"/>
      <c r="B965" s="104"/>
      <c r="C965" s="104"/>
      <c r="D965" s="104"/>
      <c r="E965" s="104"/>
      <c r="F965" s="105"/>
      <c r="G965" s="106"/>
      <c r="H965" s="104"/>
      <c r="I965" s="104"/>
    </row>
    <row r="966" spans="1:9">
      <c r="A966" s="104"/>
      <c r="B966" s="104"/>
      <c r="C966" s="104"/>
      <c r="D966" s="104"/>
      <c r="E966" s="104"/>
      <c r="F966" s="105"/>
      <c r="G966" s="106"/>
      <c r="H966" s="104"/>
      <c r="I966" s="104"/>
    </row>
    <row r="967" spans="1:9">
      <c r="A967" s="104"/>
      <c r="B967" s="104"/>
      <c r="C967" s="104"/>
      <c r="D967" s="104"/>
      <c r="E967" s="104"/>
      <c r="F967" s="105"/>
      <c r="G967" s="106"/>
      <c r="H967" s="104"/>
      <c r="I967" s="104"/>
    </row>
    <row r="968" spans="1:9">
      <c r="A968" s="104"/>
      <c r="B968" s="104"/>
      <c r="C968" s="104"/>
      <c r="D968" s="104"/>
      <c r="E968" s="104"/>
      <c r="F968" s="105"/>
      <c r="G968" s="106"/>
      <c r="H968" s="104"/>
      <c r="I968" s="104"/>
    </row>
    <row r="969" spans="1:9">
      <c r="A969" s="104"/>
      <c r="B969" s="104"/>
      <c r="C969" s="104"/>
      <c r="D969" s="104"/>
      <c r="E969" s="104"/>
      <c r="F969" s="105"/>
      <c r="G969" s="106"/>
      <c r="H969" s="104"/>
      <c r="I969" s="104"/>
    </row>
    <row r="970" spans="1:9">
      <c r="A970" s="104"/>
      <c r="B970" s="104"/>
      <c r="C970" s="104"/>
      <c r="D970" s="104"/>
      <c r="E970" s="104"/>
      <c r="F970" s="105"/>
      <c r="G970" s="106"/>
      <c r="H970" s="104"/>
      <c r="I970" s="104"/>
    </row>
    <row r="971" spans="1:9">
      <c r="A971" s="104"/>
      <c r="B971" s="104"/>
      <c r="C971" s="104"/>
      <c r="D971" s="104"/>
      <c r="E971" s="104"/>
      <c r="F971" s="105"/>
      <c r="G971" s="106"/>
      <c r="H971" s="104"/>
      <c r="I971" s="104"/>
    </row>
    <row r="972" spans="1:9">
      <c r="A972" s="104"/>
      <c r="B972" s="104"/>
      <c r="C972" s="104"/>
      <c r="D972" s="104"/>
      <c r="E972" s="104"/>
      <c r="F972" s="105"/>
      <c r="G972" s="106"/>
      <c r="H972" s="104"/>
      <c r="I972" s="104"/>
    </row>
    <row r="973" spans="1:9">
      <c r="A973" s="104"/>
      <c r="B973" s="104"/>
      <c r="C973" s="104"/>
      <c r="D973" s="104"/>
      <c r="E973" s="104"/>
      <c r="F973" s="105"/>
      <c r="G973" s="106"/>
      <c r="H973" s="104"/>
      <c r="I973" s="104"/>
    </row>
    <row r="974" spans="1:9">
      <c r="A974" s="104"/>
      <c r="B974" s="104"/>
      <c r="C974" s="104"/>
      <c r="D974" s="104"/>
      <c r="E974" s="104"/>
      <c r="F974" s="105"/>
      <c r="G974" s="106"/>
      <c r="H974" s="104"/>
      <c r="I974" s="104"/>
    </row>
    <row r="975" spans="1:9">
      <c r="A975" s="104"/>
      <c r="B975" s="104"/>
      <c r="C975" s="104"/>
      <c r="D975" s="104"/>
      <c r="E975" s="104"/>
      <c r="F975" s="105"/>
      <c r="G975" s="106"/>
      <c r="H975" s="104"/>
      <c r="I975" s="104"/>
    </row>
    <row r="976" spans="1:9">
      <c r="A976" s="104"/>
      <c r="B976" s="104"/>
      <c r="C976" s="104"/>
      <c r="D976" s="104"/>
      <c r="E976" s="104"/>
      <c r="F976" s="105"/>
      <c r="G976" s="106"/>
      <c r="H976" s="104"/>
      <c r="I976" s="104"/>
    </row>
    <row r="977" spans="1:9">
      <c r="A977" s="104"/>
      <c r="B977" s="104"/>
      <c r="C977" s="104"/>
      <c r="D977" s="104"/>
      <c r="E977" s="104"/>
      <c r="F977" s="105"/>
      <c r="G977" s="106"/>
      <c r="H977" s="104"/>
      <c r="I977" s="104"/>
    </row>
    <row r="978" spans="1:9">
      <c r="A978" s="104"/>
      <c r="B978" s="104"/>
      <c r="C978" s="104"/>
      <c r="D978" s="104"/>
      <c r="E978" s="104"/>
      <c r="F978" s="105"/>
      <c r="G978" s="106"/>
      <c r="H978" s="104"/>
      <c r="I978" s="104"/>
    </row>
    <row r="979" spans="1:9">
      <c r="A979" s="104"/>
      <c r="B979" s="104"/>
      <c r="C979" s="104"/>
      <c r="D979" s="104"/>
      <c r="E979" s="104"/>
      <c r="F979" s="105"/>
      <c r="G979" s="106"/>
      <c r="H979" s="104"/>
      <c r="I979" s="104"/>
    </row>
    <row r="980" spans="1:9">
      <c r="A980" s="104"/>
      <c r="B980" s="104"/>
      <c r="C980" s="104"/>
      <c r="D980" s="104"/>
      <c r="E980" s="104"/>
      <c r="F980" s="105"/>
      <c r="G980" s="106"/>
      <c r="H980" s="104"/>
      <c r="I980" s="104"/>
    </row>
    <row r="981" spans="1:9">
      <c r="A981" s="104"/>
      <c r="B981" s="104"/>
      <c r="C981" s="104"/>
      <c r="D981" s="104"/>
      <c r="E981" s="104"/>
      <c r="F981" s="105"/>
      <c r="G981" s="106"/>
      <c r="H981" s="104"/>
      <c r="I981" s="104"/>
    </row>
    <row r="982" spans="1:9">
      <c r="A982" s="104"/>
      <c r="B982" s="104"/>
      <c r="C982" s="104"/>
      <c r="D982" s="104"/>
      <c r="E982" s="104"/>
      <c r="F982" s="105"/>
      <c r="G982" s="106"/>
      <c r="H982" s="104"/>
      <c r="I982" s="104"/>
    </row>
    <row r="983" spans="1:9">
      <c r="A983" s="104"/>
      <c r="B983" s="104"/>
      <c r="C983" s="104"/>
      <c r="D983" s="104"/>
      <c r="E983" s="104"/>
      <c r="F983" s="105"/>
      <c r="G983" s="106"/>
      <c r="H983" s="104"/>
      <c r="I983" s="104"/>
    </row>
    <row r="984" spans="1:9">
      <c r="A984" s="104"/>
      <c r="B984" s="104"/>
      <c r="C984" s="104"/>
      <c r="D984" s="104"/>
      <c r="E984" s="104"/>
      <c r="F984" s="105"/>
      <c r="G984" s="106"/>
      <c r="H984" s="104"/>
      <c r="I984" s="104"/>
    </row>
    <row r="985" spans="1:9">
      <c r="A985" s="104"/>
      <c r="B985" s="104"/>
      <c r="C985" s="104"/>
      <c r="D985" s="104"/>
      <c r="E985" s="104"/>
      <c r="F985" s="105"/>
      <c r="G985" s="106"/>
      <c r="H985" s="104"/>
      <c r="I985" s="104"/>
    </row>
    <row r="986" spans="1:9">
      <c r="A986" s="104"/>
      <c r="B986" s="104"/>
      <c r="C986" s="104"/>
      <c r="D986" s="104"/>
      <c r="E986" s="104"/>
      <c r="F986" s="105"/>
      <c r="G986" s="106"/>
      <c r="H986" s="104"/>
      <c r="I986" s="104"/>
    </row>
    <row r="987" spans="1:9">
      <c r="A987" s="104"/>
      <c r="B987" s="104"/>
      <c r="C987" s="104"/>
      <c r="D987" s="104"/>
      <c r="E987" s="104"/>
      <c r="F987" s="105"/>
      <c r="G987" s="106"/>
      <c r="H987" s="104"/>
      <c r="I987" s="104"/>
    </row>
    <row r="988" spans="1:9">
      <c r="A988" s="104"/>
      <c r="B988" s="104"/>
      <c r="C988" s="104"/>
      <c r="D988" s="104"/>
      <c r="E988" s="104"/>
      <c r="F988" s="105"/>
      <c r="G988" s="106"/>
      <c r="H988" s="104"/>
      <c r="I988" s="104"/>
    </row>
    <row r="989" spans="1:9">
      <c r="A989" s="104"/>
      <c r="B989" s="104"/>
      <c r="C989" s="104"/>
      <c r="D989" s="104"/>
      <c r="E989" s="104"/>
      <c r="F989" s="105"/>
      <c r="G989" s="106"/>
      <c r="H989" s="104"/>
      <c r="I989" s="104"/>
    </row>
    <row r="990" spans="1:9">
      <c r="A990" s="104"/>
      <c r="B990" s="104"/>
      <c r="C990" s="104"/>
      <c r="D990" s="104"/>
      <c r="E990" s="104"/>
      <c r="F990" s="105"/>
      <c r="G990" s="106"/>
      <c r="H990" s="104"/>
      <c r="I990" s="104"/>
    </row>
    <row r="991" spans="1:9">
      <c r="A991" s="104"/>
      <c r="B991" s="104"/>
      <c r="C991" s="104"/>
      <c r="D991" s="104"/>
      <c r="E991" s="104"/>
      <c r="F991" s="105"/>
      <c r="G991" s="106"/>
      <c r="H991" s="104"/>
      <c r="I991" s="104"/>
    </row>
    <row r="992" spans="1:9">
      <c r="A992" s="104"/>
      <c r="B992" s="104"/>
      <c r="C992" s="104"/>
      <c r="D992" s="104"/>
      <c r="E992" s="104"/>
      <c r="F992" s="105"/>
      <c r="G992" s="106"/>
      <c r="H992" s="104"/>
      <c r="I992" s="104"/>
    </row>
    <row r="993" spans="1:9">
      <c r="A993" s="104"/>
      <c r="B993" s="104"/>
      <c r="C993" s="104"/>
      <c r="D993" s="104"/>
      <c r="E993" s="104"/>
      <c r="F993" s="105"/>
      <c r="G993" s="106"/>
      <c r="H993" s="104"/>
      <c r="I993" s="104"/>
    </row>
    <row r="994" spans="1:9">
      <c r="A994" s="104"/>
      <c r="B994" s="104"/>
      <c r="C994" s="104"/>
      <c r="D994" s="104"/>
      <c r="E994" s="104"/>
      <c r="F994" s="105"/>
      <c r="G994" s="106"/>
      <c r="H994" s="104"/>
      <c r="I994" s="104"/>
    </row>
    <row r="995" spans="1:9">
      <c r="A995" s="104"/>
      <c r="B995" s="104"/>
      <c r="C995" s="104"/>
      <c r="D995" s="104"/>
      <c r="E995" s="104"/>
      <c r="F995" s="105"/>
      <c r="G995" s="106"/>
      <c r="H995" s="104"/>
      <c r="I995" s="104"/>
    </row>
    <row r="996" spans="1:9">
      <c r="A996" s="104"/>
      <c r="B996" s="104"/>
      <c r="C996" s="104"/>
      <c r="D996" s="104"/>
      <c r="E996" s="104"/>
      <c r="F996" s="105"/>
      <c r="G996" s="106"/>
      <c r="H996" s="104"/>
      <c r="I996" s="104"/>
    </row>
    <row r="997" spans="1:9">
      <c r="A997" s="104"/>
      <c r="B997" s="104"/>
      <c r="C997" s="104"/>
      <c r="D997" s="104"/>
      <c r="E997" s="104"/>
      <c r="F997" s="105"/>
      <c r="G997" s="106"/>
      <c r="H997" s="104"/>
      <c r="I997" s="104"/>
    </row>
    <row r="998" spans="1:9">
      <c r="A998" s="104"/>
      <c r="B998" s="104"/>
      <c r="C998" s="104"/>
      <c r="D998" s="104"/>
      <c r="E998" s="104"/>
      <c r="F998" s="105"/>
      <c r="G998" s="106"/>
      <c r="H998" s="104"/>
      <c r="I998" s="104"/>
    </row>
    <row r="999" spans="1:9">
      <c r="A999" s="104"/>
      <c r="B999" s="104"/>
      <c r="C999" s="104"/>
      <c r="D999" s="104"/>
      <c r="E999" s="104"/>
      <c r="F999" s="105"/>
      <c r="G999" s="106"/>
      <c r="H999" s="104"/>
      <c r="I999" s="104"/>
    </row>
    <row r="1000" spans="1:9">
      <c r="A1000" s="104"/>
      <c r="B1000" s="104"/>
      <c r="C1000" s="104"/>
      <c r="D1000" s="104"/>
      <c r="E1000" s="104"/>
      <c r="F1000" s="105"/>
      <c r="G1000" s="106"/>
      <c r="H1000" s="104"/>
      <c r="I1000" s="104"/>
    </row>
    <row r="1001" spans="1:9">
      <c r="A1001" s="104"/>
      <c r="B1001" s="104"/>
      <c r="C1001" s="104"/>
      <c r="D1001" s="104"/>
      <c r="E1001" s="104"/>
      <c r="F1001" s="105"/>
      <c r="G1001" s="106"/>
      <c r="H1001" s="104"/>
      <c r="I1001" s="104"/>
    </row>
    <row r="1002" spans="1:9">
      <c r="A1002" s="104"/>
      <c r="B1002" s="104"/>
      <c r="C1002" s="104"/>
      <c r="D1002" s="104"/>
      <c r="E1002" s="104"/>
      <c r="F1002" s="105"/>
      <c r="G1002" s="106"/>
      <c r="H1002" s="104"/>
      <c r="I1002" s="104"/>
    </row>
    <row r="1003" spans="1:9">
      <c r="A1003" s="104"/>
      <c r="B1003" s="104"/>
      <c r="C1003" s="104"/>
      <c r="D1003" s="104"/>
      <c r="E1003" s="104"/>
      <c r="F1003" s="105"/>
      <c r="G1003" s="106"/>
      <c r="H1003" s="104"/>
      <c r="I1003" s="104"/>
    </row>
    <row r="1004" spans="1:9">
      <c r="A1004" s="104"/>
      <c r="B1004" s="104"/>
      <c r="C1004" s="104"/>
      <c r="D1004" s="104"/>
      <c r="E1004" s="104"/>
      <c r="F1004" s="105"/>
      <c r="G1004" s="106"/>
      <c r="H1004" s="104"/>
      <c r="I1004" s="104"/>
    </row>
    <row r="1005" spans="1:9">
      <c r="A1005" s="104"/>
      <c r="B1005" s="104"/>
      <c r="C1005" s="104"/>
      <c r="D1005" s="104"/>
      <c r="E1005" s="104"/>
      <c r="F1005" s="105"/>
      <c r="G1005" s="106"/>
      <c r="H1005" s="104"/>
      <c r="I1005" s="104"/>
    </row>
    <row r="1006" spans="1:9">
      <c r="A1006" s="104"/>
      <c r="B1006" s="104"/>
      <c r="C1006" s="104"/>
      <c r="D1006" s="104"/>
      <c r="E1006" s="104"/>
      <c r="F1006" s="105"/>
      <c r="G1006" s="106"/>
      <c r="H1006" s="104"/>
      <c r="I1006" s="104"/>
    </row>
    <row r="1007" spans="1:9">
      <c r="A1007" s="104"/>
      <c r="B1007" s="104"/>
      <c r="C1007" s="104"/>
      <c r="D1007" s="104"/>
      <c r="E1007" s="104"/>
      <c r="F1007" s="105"/>
      <c r="G1007" s="106"/>
      <c r="H1007" s="104"/>
      <c r="I1007" s="104"/>
    </row>
    <row r="1008" spans="1:9">
      <c r="A1008" s="104"/>
      <c r="B1008" s="104"/>
      <c r="C1008" s="104"/>
      <c r="D1008" s="104"/>
      <c r="E1008" s="104"/>
      <c r="F1008" s="105"/>
      <c r="G1008" s="106"/>
      <c r="H1008" s="104"/>
      <c r="I1008" s="104"/>
    </row>
    <row r="1009" spans="1:9">
      <c r="A1009" s="104"/>
      <c r="B1009" s="104"/>
      <c r="C1009" s="104"/>
      <c r="D1009" s="104"/>
      <c r="E1009" s="104"/>
      <c r="F1009" s="105"/>
      <c r="G1009" s="106"/>
      <c r="H1009" s="104"/>
      <c r="I1009" s="104"/>
    </row>
    <row r="1010" spans="1:9">
      <c r="A1010" s="104"/>
      <c r="B1010" s="104"/>
      <c r="C1010" s="104"/>
      <c r="D1010" s="104"/>
      <c r="E1010" s="104"/>
      <c r="F1010" s="105"/>
      <c r="G1010" s="106"/>
      <c r="H1010" s="104"/>
      <c r="I1010" s="104"/>
    </row>
    <row r="1011" spans="1:9">
      <c r="A1011" s="104"/>
      <c r="B1011" s="104"/>
      <c r="C1011" s="104"/>
      <c r="D1011" s="104"/>
      <c r="E1011" s="104"/>
      <c r="F1011" s="105"/>
      <c r="G1011" s="106"/>
      <c r="H1011" s="104"/>
      <c r="I1011" s="104"/>
    </row>
    <row r="1012" spans="1:9">
      <c r="A1012" s="104"/>
      <c r="B1012" s="104"/>
      <c r="C1012" s="104"/>
      <c r="D1012" s="104"/>
      <c r="E1012" s="104"/>
      <c r="F1012" s="105"/>
      <c r="G1012" s="106"/>
      <c r="H1012" s="104"/>
      <c r="I1012" s="104"/>
    </row>
    <row r="1013" spans="1:9">
      <c r="A1013" s="104"/>
      <c r="B1013" s="104"/>
      <c r="C1013" s="104"/>
      <c r="D1013" s="104"/>
      <c r="E1013" s="104"/>
      <c r="F1013" s="105"/>
      <c r="G1013" s="106"/>
      <c r="H1013" s="104"/>
      <c r="I1013" s="104"/>
    </row>
    <row r="1014" spans="1:9">
      <c r="A1014" s="104"/>
      <c r="B1014" s="104"/>
      <c r="C1014" s="104"/>
      <c r="D1014" s="104"/>
      <c r="E1014" s="104"/>
      <c r="F1014" s="105"/>
      <c r="G1014" s="106"/>
      <c r="H1014" s="104"/>
      <c r="I1014" s="104"/>
    </row>
    <row r="1015" spans="1:9">
      <c r="A1015" s="104"/>
      <c r="B1015" s="104"/>
      <c r="C1015" s="104"/>
      <c r="D1015" s="104"/>
      <c r="E1015" s="104"/>
      <c r="F1015" s="105"/>
      <c r="G1015" s="106"/>
      <c r="H1015" s="104"/>
      <c r="I1015" s="104"/>
    </row>
    <row r="1016" spans="1:9">
      <c r="A1016" s="104"/>
      <c r="B1016" s="104"/>
      <c r="C1016" s="104"/>
      <c r="D1016" s="104"/>
      <c r="E1016" s="104"/>
      <c r="F1016" s="105"/>
      <c r="G1016" s="106"/>
      <c r="H1016" s="104"/>
      <c r="I1016" s="104"/>
    </row>
    <row r="1017" spans="1:9">
      <c r="A1017" s="104"/>
      <c r="B1017" s="104"/>
      <c r="C1017" s="104"/>
      <c r="D1017" s="104"/>
      <c r="E1017" s="104"/>
      <c r="F1017" s="105"/>
      <c r="G1017" s="106"/>
      <c r="H1017" s="104"/>
      <c r="I1017" s="104"/>
    </row>
    <row r="1018" spans="1:9">
      <c r="A1018" s="104"/>
      <c r="B1018" s="104"/>
      <c r="C1018" s="104"/>
      <c r="D1018" s="104"/>
      <c r="E1018" s="104"/>
      <c r="F1018" s="105"/>
      <c r="G1018" s="106"/>
      <c r="H1018" s="104"/>
      <c r="I1018" s="104"/>
    </row>
    <row r="1019" spans="1:9">
      <c r="A1019" s="104"/>
      <c r="B1019" s="104"/>
      <c r="C1019" s="104"/>
      <c r="D1019" s="104"/>
      <c r="E1019" s="104"/>
      <c r="F1019" s="105"/>
      <c r="G1019" s="106"/>
      <c r="H1019" s="104"/>
      <c r="I1019" s="104"/>
    </row>
    <row r="1020" spans="1:9">
      <c r="A1020" s="104"/>
      <c r="B1020" s="104"/>
      <c r="C1020" s="104"/>
      <c r="D1020" s="104"/>
      <c r="E1020" s="104"/>
      <c r="F1020" s="105"/>
      <c r="G1020" s="106"/>
      <c r="H1020" s="104"/>
      <c r="I1020" s="104"/>
    </row>
    <row r="1021" spans="1:9">
      <c r="A1021" s="104"/>
      <c r="B1021" s="104"/>
      <c r="C1021" s="104"/>
      <c r="D1021" s="104"/>
      <c r="E1021" s="104"/>
      <c r="F1021" s="105"/>
      <c r="G1021" s="106"/>
      <c r="H1021" s="104"/>
      <c r="I1021" s="104"/>
    </row>
    <row r="1022" spans="1:9">
      <c r="A1022" s="104"/>
      <c r="B1022" s="104"/>
      <c r="C1022" s="104"/>
      <c r="D1022" s="104"/>
      <c r="E1022" s="104"/>
      <c r="F1022" s="105"/>
      <c r="G1022" s="106"/>
      <c r="H1022" s="104"/>
      <c r="I1022" s="104"/>
    </row>
    <row r="1023" spans="1:9">
      <c r="A1023" s="104"/>
      <c r="B1023" s="104"/>
      <c r="C1023" s="104"/>
      <c r="D1023" s="104"/>
      <c r="E1023" s="104"/>
      <c r="F1023" s="105"/>
      <c r="G1023" s="106"/>
      <c r="H1023" s="104"/>
      <c r="I1023" s="104"/>
    </row>
    <row r="1024" spans="1:9">
      <c r="A1024" s="104"/>
      <c r="B1024" s="104"/>
      <c r="C1024" s="104"/>
      <c r="D1024" s="104"/>
      <c r="E1024" s="104"/>
      <c r="F1024" s="105"/>
      <c r="G1024" s="106"/>
      <c r="H1024" s="104"/>
      <c r="I1024" s="104"/>
    </row>
    <row r="1025" spans="1:9">
      <c r="A1025" s="104"/>
      <c r="B1025" s="104"/>
      <c r="C1025" s="104"/>
      <c r="D1025" s="104"/>
      <c r="E1025" s="104"/>
      <c r="F1025" s="105"/>
      <c r="G1025" s="106"/>
      <c r="H1025" s="104"/>
      <c r="I1025" s="104"/>
    </row>
    <row r="1026" spans="1:9">
      <c r="A1026" s="104"/>
      <c r="B1026" s="104"/>
      <c r="C1026" s="104"/>
      <c r="D1026" s="104"/>
      <c r="E1026" s="104"/>
      <c r="F1026" s="105"/>
      <c r="G1026" s="106"/>
      <c r="H1026" s="104"/>
      <c r="I1026" s="104"/>
    </row>
    <row r="1027" spans="1:9">
      <c r="A1027" s="104"/>
      <c r="B1027" s="104"/>
      <c r="C1027" s="104"/>
      <c r="D1027" s="104"/>
      <c r="E1027" s="104"/>
      <c r="F1027" s="105"/>
      <c r="G1027" s="106"/>
      <c r="H1027" s="104"/>
      <c r="I1027" s="104"/>
    </row>
    <row r="1028" spans="1:9">
      <c r="A1028" s="104"/>
      <c r="B1028" s="104"/>
      <c r="C1028" s="104"/>
      <c r="D1028" s="104"/>
      <c r="E1028" s="104"/>
      <c r="F1028" s="105"/>
      <c r="G1028" s="106"/>
      <c r="H1028" s="104"/>
      <c r="I1028" s="104"/>
    </row>
    <row r="1029" spans="1:9">
      <c r="A1029" s="104"/>
      <c r="B1029" s="104"/>
      <c r="C1029" s="104"/>
      <c r="D1029" s="104"/>
      <c r="E1029" s="104"/>
      <c r="F1029" s="105"/>
      <c r="G1029" s="106"/>
      <c r="H1029" s="104"/>
      <c r="I1029" s="104"/>
    </row>
    <row r="1030" spans="1:9">
      <c r="A1030" s="104"/>
      <c r="B1030" s="104"/>
      <c r="C1030" s="104"/>
      <c r="D1030" s="104"/>
      <c r="E1030" s="104"/>
      <c r="F1030" s="105"/>
      <c r="G1030" s="106"/>
      <c r="H1030" s="104"/>
      <c r="I1030" s="104"/>
    </row>
    <row r="1031" spans="1:9">
      <c r="A1031" s="104"/>
      <c r="B1031" s="104"/>
      <c r="C1031" s="104"/>
      <c r="D1031" s="104"/>
      <c r="E1031" s="104"/>
      <c r="F1031" s="105"/>
      <c r="G1031" s="106"/>
      <c r="H1031" s="104"/>
      <c r="I1031" s="104"/>
    </row>
    <row r="1032" spans="1:9">
      <c r="A1032" s="104"/>
      <c r="B1032" s="104"/>
      <c r="C1032" s="104"/>
      <c r="D1032" s="104"/>
      <c r="E1032" s="104"/>
      <c r="F1032" s="105"/>
      <c r="G1032" s="106"/>
      <c r="H1032" s="104"/>
      <c r="I1032" s="104"/>
    </row>
    <row r="1033" spans="1:9">
      <c r="A1033" s="104"/>
      <c r="B1033" s="104"/>
      <c r="C1033" s="104"/>
      <c r="D1033" s="104"/>
      <c r="E1033" s="104"/>
      <c r="F1033" s="105"/>
      <c r="G1033" s="106"/>
      <c r="H1033" s="104"/>
      <c r="I1033" s="104"/>
    </row>
    <row r="1034" spans="1:9">
      <c r="A1034" s="104"/>
      <c r="B1034" s="104"/>
      <c r="C1034" s="104"/>
      <c r="D1034" s="104"/>
      <c r="E1034" s="104"/>
      <c r="F1034" s="105"/>
      <c r="G1034" s="106"/>
      <c r="H1034" s="104"/>
      <c r="I1034" s="104"/>
    </row>
    <row r="1035" spans="1:9">
      <c r="A1035" s="104"/>
      <c r="B1035" s="104"/>
      <c r="C1035" s="104"/>
      <c r="D1035" s="104"/>
      <c r="E1035" s="104"/>
      <c r="F1035" s="105"/>
      <c r="G1035" s="106"/>
      <c r="H1035" s="104"/>
      <c r="I1035" s="104"/>
    </row>
    <row r="1036" spans="1:9">
      <c r="A1036" s="104"/>
      <c r="B1036" s="104"/>
      <c r="C1036" s="104"/>
      <c r="D1036" s="104"/>
      <c r="E1036" s="104"/>
      <c r="F1036" s="105"/>
      <c r="G1036" s="106"/>
      <c r="H1036" s="104"/>
      <c r="I1036" s="104"/>
    </row>
    <row r="1037" spans="1:9">
      <c r="A1037" s="104"/>
      <c r="B1037" s="104"/>
      <c r="C1037" s="104"/>
      <c r="D1037" s="104"/>
      <c r="E1037" s="104"/>
      <c r="F1037" s="105"/>
      <c r="G1037" s="106"/>
      <c r="H1037" s="104"/>
      <c r="I1037" s="104"/>
    </row>
    <row r="1038" spans="1:9">
      <c r="A1038" s="104"/>
      <c r="B1038" s="104"/>
      <c r="C1038" s="104"/>
      <c r="D1038" s="104"/>
      <c r="E1038" s="104"/>
      <c r="F1038" s="105"/>
      <c r="G1038" s="106"/>
      <c r="H1038" s="104"/>
      <c r="I1038" s="104"/>
    </row>
    <row r="1039" spans="1:9">
      <c r="A1039" s="104"/>
      <c r="B1039" s="104"/>
      <c r="C1039" s="104"/>
      <c r="D1039" s="104"/>
      <c r="E1039" s="104"/>
      <c r="F1039" s="105"/>
      <c r="G1039" s="106"/>
      <c r="H1039" s="104"/>
      <c r="I1039" s="104"/>
    </row>
    <row r="1040" spans="1:9">
      <c r="A1040" s="104"/>
      <c r="B1040" s="104"/>
      <c r="C1040" s="104"/>
      <c r="D1040" s="104"/>
      <c r="E1040" s="104"/>
      <c r="F1040" s="105"/>
      <c r="G1040" s="106"/>
      <c r="H1040" s="104"/>
      <c r="I1040" s="104"/>
    </row>
    <row r="1041" spans="1:9">
      <c r="A1041" s="104"/>
      <c r="B1041" s="104"/>
      <c r="C1041" s="104"/>
      <c r="D1041" s="104"/>
      <c r="E1041" s="104"/>
      <c r="F1041" s="105"/>
      <c r="G1041" s="106"/>
      <c r="H1041" s="104"/>
      <c r="I1041" s="104"/>
    </row>
    <row r="1042" spans="1:9">
      <c r="A1042" s="104"/>
      <c r="B1042" s="104"/>
      <c r="C1042" s="104"/>
      <c r="D1042" s="104"/>
      <c r="E1042" s="104"/>
      <c r="F1042" s="105"/>
      <c r="G1042" s="106"/>
      <c r="H1042" s="104"/>
      <c r="I1042" s="104"/>
    </row>
    <row r="1043" spans="1:9">
      <c r="A1043" s="104"/>
      <c r="B1043" s="104"/>
      <c r="C1043" s="104"/>
      <c r="D1043" s="104"/>
      <c r="E1043" s="104"/>
      <c r="F1043" s="105"/>
      <c r="G1043" s="106"/>
      <c r="H1043" s="104"/>
      <c r="I1043" s="104"/>
    </row>
    <row r="1044" spans="1:9">
      <c r="A1044" s="104"/>
      <c r="B1044" s="104"/>
      <c r="C1044" s="104"/>
      <c r="D1044" s="104"/>
      <c r="E1044" s="104"/>
      <c r="F1044" s="105"/>
      <c r="G1044" s="106"/>
      <c r="H1044" s="104"/>
      <c r="I1044" s="104"/>
    </row>
    <row r="1045" spans="1:9">
      <c r="A1045" s="104"/>
      <c r="B1045" s="104"/>
      <c r="C1045" s="104"/>
      <c r="D1045" s="104"/>
      <c r="E1045" s="104"/>
      <c r="F1045" s="105"/>
      <c r="G1045" s="106"/>
      <c r="H1045" s="104"/>
      <c r="I1045" s="104"/>
    </row>
    <row r="1046" spans="1:9">
      <c r="A1046" s="104"/>
      <c r="B1046" s="104"/>
      <c r="C1046" s="104"/>
      <c r="D1046" s="104"/>
      <c r="E1046" s="104"/>
      <c r="F1046" s="105"/>
      <c r="G1046" s="106"/>
      <c r="H1046" s="104"/>
      <c r="I1046" s="104"/>
    </row>
    <row r="1047" spans="1:9">
      <c r="A1047" s="104"/>
      <c r="B1047" s="104"/>
      <c r="C1047" s="104"/>
      <c r="D1047" s="104"/>
      <c r="E1047" s="104"/>
      <c r="F1047" s="105"/>
      <c r="G1047" s="106"/>
      <c r="H1047" s="104"/>
      <c r="I1047" s="104"/>
    </row>
    <row r="1048" spans="1:9">
      <c r="A1048" s="104"/>
      <c r="B1048" s="104"/>
      <c r="C1048" s="104"/>
      <c r="D1048" s="104"/>
      <c r="E1048" s="104"/>
      <c r="F1048" s="105"/>
      <c r="G1048" s="106"/>
      <c r="H1048" s="104"/>
      <c r="I1048" s="104"/>
    </row>
    <row r="1049" spans="1:9">
      <c r="A1049" s="104"/>
      <c r="B1049" s="104"/>
      <c r="C1049" s="104"/>
      <c r="D1049" s="104"/>
      <c r="E1049" s="104"/>
      <c r="F1049" s="105"/>
      <c r="G1049" s="106"/>
      <c r="H1049" s="104"/>
      <c r="I1049" s="104"/>
    </row>
    <row r="1050" spans="1:9">
      <c r="A1050" s="104"/>
      <c r="B1050" s="104"/>
      <c r="C1050" s="104"/>
      <c r="D1050" s="104"/>
      <c r="E1050" s="104"/>
      <c r="F1050" s="105"/>
      <c r="G1050" s="106"/>
      <c r="H1050" s="104"/>
      <c r="I1050" s="104"/>
    </row>
    <row r="1051" spans="1:9">
      <c r="A1051" s="104"/>
      <c r="B1051" s="104"/>
      <c r="C1051" s="104"/>
      <c r="D1051" s="104"/>
      <c r="E1051" s="104"/>
      <c r="F1051" s="105"/>
      <c r="G1051" s="106"/>
      <c r="H1051" s="104"/>
      <c r="I1051" s="104"/>
    </row>
    <row r="1052" spans="1:9">
      <c r="A1052" s="104"/>
      <c r="B1052" s="104"/>
      <c r="C1052" s="104"/>
      <c r="D1052" s="104"/>
      <c r="E1052" s="104"/>
      <c r="F1052" s="105"/>
      <c r="G1052" s="106"/>
      <c r="H1052" s="104"/>
      <c r="I1052" s="104"/>
    </row>
    <row r="1053" spans="1:9">
      <c r="A1053" s="104"/>
      <c r="B1053" s="104"/>
      <c r="C1053" s="104"/>
      <c r="D1053" s="104"/>
      <c r="E1053" s="104"/>
      <c r="F1053" s="105"/>
      <c r="G1053" s="106"/>
      <c r="H1053" s="104"/>
      <c r="I1053" s="104"/>
    </row>
    <row r="1054" spans="1:9">
      <c r="A1054" s="104"/>
      <c r="B1054" s="104"/>
      <c r="C1054" s="104"/>
      <c r="D1054" s="104"/>
      <c r="E1054" s="104"/>
      <c r="F1054" s="105"/>
      <c r="G1054" s="106"/>
      <c r="H1054" s="104"/>
      <c r="I1054" s="104"/>
    </row>
    <row r="1055" spans="1:9">
      <c r="A1055" s="104"/>
      <c r="B1055" s="104"/>
      <c r="C1055" s="104"/>
      <c r="D1055" s="104"/>
      <c r="E1055" s="104"/>
      <c r="F1055" s="105"/>
      <c r="G1055" s="106"/>
      <c r="H1055" s="104"/>
      <c r="I1055" s="104"/>
    </row>
    <row r="1056" spans="1:9">
      <c r="A1056" s="104"/>
      <c r="B1056" s="104"/>
      <c r="C1056" s="104"/>
      <c r="D1056" s="104"/>
      <c r="E1056" s="104"/>
      <c r="F1056" s="105"/>
      <c r="G1056" s="106"/>
      <c r="H1056" s="104"/>
      <c r="I1056" s="104"/>
    </row>
    <row r="1057" spans="1:9">
      <c r="A1057" s="104"/>
      <c r="B1057" s="104"/>
      <c r="C1057" s="104"/>
      <c r="D1057" s="104"/>
      <c r="E1057" s="104"/>
      <c r="F1057" s="105"/>
      <c r="G1057" s="106"/>
      <c r="H1057" s="104"/>
      <c r="I1057" s="104"/>
    </row>
    <row r="1058" spans="1:9">
      <c r="A1058" s="104"/>
      <c r="B1058" s="104"/>
      <c r="C1058" s="104"/>
      <c r="D1058" s="104"/>
      <c r="E1058" s="104"/>
      <c r="F1058" s="105"/>
      <c r="G1058" s="106"/>
      <c r="H1058" s="104"/>
      <c r="I1058" s="104"/>
    </row>
    <row r="1059" spans="1:9">
      <c r="A1059" s="104"/>
      <c r="B1059" s="104"/>
      <c r="C1059" s="104"/>
      <c r="D1059" s="104"/>
      <c r="E1059" s="104"/>
      <c r="F1059" s="105"/>
      <c r="G1059" s="106"/>
      <c r="H1059" s="104"/>
      <c r="I1059" s="104"/>
    </row>
    <row r="1060" spans="1:9">
      <c r="A1060" s="104"/>
      <c r="B1060" s="104"/>
      <c r="C1060" s="104"/>
      <c r="D1060" s="104"/>
      <c r="E1060" s="104"/>
      <c r="F1060" s="105"/>
      <c r="G1060" s="106"/>
      <c r="H1060" s="104"/>
      <c r="I1060" s="104"/>
    </row>
    <row r="1061" spans="1:9">
      <c r="A1061" s="104"/>
      <c r="B1061" s="104"/>
      <c r="C1061" s="104"/>
      <c r="D1061" s="104"/>
      <c r="E1061" s="104"/>
      <c r="F1061" s="105"/>
      <c r="G1061" s="106"/>
      <c r="H1061" s="104"/>
      <c r="I1061" s="104"/>
    </row>
    <row r="1062" spans="1:9">
      <c r="A1062" s="104"/>
      <c r="B1062" s="104"/>
      <c r="C1062" s="104"/>
      <c r="D1062" s="104"/>
      <c r="E1062" s="104"/>
      <c r="F1062" s="105"/>
      <c r="G1062" s="106"/>
      <c r="H1062" s="104"/>
      <c r="I1062" s="104"/>
    </row>
    <row r="1063" spans="1:9">
      <c r="A1063" s="104"/>
      <c r="B1063" s="104"/>
      <c r="C1063" s="104"/>
      <c r="D1063" s="104"/>
      <c r="E1063" s="104"/>
      <c r="F1063" s="105"/>
      <c r="G1063" s="106"/>
      <c r="H1063" s="104"/>
      <c r="I1063" s="104"/>
    </row>
    <row r="1064" spans="1:9">
      <c r="A1064" s="104"/>
      <c r="B1064" s="104"/>
      <c r="C1064" s="104"/>
      <c r="D1064" s="104"/>
      <c r="E1064" s="104"/>
      <c r="F1064" s="105"/>
      <c r="G1064" s="106"/>
      <c r="H1064" s="104"/>
      <c r="I1064" s="104"/>
    </row>
    <row r="1065" spans="1:9">
      <c r="A1065" s="104"/>
      <c r="B1065" s="104"/>
      <c r="C1065" s="104"/>
      <c r="D1065" s="104"/>
      <c r="E1065" s="104"/>
      <c r="F1065" s="105"/>
      <c r="G1065" s="106"/>
      <c r="H1065" s="104"/>
      <c r="I1065" s="104"/>
    </row>
    <row r="1066" spans="1:9">
      <c r="A1066" s="104"/>
      <c r="B1066" s="104"/>
      <c r="C1066" s="104"/>
      <c r="D1066" s="104"/>
      <c r="E1066" s="104"/>
      <c r="F1066" s="105"/>
      <c r="G1066" s="106"/>
      <c r="H1066" s="104"/>
      <c r="I1066" s="104"/>
    </row>
    <row r="1067" spans="1:9">
      <c r="A1067" s="104"/>
      <c r="B1067" s="104"/>
      <c r="C1067" s="104"/>
      <c r="D1067" s="104"/>
      <c r="E1067" s="104"/>
      <c r="F1067" s="105"/>
      <c r="G1067" s="106"/>
      <c r="H1067" s="104"/>
      <c r="I1067" s="104"/>
    </row>
    <row r="1068" spans="1:9">
      <c r="A1068" s="104"/>
      <c r="B1068" s="104"/>
      <c r="C1068" s="104"/>
      <c r="D1068" s="104"/>
      <c r="E1068" s="104"/>
      <c r="F1068" s="105"/>
      <c r="G1068" s="106"/>
      <c r="H1068" s="104"/>
      <c r="I1068" s="104"/>
    </row>
    <row r="1069" spans="1:9">
      <c r="A1069" s="104"/>
      <c r="B1069" s="104"/>
      <c r="C1069" s="104"/>
      <c r="D1069" s="104"/>
      <c r="E1069" s="104"/>
      <c r="F1069" s="105"/>
      <c r="G1069" s="106"/>
      <c r="H1069" s="104"/>
      <c r="I1069" s="104"/>
    </row>
    <row r="1070" spans="1:9">
      <c r="A1070" s="104"/>
      <c r="B1070" s="104"/>
      <c r="C1070" s="104"/>
      <c r="D1070" s="104"/>
      <c r="E1070" s="104"/>
      <c r="F1070" s="105"/>
      <c r="G1070" s="106"/>
      <c r="H1070" s="104"/>
      <c r="I1070" s="104"/>
    </row>
    <row r="1071" spans="1:9">
      <c r="A1071" s="104"/>
      <c r="B1071" s="104"/>
      <c r="C1071" s="104"/>
      <c r="D1071" s="104"/>
      <c r="E1071" s="104"/>
      <c r="F1071" s="105"/>
      <c r="G1071" s="106"/>
      <c r="H1071" s="104"/>
      <c r="I1071" s="104"/>
    </row>
    <row r="1072" spans="1:9">
      <c r="A1072" s="104"/>
      <c r="B1072" s="104"/>
      <c r="C1072" s="104"/>
      <c r="D1072" s="104"/>
      <c r="E1072" s="104"/>
      <c r="F1072" s="105"/>
      <c r="G1072" s="106"/>
      <c r="H1072" s="104"/>
      <c r="I1072" s="104"/>
    </row>
    <row r="1073" spans="1:9">
      <c r="A1073" s="104"/>
      <c r="B1073" s="104"/>
      <c r="C1073" s="104"/>
      <c r="D1073" s="104"/>
      <c r="E1073" s="104"/>
      <c r="F1073" s="105"/>
      <c r="G1073" s="106"/>
      <c r="H1073" s="104"/>
      <c r="I1073" s="104"/>
    </row>
    <row r="1074" spans="1:9">
      <c r="A1074" s="104"/>
      <c r="B1074" s="104"/>
      <c r="C1074" s="104"/>
      <c r="D1074" s="104"/>
      <c r="E1074" s="104"/>
      <c r="F1074" s="105"/>
      <c r="G1074" s="106"/>
      <c r="H1074" s="104"/>
      <c r="I1074" s="104"/>
    </row>
    <row r="1075" spans="1:9">
      <c r="A1075" s="104"/>
      <c r="B1075" s="104"/>
      <c r="C1075" s="104"/>
      <c r="D1075" s="104"/>
      <c r="E1075" s="104"/>
      <c r="F1075" s="105"/>
      <c r="G1075" s="106"/>
      <c r="H1075" s="104"/>
      <c r="I1075" s="104"/>
    </row>
    <row r="1076" spans="1:9">
      <c r="A1076" s="104"/>
      <c r="B1076" s="104"/>
      <c r="C1076" s="104"/>
      <c r="D1076" s="104"/>
      <c r="E1076" s="104"/>
      <c r="F1076" s="105"/>
      <c r="G1076" s="106"/>
      <c r="H1076" s="104"/>
      <c r="I1076" s="104"/>
    </row>
    <row r="1077" spans="1:9">
      <c r="A1077" s="104"/>
      <c r="B1077" s="104"/>
      <c r="C1077" s="104"/>
      <c r="D1077" s="104"/>
      <c r="E1077" s="104"/>
      <c r="F1077" s="105"/>
      <c r="G1077" s="106"/>
      <c r="H1077" s="104"/>
      <c r="I1077" s="104"/>
    </row>
    <row r="1078" spans="1:9">
      <c r="A1078" s="104"/>
      <c r="B1078" s="104"/>
      <c r="C1078" s="104"/>
      <c r="D1078" s="104"/>
      <c r="E1078" s="104"/>
      <c r="F1078" s="105"/>
      <c r="G1078" s="106"/>
      <c r="H1078" s="104"/>
      <c r="I1078" s="104"/>
    </row>
    <row r="1079" spans="1:9">
      <c r="A1079" s="104"/>
      <c r="B1079" s="104"/>
      <c r="C1079" s="104"/>
      <c r="D1079" s="104"/>
      <c r="E1079" s="104"/>
      <c r="F1079" s="105"/>
      <c r="G1079" s="106"/>
      <c r="H1079" s="104"/>
      <c r="I1079" s="104"/>
    </row>
    <row r="1080" spans="1:9">
      <c r="A1080" s="104"/>
      <c r="B1080" s="104"/>
      <c r="C1080" s="104"/>
      <c r="D1080" s="104"/>
      <c r="E1080" s="104"/>
      <c r="F1080" s="105"/>
      <c r="G1080" s="106"/>
      <c r="H1080" s="104"/>
      <c r="I1080" s="104"/>
    </row>
    <row r="1081" spans="1:9">
      <c r="A1081" s="104"/>
      <c r="B1081" s="104"/>
      <c r="C1081" s="104"/>
      <c r="D1081" s="104"/>
      <c r="E1081" s="104"/>
      <c r="F1081" s="105"/>
      <c r="G1081" s="106"/>
      <c r="H1081" s="104"/>
      <c r="I1081" s="104"/>
    </row>
    <row r="1082" spans="1:9">
      <c r="A1082" s="104"/>
      <c r="B1082" s="104"/>
      <c r="C1082" s="104"/>
      <c r="D1082" s="104"/>
      <c r="E1082" s="104"/>
      <c r="F1082" s="105"/>
      <c r="G1082" s="106"/>
      <c r="H1082" s="104"/>
      <c r="I1082" s="104"/>
    </row>
    <row r="1083" spans="1:9">
      <c r="A1083" s="104"/>
      <c r="B1083" s="104"/>
      <c r="C1083" s="104"/>
      <c r="D1083" s="104"/>
      <c r="E1083" s="104"/>
      <c r="F1083" s="105"/>
      <c r="G1083" s="106"/>
      <c r="H1083" s="104"/>
      <c r="I1083" s="104"/>
    </row>
    <row r="1084" spans="1:9">
      <c r="A1084" s="104"/>
      <c r="B1084" s="104"/>
      <c r="C1084" s="104"/>
      <c r="D1084" s="104"/>
      <c r="E1084" s="104"/>
      <c r="F1084" s="105"/>
      <c r="G1084" s="106"/>
      <c r="H1084" s="104"/>
      <c r="I1084" s="104"/>
    </row>
    <row r="1085" spans="1:9">
      <c r="A1085" s="104"/>
      <c r="B1085" s="104"/>
      <c r="C1085" s="104"/>
      <c r="D1085" s="104"/>
      <c r="E1085" s="104"/>
      <c r="F1085" s="105"/>
      <c r="G1085" s="106"/>
      <c r="H1085" s="104"/>
      <c r="I1085" s="104"/>
    </row>
    <row r="1086" spans="1:9">
      <c r="A1086" s="104"/>
      <c r="B1086" s="104"/>
      <c r="C1086" s="104"/>
      <c r="D1086" s="104"/>
      <c r="E1086" s="104"/>
      <c r="F1086" s="105"/>
      <c r="G1086" s="106"/>
      <c r="H1086" s="104"/>
      <c r="I1086" s="104"/>
    </row>
    <row r="1087" spans="1:9">
      <c r="A1087" s="104"/>
      <c r="B1087" s="104"/>
      <c r="C1087" s="104"/>
      <c r="D1087" s="104"/>
      <c r="E1087" s="104"/>
      <c r="F1087" s="105"/>
      <c r="G1087" s="106"/>
      <c r="H1087" s="104"/>
      <c r="I1087" s="104"/>
    </row>
    <row r="1088" spans="1:9">
      <c r="A1088" s="104"/>
      <c r="B1088" s="104"/>
      <c r="C1088" s="104"/>
      <c r="D1088" s="104"/>
      <c r="E1088" s="104"/>
      <c r="F1088" s="105"/>
      <c r="G1088" s="106"/>
      <c r="H1088" s="104"/>
      <c r="I1088" s="104"/>
    </row>
    <row r="1089" spans="1:9">
      <c r="A1089" s="104"/>
      <c r="B1089" s="104"/>
      <c r="C1089" s="104"/>
      <c r="D1089" s="104"/>
      <c r="E1089" s="104"/>
      <c r="F1089" s="105"/>
      <c r="G1089" s="106"/>
      <c r="H1089" s="104"/>
      <c r="I1089" s="104"/>
    </row>
    <row r="1090" spans="1:9">
      <c r="A1090" s="104"/>
      <c r="B1090" s="104"/>
      <c r="C1090" s="104"/>
      <c r="D1090" s="104"/>
      <c r="E1090" s="104"/>
      <c r="F1090" s="105"/>
      <c r="G1090" s="106"/>
      <c r="H1090" s="104"/>
      <c r="I1090" s="104"/>
    </row>
    <row r="1091" spans="1:9">
      <c r="A1091" s="104"/>
      <c r="B1091" s="104"/>
      <c r="C1091" s="104"/>
      <c r="D1091" s="104"/>
      <c r="E1091" s="104"/>
      <c r="F1091" s="105"/>
      <c r="G1091" s="106"/>
      <c r="H1091" s="104"/>
      <c r="I1091" s="104"/>
    </row>
    <row r="1092" spans="1:9">
      <c r="A1092" s="104"/>
      <c r="B1092" s="104"/>
      <c r="C1092" s="104"/>
      <c r="D1092" s="104"/>
      <c r="E1092" s="104"/>
      <c r="F1092" s="105"/>
      <c r="G1092" s="106"/>
      <c r="H1092" s="104"/>
      <c r="I1092" s="104"/>
    </row>
    <row r="1093" spans="1:9">
      <c r="A1093" s="104"/>
      <c r="B1093" s="104"/>
      <c r="C1093" s="104"/>
      <c r="D1093" s="104"/>
      <c r="E1093" s="104"/>
      <c r="F1093" s="105"/>
      <c r="G1093" s="106"/>
      <c r="H1093" s="104"/>
      <c r="I1093" s="104"/>
    </row>
    <row r="1094" spans="1:9">
      <c r="A1094" s="104"/>
      <c r="B1094" s="104"/>
      <c r="C1094" s="104"/>
      <c r="D1094" s="104"/>
      <c r="E1094" s="104"/>
      <c r="F1094" s="105"/>
      <c r="G1094" s="106"/>
      <c r="H1094" s="104"/>
      <c r="I1094" s="104"/>
    </row>
    <row r="1095" spans="1:9">
      <c r="A1095" s="104"/>
      <c r="B1095" s="104"/>
      <c r="C1095" s="104"/>
      <c r="D1095" s="104"/>
      <c r="E1095" s="104"/>
      <c r="F1095" s="105"/>
      <c r="G1095" s="106"/>
      <c r="H1095" s="104"/>
      <c r="I1095" s="104"/>
    </row>
    <row r="1096" spans="1:9">
      <c r="A1096" s="104"/>
      <c r="B1096" s="104"/>
      <c r="C1096" s="104"/>
      <c r="D1096" s="104"/>
      <c r="E1096" s="104"/>
      <c r="F1096" s="105"/>
      <c r="G1096" s="106"/>
      <c r="H1096" s="104"/>
      <c r="I1096" s="104"/>
    </row>
    <row r="1097" spans="1:9">
      <c r="A1097" s="104"/>
      <c r="B1097" s="104"/>
      <c r="C1097" s="104"/>
      <c r="D1097" s="104"/>
      <c r="E1097" s="104"/>
      <c r="F1097" s="105"/>
      <c r="G1097" s="106"/>
      <c r="H1097" s="104"/>
      <c r="I1097" s="104"/>
    </row>
    <row r="1098" spans="1:9">
      <c r="A1098" s="104"/>
      <c r="B1098" s="104"/>
      <c r="C1098" s="104"/>
      <c r="D1098" s="104"/>
      <c r="E1098" s="104"/>
      <c r="F1098" s="105"/>
      <c r="G1098" s="106"/>
      <c r="H1098" s="104"/>
      <c r="I1098" s="104"/>
    </row>
    <row r="1099" spans="1:9">
      <c r="A1099" s="104"/>
      <c r="B1099" s="104"/>
      <c r="C1099" s="104"/>
      <c r="D1099" s="104"/>
      <c r="E1099" s="104"/>
      <c r="F1099" s="105"/>
      <c r="G1099" s="106"/>
      <c r="H1099" s="104"/>
      <c r="I1099" s="104"/>
    </row>
    <row r="1100" spans="1:9">
      <c r="A1100" s="104"/>
      <c r="B1100" s="104"/>
      <c r="C1100" s="104"/>
      <c r="D1100" s="104"/>
      <c r="E1100" s="104"/>
      <c r="F1100" s="105"/>
      <c r="G1100" s="106"/>
      <c r="H1100" s="104"/>
      <c r="I1100" s="104"/>
    </row>
    <row r="1101" spans="1:9">
      <c r="A1101" s="104"/>
      <c r="B1101" s="104"/>
      <c r="C1101" s="104"/>
      <c r="D1101" s="104"/>
      <c r="E1101" s="104"/>
      <c r="F1101" s="105"/>
      <c r="G1101" s="106"/>
      <c r="H1101" s="104"/>
      <c r="I1101" s="104"/>
    </row>
    <row r="1102" spans="1:9">
      <c r="A1102" s="104"/>
      <c r="B1102" s="104"/>
      <c r="C1102" s="104"/>
      <c r="D1102" s="104"/>
      <c r="E1102" s="104"/>
      <c r="F1102" s="105"/>
      <c r="G1102" s="106"/>
      <c r="H1102" s="104"/>
      <c r="I1102" s="104"/>
    </row>
    <row r="1103" spans="1:9">
      <c r="A1103" s="104"/>
      <c r="B1103" s="104"/>
      <c r="C1103" s="104"/>
      <c r="D1103" s="104"/>
      <c r="E1103" s="104"/>
      <c r="F1103" s="105"/>
      <c r="G1103" s="106"/>
      <c r="H1103" s="104"/>
      <c r="I1103" s="104"/>
    </row>
    <row r="1104" spans="1:9">
      <c r="A1104" s="104"/>
      <c r="B1104" s="104"/>
      <c r="C1104" s="104"/>
      <c r="D1104" s="104"/>
      <c r="E1104" s="104"/>
      <c r="F1104" s="105"/>
      <c r="G1104" s="106"/>
      <c r="H1104" s="104"/>
      <c r="I1104" s="104"/>
    </row>
    <row r="1105" spans="1:9">
      <c r="A1105" s="104"/>
      <c r="B1105" s="104"/>
      <c r="C1105" s="104"/>
      <c r="D1105" s="104"/>
      <c r="E1105" s="104"/>
      <c r="F1105" s="105"/>
      <c r="G1105" s="106"/>
      <c r="H1105" s="104"/>
      <c r="I1105" s="104"/>
    </row>
    <row r="1106" spans="1:9">
      <c r="A1106" s="104"/>
      <c r="B1106" s="104"/>
      <c r="C1106" s="104"/>
      <c r="D1106" s="104"/>
      <c r="E1106" s="104"/>
      <c r="F1106" s="105"/>
      <c r="G1106" s="106"/>
      <c r="H1106" s="104"/>
      <c r="I1106" s="104"/>
    </row>
    <row r="1107" spans="1:9">
      <c r="A1107" s="104"/>
      <c r="B1107" s="104"/>
      <c r="C1107" s="104"/>
      <c r="D1107" s="104"/>
      <c r="E1107" s="104"/>
      <c r="F1107" s="105"/>
      <c r="G1107" s="106"/>
      <c r="H1107" s="104"/>
      <c r="I1107" s="104"/>
    </row>
    <row r="1108" spans="1:9">
      <c r="A1108" s="104"/>
      <c r="B1108" s="104"/>
      <c r="C1108" s="104"/>
      <c r="D1108" s="104"/>
      <c r="E1108" s="104"/>
      <c r="F1108" s="105"/>
      <c r="G1108" s="106"/>
      <c r="H1108" s="104"/>
      <c r="I1108" s="104"/>
    </row>
    <row r="1109" spans="1:9">
      <c r="A1109" s="104"/>
      <c r="B1109" s="104"/>
      <c r="C1109" s="104"/>
      <c r="D1109" s="104"/>
      <c r="E1109" s="104"/>
      <c r="F1109" s="105"/>
      <c r="G1109" s="106"/>
      <c r="H1109" s="104"/>
      <c r="I1109" s="104"/>
    </row>
    <row r="1110" spans="1:9">
      <c r="A1110" s="104"/>
      <c r="B1110" s="104"/>
      <c r="C1110" s="104"/>
      <c r="D1110" s="104"/>
      <c r="E1110" s="104"/>
      <c r="F1110" s="105"/>
      <c r="G1110" s="106"/>
      <c r="H1110" s="104"/>
      <c r="I1110" s="104"/>
    </row>
    <row r="1111" spans="1:9">
      <c r="A1111" s="104"/>
      <c r="B1111" s="104"/>
      <c r="C1111" s="104"/>
      <c r="D1111" s="104"/>
      <c r="E1111" s="104"/>
      <c r="F1111" s="105"/>
      <c r="G1111" s="106"/>
      <c r="H1111" s="104"/>
      <c r="I1111" s="104"/>
    </row>
    <row r="1112" spans="1:9">
      <c r="A1112" s="104"/>
      <c r="B1112" s="104"/>
      <c r="C1112" s="104"/>
      <c r="D1112" s="104"/>
      <c r="E1112" s="104"/>
      <c r="F1112" s="105"/>
      <c r="G1112" s="106"/>
      <c r="H1112" s="104"/>
      <c r="I1112" s="104"/>
    </row>
    <row r="1113" spans="1:9">
      <c r="A1113" s="104"/>
      <c r="B1113" s="104"/>
      <c r="C1113" s="104"/>
      <c r="D1113" s="104"/>
      <c r="E1113" s="104"/>
      <c r="F1113" s="105"/>
      <c r="G1113" s="106"/>
      <c r="H1113" s="104"/>
      <c r="I1113" s="104"/>
    </row>
    <row r="1114" spans="1:9">
      <c r="A1114" s="104"/>
      <c r="B1114" s="104"/>
      <c r="C1114" s="104"/>
      <c r="D1114" s="104"/>
      <c r="E1114" s="104"/>
      <c r="F1114" s="105"/>
      <c r="G1114" s="106"/>
      <c r="H1114" s="104"/>
      <c r="I1114" s="104"/>
    </row>
    <row r="1115" spans="1:9">
      <c r="A1115" s="104"/>
      <c r="B1115" s="104"/>
      <c r="C1115" s="104"/>
      <c r="D1115" s="104"/>
      <c r="E1115" s="104"/>
      <c r="F1115" s="105"/>
      <c r="G1115" s="106"/>
      <c r="H1115" s="104"/>
      <c r="I1115" s="104"/>
    </row>
    <row r="1116" spans="1:9">
      <c r="A1116" s="104"/>
      <c r="B1116" s="104"/>
      <c r="C1116" s="104"/>
      <c r="D1116" s="104"/>
      <c r="E1116" s="104"/>
      <c r="F1116" s="105"/>
      <c r="G1116" s="106"/>
      <c r="H1116" s="104"/>
      <c r="I1116" s="104"/>
    </row>
    <row r="1117" spans="1:9">
      <c r="A1117" s="104"/>
      <c r="B1117" s="104"/>
      <c r="C1117" s="104"/>
      <c r="D1117" s="104"/>
      <c r="E1117" s="104"/>
      <c r="F1117" s="105"/>
      <c r="G1117" s="106"/>
      <c r="H1117" s="104"/>
      <c r="I1117" s="104"/>
    </row>
    <row r="1118" spans="1:9">
      <c r="A1118" s="104"/>
      <c r="B1118" s="104"/>
      <c r="C1118" s="104"/>
      <c r="D1118" s="104"/>
      <c r="E1118" s="104"/>
      <c r="F1118" s="105"/>
      <c r="G1118" s="106"/>
      <c r="H1118" s="104"/>
      <c r="I1118" s="104"/>
    </row>
    <row r="1119" spans="1:9">
      <c r="A1119" s="104"/>
      <c r="B1119" s="104"/>
      <c r="C1119" s="104"/>
      <c r="D1119" s="104"/>
      <c r="E1119" s="104"/>
      <c r="F1119" s="105"/>
      <c r="G1119" s="106"/>
      <c r="H1119" s="104"/>
      <c r="I1119" s="104"/>
    </row>
    <row r="1120" spans="1:9">
      <c r="A1120" s="104"/>
      <c r="B1120" s="104"/>
      <c r="C1120" s="104"/>
      <c r="D1120" s="104"/>
      <c r="E1120" s="104"/>
      <c r="F1120" s="105"/>
      <c r="G1120" s="106"/>
      <c r="H1120" s="104"/>
      <c r="I1120" s="104"/>
    </row>
    <row r="1121" spans="1:9">
      <c r="A1121" s="104"/>
      <c r="B1121" s="104"/>
      <c r="C1121" s="104"/>
      <c r="D1121" s="104"/>
      <c r="E1121" s="104"/>
      <c r="F1121" s="105"/>
      <c r="G1121" s="106"/>
      <c r="H1121" s="104"/>
      <c r="I1121" s="104"/>
    </row>
    <row r="1122" spans="1:9">
      <c r="A1122" s="104"/>
      <c r="B1122" s="104"/>
      <c r="C1122" s="104"/>
      <c r="D1122" s="104"/>
      <c r="E1122" s="104"/>
      <c r="F1122" s="105"/>
      <c r="G1122" s="106"/>
      <c r="H1122" s="104"/>
      <c r="I1122" s="104"/>
    </row>
    <row r="1123" spans="1:9">
      <c r="A1123" s="104"/>
      <c r="B1123" s="104"/>
      <c r="C1123" s="104"/>
      <c r="D1123" s="104"/>
      <c r="E1123" s="104"/>
      <c r="F1123" s="105"/>
      <c r="G1123" s="106"/>
      <c r="H1123" s="104"/>
      <c r="I1123" s="104"/>
    </row>
    <row r="1124" spans="1:9">
      <c r="A1124" s="104"/>
      <c r="B1124" s="104"/>
      <c r="C1124" s="104"/>
      <c r="D1124" s="104"/>
      <c r="E1124" s="104"/>
      <c r="F1124" s="105"/>
      <c r="G1124" s="106"/>
      <c r="H1124" s="104"/>
      <c r="I1124" s="104"/>
    </row>
    <row r="1125" spans="1:9">
      <c r="A1125" s="104"/>
      <c r="B1125" s="104"/>
      <c r="C1125" s="104"/>
      <c r="D1125" s="104"/>
      <c r="E1125" s="104"/>
      <c r="F1125" s="105"/>
      <c r="G1125" s="106"/>
      <c r="H1125" s="104"/>
      <c r="I1125" s="104"/>
    </row>
    <row r="1126" spans="1:9">
      <c r="A1126" s="104"/>
      <c r="B1126" s="104"/>
      <c r="C1126" s="104"/>
      <c r="D1126" s="104"/>
      <c r="E1126" s="104"/>
      <c r="F1126" s="105"/>
      <c r="G1126" s="106"/>
      <c r="H1126" s="104"/>
      <c r="I1126" s="104"/>
    </row>
    <row r="1127" spans="1:9">
      <c r="A1127" s="104"/>
      <c r="B1127" s="104"/>
      <c r="C1127" s="104"/>
      <c r="D1127" s="104"/>
      <c r="E1127" s="104"/>
      <c r="F1127" s="105"/>
      <c r="G1127" s="106"/>
      <c r="H1127" s="104"/>
      <c r="I1127" s="104"/>
    </row>
    <row r="1128" spans="1:9">
      <c r="A1128" s="104"/>
      <c r="B1128" s="104"/>
      <c r="C1128" s="104"/>
      <c r="D1128" s="104"/>
      <c r="E1128" s="104"/>
      <c r="F1128" s="105"/>
      <c r="G1128" s="106"/>
      <c r="H1128" s="104"/>
      <c r="I1128" s="104"/>
    </row>
    <row r="1129" spans="1:9">
      <c r="A1129" s="104"/>
      <c r="B1129" s="104"/>
      <c r="C1129" s="104"/>
      <c r="D1129" s="104"/>
      <c r="E1129" s="104"/>
      <c r="F1129" s="105"/>
      <c r="G1129" s="106"/>
      <c r="H1129" s="104"/>
      <c r="I1129" s="104"/>
    </row>
    <row r="1130" spans="1:9">
      <c r="A1130" s="104"/>
      <c r="B1130" s="104"/>
      <c r="C1130" s="104"/>
      <c r="D1130" s="104"/>
      <c r="E1130" s="104"/>
      <c r="F1130" s="105"/>
      <c r="G1130" s="106"/>
      <c r="H1130" s="104"/>
      <c r="I1130" s="104"/>
    </row>
    <row r="1131" spans="1:9">
      <c r="A1131" s="104"/>
      <c r="B1131" s="104"/>
      <c r="C1131" s="104"/>
      <c r="D1131" s="104"/>
      <c r="E1131" s="104"/>
      <c r="F1131" s="105"/>
      <c r="G1131" s="106"/>
      <c r="H1131" s="104"/>
      <c r="I1131" s="104"/>
    </row>
    <row r="1132" spans="1:9">
      <c r="A1132" s="104"/>
      <c r="B1132" s="104"/>
      <c r="C1132" s="104"/>
      <c r="D1132" s="104"/>
      <c r="E1132" s="104"/>
      <c r="F1132" s="105"/>
      <c r="G1132" s="106"/>
      <c r="H1132" s="104"/>
      <c r="I1132" s="104"/>
    </row>
    <row r="1133" spans="1:9">
      <c r="A1133" s="104"/>
      <c r="B1133" s="104"/>
      <c r="C1133" s="104"/>
      <c r="D1133" s="104"/>
      <c r="E1133" s="104"/>
      <c r="F1133" s="105"/>
      <c r="G1133" s="106"/>
      <c r="H1133" s="104"/>
      <c r="I1133" s="104"/>
    </row>
    <row r="1134" spans="1:9">
      <c r="A1134" s="104"/>
      <c r="B1134" s="104"/>
      <c r="C1134" s="104"/>
      <c r="D1134" s="104"/>
      <c r="E1134" s="104"/>
      <c r="F1134" s="105"/>
      <c r="G1134" s="106"/>
      <c r="H1134" s="104"/>
      <c r="I1134" s="104"/>
    </row>
    <row r="1135" spans="1:9">
      <c r="A1135" s="104"/>
      <c r="B1135" s="104"/>
      <c r="C1135" s="104"/>
      <c r="D1135" s="104"/>
      <c r="E1135" s="104"/>
      <c r="F1135" s="105"/>
      <c r="G1135" s="106"/>
      <c r="H1135" s="104"/>
      <c r="I1135" s="104"/>
    </row>
    <row r="1136" spans="1:9">
      <c r="A1136" s="104"/>
      <c r="B1136" s="104"/>
      <c r="C1136" s="104"/>
      <c r="D1136" s="104"/>
      <c r="E1136" s="104"/>
      <c r="F1136" s="105"/>
      <c r="G1136" s="106"/>
      <c r="H1136" s="104"/>
      <c r="I1136" s="104"/>
    </row>
    <row r="1137" spans="1:9">
      <c r="A1137" s="104"/>
      <c r="B1137" s="104"/>
      <c r="C1137" s="104"/>
      <c r="D1137" s="104"/>
      <c r="E1137" s="104"/>
      <c r="F1137" s="105"/>
      <c r="G1137" s="106"/>
      <c r="H1137" s="104"/>
      <c r="I1137" s="104"/>
    </row>
    <row r="1138" spans="1:9">
      <c r="A1138" s="104"/>
      <c r="B1138" s="104"/>
      <c r="C1138" s="104"/>
      <c r="D1138" s="104"/>
      <c r="E1138" s="104"/>
      <c r="F1138" s="105"/>
      <c r="G1138" s="106"/>
      <c r="H1138" s="104"/>
      <c r="I1138" s="104"/>
    </row>
    <row r="1139" spans="1:9">
      <c r="A1139" s="104"/>
      <c r="B1139" s="104"/>
      <c r="C1139" s="104"/>
      <c r="D1139" s="104"/>
      <c r="E1139" s="104"/>
      <c r="F1139" s="105"/>
      <c r="G1139" s="106"/>
      <c r="H1139" s="104"/>
      <c r="I1139" s="104"/>
    </row>
    <row r="1140" spans="1:9">
      <c r="A1140" s="104"/>
      <c r="B1140" s="104"/>
      <c r="C1140" s="104"/>
      <c r="D1140" s="104"/>
      <c r="E1140" s="104"/>
      <c r="F1140" s="105"/>
      <c r="G1140" s="106"/>
      <c r="H1140" s="104"/>
      <c r="I1140" s="104"/>
    </row>
    <row r="1141" spans="1:9">
      <c r="A1141" s="104"/>
      <c r="B1141" s="104"/>
      <c r="C1141" s="104"/>
      <c r="D1141" s="104"/>
      <c r="E1141" s="104"/>
      <c r="F1141" s="105"/>
      <c r="G1141" s="106"/>
      <c r="H1141" s="104"/>
      <c r="I1141" s="104"/>
    </row>
    <row r="1142" spans="1:9">
      <c r="A1142" s="104"/>
      <c r="B1142" s="104"/>
      <c r="C1142" s="104"/>
      <c r="D1142" s="104"/>
      <c r="E1142" s="104"/>
      <c r="F1142" s="105"/>
      <c r="G1142" s="106"/>
      <c r="H1142" s="104"/>
      <c r="I1142" s="104"/>
    </row>
    <row r="1143" spans="1:9">
      <c r="A1143" s="104"/>
      <c r="B1143" s="104"/>
      <c r="C1143" s="104"/>
      <c r="D1143" s="104"/>
      <c r="E1143" s="104"/>
      <c r="F1143" s="105"/>
      <c r="G1143" s="106"/>
      <c r="H1143" s="104"/>
      <c r="I1143" s="104"/>
    </row>
    <row r="1144" spans="1:9">
      <c r="A1144" s="104"/>
      <c r="B1144" s="104"/>
      <c r="C1144" s="104"/>
      <c r="D1144" s="104"/>
      <c r="E1144" s="104"/>
      <c r="F1144" s="105"/>
      <c r="G1144" s="106"/>
      <c r="H1144" s="104"/>
      <c r="I1144" s="104"/>
    </row>
    <row r="1145" spans="1:9">
      <c r="A1145" s="104"/>
      <c r="B1145" s="104"/>
      <c r="C1145" s="104"/>
      <c r="D1145" s="104"/>
      <c r="E1145" s="104"/>
      <c r="F1145" s="105"/>
      <c r="G1145" s="106"/>
      <c r="H1145" s="104"/>
      <c r="I1145" s="104"/>
    </row>
    <row r="1146" spans="1:9">
      <c r="A1146" s="104"/>
      <c r="B1146" s="104"/>
      <c r="C1146" s="104"/>
      <c r="D1146" s="104"/>
      <c r="E1146" s="104"/>
      <c r="F1146" s="105"/>
      <c r="G1146" s="106"/>
      <c r="H1146" s="104"/>
      <c r="I1146" s="104"/>
    </row>
    <row r="1147" spans="1:9">
      <c r="A1147" s="104"/>
      <c r="B1147" s="104"/>
      <c r="C1147" s="104"/>
      <c r="D1147" s="104"/>
      <c r="E1147" s="104"/>
      <c r="F1147" s="105"/>
      <c r="G1147" s="106"/>
      <c r="H1147" s="104"/>
      <c r="I1147" s="104"/>
    </row>
    <row r="1148" spans="1:9">
      <c r="A1148" s="104"/>
      <c r="B1148" s="104"/>
      <c r="C1148" s="104"/>
      <c r="D1148" s="104"/>
      <c r="E1148" s="104"/>
      <c r="F1148" s="105"/>
      <c r="G1148" s="106"/>
      <c r="H1148" s="104"/>
      <c r="I1148" s="104"/>
    </row>
    <row r="1149" spans="1:9">
      <c r="A1149" s="104"/>
      <c r="B1149" s="104"/>
      <c r="C1149" s="104"/>
      <c r="D1149" s="104"/>
      <c r="E1149" s="104"/>
      <c r="F1149" s="105"/>
      <c r="G1149" s="106"/>
      <c r="H1149" s="104"/>
      <c r="I1149" s="104"/>
    </row>
    <row r="1150" spans="1:9">
      <c r="A1150" s="104"/>
      <c r="B1150" s="104"/>
      <c r="C1150" s="104"/>
      <c r="D1150" s="104"/>
      <c r="E1150" s="104"/>
      <c r="F1150" s="105"/>
      <c r="G1150" s="106"/>
      <c r="H1150" s="104"/>
      <c r="I1150" s="104"/>
    </row>
    <row r="1151" spans="1:9">
      <c r="A1151" s="104"/>
      <c r="B1151" s="104"/>
      <c r="C1151" s="104"/>
      <c r="D1151" s="104"/>
      <c r="E1151" s="104"/>
      <c r="F1151" s="105"/>
      <c r="G1151" s="106"/>
      <c r="H1151" s="104"/>
      <c r="I1151" s="104"/>
    </row>
    <row r="1152" spans="1:9">
      <c r="A1152" s="104"/>
      <c r="B1152" s="104"/>
      <c r="C1152" s="104"/>
      <c r="D1152" s="104"/>
      <c r="E1152" s="104"/>
      <c r="F1152" s="105"/>
      <c r="G1152" s="106"/>
      <c r="H1152" s="104"/>
      <c r="I1152" s="104"/>
    </row>
    <row r="1153" spans="1:9">
      <c r="A1153" s="104"/>
      <c r="B1153" s="104"/>
      <c r="C1153" s="104"/>
      <c r="D1153" s="104"/>
      <c r="E1153" s="104"/>
      <c r="F1153" s="105"/>
      <c r="G1153" s="106"/>
      <c r="H1153" s="104"/>
      <c r="I1153" s="104"/>
    </row>
    <row r="1154" spans="1:9">
      <c r="A1154" s="104"/>
      <c r="B1154" s="104"/>
      <c r="C1154" s="104"/>
      <c r="D1154" s="104"/>
      <c r="E1154" s="104"/>
      <c r="F1154" s="105"/>
      <c r="G1154" s="106"/>
      <c r="H1154" s="104"/>
      <c r="I1154" s="104"/>
    </row>
    <row r="1155" spans="1:9">
      <c r="A1155" s="104"/>
      <c r="B1155" s="104"/>
      <c r="C1155" s="104"/>
      <c r="D1155" s="104"/>
      <c r="E1155" s="104"/>
      <c r="F1155" s="105"/>
      <c r="G1155" s="106"/>
      <c r="H1155" s="104"/>
      <c r="I1155" s="104"/>
    </row>
    <row r="1156" spans="1:9">
      <c r="A1156" s="104"/>
      <c r="B1156" s="104"/>
      <c r="C1156" s="104"/>
      <c r="D1156" s="104"/>
      <c r="E1156" s="104"/>
      <c r="F1156" s="105"/>
      <c r="G1156" s="106"/>
      <c r="H1156" s="104"/>
      <c r="I1156" s="104"/>
    </row>
    <row r="1157" spans="1:9">
      <c r="A1157" s="104"/>
      <c r="B1157" s="104"/>
      <c r="C1157" s="104"/>
      <c r="D1157" s="104"/>
      <c r="E1157" s="104"/>
      <c r="F1157" s="105"/>
      <c r="G1157" s="106"/>
      <c r="H1157" s="104"/>
      <c r="I1157" s="104"/>
    </row>
    <row r="1158" spans="1:9">
      <c r="A1158" s="104"/>
      <c r="B1158" s="104"/>
      <c r="C1158" s="104"/>
      <c r="D1158" s="104"/>
      <c r="E1158" s="104"/>
      <c r="F1158" s="105"/>
      <c r="G1158" s="106"/>
      <c r="H1158" s="104"/>
      <c r="I1158" s="104"/>
    </row>
    <row r="1159" spans="1:9">
      <c r="A1159" s="104"/>
      <c r="B1159" s="104"/>
      <c r="C1159" s="104"/>
      <c r="D1159" s="104"/>
      <c r="E1159" s="104"/>
      <c r="F1159" s="105"/>
      <c r="G1159" s="106"/>
      <c r="H1159" s="104"/>
      <c r="I1159" s="104"/>
    </row>
    <row r="1160" spans="1:9">
      <c r="A1160" s="104"/>
      <c r="B1160" s="104"/>
      <c r="C1160" s="104"/>
      <c r="D1160" s="104"/>
      <c r="E1160" s="104"/>
      <c r="F1160" s="105"/>
      <c r="G1160" s="106"/>
      <c r="H1160" s="104"/>
      <c r="I1160" s="104"/>
    </row>
    <row r="1161" spans="1:9">
      <c r="A1161" s="104"/>
      <c r="B1161" s="104"/>
      <c r="C1161" s="104"/>
      <c r="D1161" s="104"/>
      <c r="E1161" s="104"/>
      <c r="F1161" s="105"/>
      <c r="G1161" s="106"/>
      <c r="H1161" s="104"/>
      <c r="I1161" s="104"/>
    </row>
    <row r="1162" spans="1:9">
      <c r="A1162" s="104"/>
      <c r="B1162" s="104"/>
      <c r="C1162" s="104"/>
      <c r="D1162" s="104"/>
      <c r="E1162" s="104"/>
      <c r="F1162" s="105"/>
      <c r="G1162" s="106"/>
      <c r="H1162" s="104"/>
      <c r="I1162" s="104"/>
    </row>
    <row r="1163" spans="1:9">
      <c r="A1163" s="104"/>
      <c r="B1163" s="104"/>
      <c r="C1163" s="104"/>
      <c r="D1163" s="104"/>
      <c r="E1163" s="104"/>
      <c r="F1163" s="105"/>
      <c r="G1163" s="106"/>
      <c r="H1163" s="104"/>
      <c r="I1163" s="104"/>
    </row>
    <row r="1164" spans="1:9">
      <c r="A1164" s="104"/>
      <c r="B1164" s="104"/>
      <c r="C1164" s="104"/>
      <c r="D1164" s="104"/>
      <c r="E1164" s="104"/>
      <c r="F1164" s="105"/>
      <c r="G1164" s="106"/>
      <c r="H1164" s="104"/>
      <c r="I1164" s="104"/>
    </row>
    <row r="1165" spans="1:9">
      <c r="A1165" s="104"/>
      <c r="B1165" s="104"/>
      <c r="C1165" s="104"/>
      <c r="D1165" s="104"/>
      <c r="E1165" s="104"/>
      <c r="F1165" s="105"/>
      <c r="G1165" s="106"/>
      <c r="H1165" s="104"/>
      <c r="I1165" s="104"/>
    </row>
    <row r="1166" spans="1:9">
      <c r="A1166" s="104"/>
      <c r="B1166" s="104"/>
      <c r="C1166" s="104"/>
      <c r="D1166" s="104"/>
      <c r="E1166" s="104"/>
      <c r="F1166" s="105"/>
      <c r="G1166" s="106"/>
      <c r="H1166" s="104"/>
      <c r="I1166" s="104"/>
    </row>
    <row r="1167" spans="1:9">
      <c r="A1167" s="104"/>
      <c r="B1167" s="104"/>
      <c r="C1167" s="104"/>
      <c r="D1167" s="104"/>
      <c r="E1167" s="104"/>
      <c r="F1167" s="105"/>
      <c r="G1167" s="106"/>
      <c r="H1167" s="104"/>
      <c r="I1167" s="104"/>
    </row>
    <row r="1168" spans="1:9">
      <c r="A1168" s="104"/>
      <c r="B1168" s="104"/>
      <c r="C1168" s="104"/>
      <c r="D1168" s="104"/>
      <c r="E1168" s="104"/>
      <c r="F1168" s="105"/>
      <c r="G1168" s="106"/>
      <c r="H1168" s="104"/>
      <c r="I1168" s="104"/>
    </row>
    <row r="1169" spans="1:9">
      <c r="A1169" s="104"/>
      <c r="B1169" s="104"/>
      <c r="C1169" s="104"/>
      <c r="D1169" s="104"/>
      <c r="E1169" s="104"/>
      <c r="F1169" s="105"/>
      <c r="G1169" s="106"/>
      <c r="H1169" s="104"/>
      <c r="I1169" s="104"/>
    </row>
    <row r="1170" spans="1:9">
      <c r="A1170" s="104"/>
      <c r="B1170" s="104"/>
      <c r="C1170" s="104"/>
      <c r="D1170" s="104"/>
      <c r="E1170" s="104"/>
      <c r="F1170" s="105"/>
      <c r="G1170" s="106"/>
      <c r="H1170" s="104"/>
      <c r="I1170" s="104"/>
    </row>
    <row r="1171" spans="1:9">
      <c r="A1171" s="104"/>
      <c r="B1171" s="104"/>
      <c r="C1171" s="104"/>
      <c r="D1171" s="104"/>
      <c r="E1171" s="104"/>
      <c r="F1171" s="105"/>
      <c r="G1171" s="106"/>
      <c r="H1171" s="104"/>
      <c r="I1171" s="104"/>
    </row>
    <row r="1172" spans="1:9">
      <c r="A1172" s="104"/>
      <c r="B1172" s="104"/>
      <c r="C1172" s="104"/>
      <c r="D1172" s="104"/>
      <c r="E1172" s="104"/>
      <c r="F1172" s="105"/>
      <c r="G1172" s="106"/>
      <c r="H1172" s="104"/>
      <c r="I1172" s="104"/>
    </row>
    <row r="1173" spans="1:9">
      <c r="A1173" s="104"/>
      <c r="B1173" s="104"/>
      <c r="C1173" s="104"/>
      <c r="D1173" s="104"/>
      <c r="E1173" s="104"/>
      <c r="F1173" s="105"/>
      <c r="G1173" s="106"/>
      <c r="H1173" s="104"/>
      <c r="I1173" s="104"/>
    </row>
    <row r="1174" spans="1:9">
      <c r="A1174" s="104"/>
      <c r="B1174" s="104"/>
      <c r="C1174" s="104"/>
      <c r="D1174" s="104"/>
      <c r="E1174" s="104"/>
      <c r="F1174" s="105"/>
      <c r="G1174" s="106"/>
      <c r="H1174" s="104"/>
      <c r="I1174" s="104"/>
    </row>
    <row r="1175" spans="1:9">
      <c r="A1175" s="104"/>
      <c r="B1175" s="104"/>
      <c r="C1175" s="104"/>
      <c r="D1175" s="104"/>
      <c r="E1175" s="104"/>
      <c r="F1175" s="105"/>
      <c r="G1175" s="106"/>
      <c r="H1175" s="104"/>
      <c r="I1175" s="104"/>
    </row>
    <row r="1176" spans="1:9">
      <c r="A1176" s="104"/>
      <c r="B1176" s="104"/>
      <c r="C1176" s="104"/>
      <c r="D1176" s="104"/>
      <c r="E1176" s="104"/>
      <c r="F1176" s="105"/>
      <c r="G1176" s="106"/>
      <c r="H1176" s="104"/>
      <c r="I1176" s="104"/>
    </row>
    <row r="1177" spans="1:9">
      <c r="A1177" s="104"/>
      <c r="B1177" s="104"/>
      <c r="C1177" s="104"/>
      <c r="D1177" s="104"/>
      <c r="E1177" s="104"/>
      <c r="F1177" s="105"/>
      <c r="G1177" s="106"/>
      <c r="H1177" s="104"/>
      <c r="I1177" s="104"/>
    </row>
    <row r="1178" spans="1:9">
      <c r="A1178" s="104"/>
      <c r="B1178" s="104"/>
      <c r="C1178" s="104"/>
      <c r="D1178" s="104"/>
      <c r="E1178" s="104"/>
      <c r="F1178" s="105"/>
      <c r="G1178" s="106"/>
      <c r="H1178" s="104"/>
      <c r="I1178" s="104"/>
    </row>
    <row r="1179" spans="1:9">
      <c r="A1179" s="104"/>
      <c r="B1179" s="104"/>
      <c r="C1179" s="104"/>
      <c r="D1179" s="104"/>
      <c r="E1179" s="104"/>
      <c r="F1179" s="105"/>
      <c r="G1179" s="106"/>
      <c r="H1179" s="104"/>
      <c r="I1179" s="104"/>
    </row>
    <row r="1180" spans="1:9">
      <c r="A1180" s="104"/>
      <c r="B1180" s="104"/>
      <c r="C1180" s="104"/>
      <c r="D1180" s="104"/>
      <c r="E1180" s="104"/>
      <c r="F1180" s="105"/>
      <c r="G1180" s="106"/>
      <c r="H1180" s="104"/>
      <c r="I1180" s="104"/>
    </row>
    <row r="1181" spans="1:9">
      <c r="A1181" s="104"/>
      <c r="B1181" s="104"/>
      <c r="C1181" s="104"/>
      <c r="D1181" s="104"/>
      <c r="E1181" s="104"/>
      <c r="F1181" s="105"/>
      <c r="G1181" s="106"/>
      <c r="H1181" s="104"/>
      <c r="I1181" s="104"/>
    </row>
    <row r="1182" spans="1:9">
      <c r="A1182" s="104"/>
      <c r="B1182" s="104"/>
      <c r="C1182" s="104"/>
      <c r="D1182" s="104"/>
      <c r="E1182" s="104"/>
      <c r="F1182" s="105"/>
      <c r="G1182" s="106"/>
      <c r="H1182" s="104"/>
      <c r="I1182" s="104"/>
    </row>
    <row r="1183" spans="1:9">
      <c r="A1183" s="104"/>
      <c r="B1183" s="104"/>
      <c r="C1183" s="104"/>
      <c r="D1183" s="104"/>
      <c r="E1183" s="104"/>
      <c r="F1183" s="105"/>
      <c r="G1183" s="106"/>
      <c r="H1183" s="104"/>
      <c r="I1183" s="104"/>
    </row>
    <row r="1184" spans="1:9">
      <c r="A1184" s="104"/>
      <c r="B1184" s="104"/>
      <c r="C1184" s="104"/>
      <c r="D1184" s="104"/>
      <c r="E1184" s="104"/>
      <c r="F1184" s="105"/>
      <c r="G1184" s="106"/>
      <c r="H1184" s="104"/>
      <c r="I1184" s="104"/>
    </row>
    <row r="1185" spans="1:9">
      <c r="A1185" s="104"/>
      <c r="B1185" s="104"/>
      <c r="C1185" s="104"/>
      <c r="D1185" s="104"/>
      <c r="E1185" s="104"/>
      <c r="F1185" s="105"/>
      <c r="G1185" s="106"/>
      <c r="H1185" s="104"/>
      <c r="I1185" s="104"/>
    </row>
    <row r="1186" spans="1:9">
      <c r="A1186" s="104"/>
      <c r="B1186" s="104"/>
      <c r="C1186" s="104"/>
      <c r="D1186" s="104"/>
      <c r="E1186" s="104"/>
      <c r="F1186" s="105"/>
      <c r="G1186" s="106"/>
      <c r="H1186" s="104"/>
      <c r="I1186" s="104"/>
    </row>
    <row r="1187" spans="1:9">
      <c r="A1187" s="104"/>
      <c r="B1187" s="104"/>
      <c r="C1187" s="104"/>
      <c r="D1187" s="104"/>
      <c r="E1187" s="104"/>
      <c r="F1187" s="105"/>
      <c r="G1187" s="106"/>
      <c r="H1187" s="104"/>
      <c r="I1187" s="104"/>
    </row>
    <row r="1188" spans="1:9">
      <c r="A1188" s="104"/>
      <c r="B1188" s="104"/>
      <c r="C1188" s="104"/>
      <c r="D1188" s="104"/>
      <c r="E1188" s="104"/>
      <c r="F1188" s="105"/>
      <c r="G1188" s="106"/>
      <c r="H1188" s="104"/>
      <c r="I1188" s="104"/>
    </row>
    <row r="1189" spans="1:9">
      <c r="A1189" s="104"/>
      <c r="B1189" s="104"/>
      <c r="C1189" s="104"/>
      <c r="D1189" s="104"/>
      <c r="E1189" s="104"/>
      <c r="F1189" s="105"/>
      <c r="G1189" s="106"/>
      <c r="H1189" s="104"/>
      <c r="I1189" s="104"/>
    </row>
    <row r="1190" spans="1:9">
      <c r="A1190" s="104"/>
      <c r="B1190" s="104"/>
      <c r="C1190" s="104"/>
      <c r="D1190" s="104"/>
      <c r="E1190" s="104"/>
      <c r="F1190" s="105"/>
      <c r="G1190" s="106"/>
      <c r="H1190" s="104"/>
      <c r="I1190" s="104"/>
    </row>
    <row r="1191" spans="1:9">
      <c r="A1191" s="104"/>
      <c r="B1191" s="104"/>
      <c r="C1191" s="104"/>
      <c r="D1191" s="104"/>
      <c r="E1191" s="104"/>
      <c r="F1191" s="105"/>
      <c r="G1191" s="106"/>
      <c r="H1191" s="104"/>
      <c r="I1191" s="104"/>
    </row>
    <row r="1192" spans="1:9">
      <c r="A1192" s="104"/>
      <c r="B1192" s="104"/>
      <c r="C1192" s="104"/>
      <c r="D1192" s="104"/>
      <c r="E1192" s="104"/>
      <c r="F1192" s="105"/>
      <c r="G1192" s="106"/>
      <c r="H1192" s="104"/>
      <c r="I1192" s="104"/>
    </row>
    <row r="1193" spans="1:9">
      <c r="A1193" s="104"/>
      <c r="B1193" s="104"/>
      <c r="C1193" s="104"/>
      <c r="D1193" s="104"/>
      <c r="E1193" s="104"/>
      <c r="F1193" s="105"/>
      <c r="G1193" s="106"/>
      <c r="H1193" s="104"/>
      <c r="I1193" s="104"/>
    </row>
    <row r="1194" spans="1:9">
      <c r="A1194" s="104"/>
      <c r="B1194" s="104"/>
      <c r="C1194" s="104"/>
      <c r="D1194" s="104"/>
      <c r="E1194" s="104"/>
      <c r="F1194" s="105"/>
      <c r="G1194" s="106"/>
      <c r="H1194" s="104"/>
      <c r="I1194" s="104"/>
    </row>
    <row r="1195" spans="1:9">
      <c r="A1195" s="104"/>
      <c r="B1195" s="104"/>
      <c r="C1195" s="104"/>
      <c r="D1195" s="104"/>
      <c r="E1195" s="104"/>
      <c r="F1195" s="105"/>
      <c r="G1195" s="106"/>
      <c r="H1195" s="104"/>
      <c r="I1195" s="104"/>
    </row>
    <row r="1196" spans="1:9">
      <c r="A1196" s="104"/>
      <c r="B1196" s="104"/>
      <c r="C1196" s="104"/>
      <c r="D1196" s="104"/>
      <c r="E1196" s="104"/>
      <c r="F1196" s="105"/>
      <c r="G1196" s="106"/>
      <c r="H1196" s="104"/>
      <c r="I1196" s="104"/>
    </row>
    <row r="1197" spans="1:9">
      <c r="A1197" s="104"/>
      <c r="B1197" s="104"/>
      <c r="C1197" s="104"/>
      <c r="D1197" s="104"/>
      <c r="E1197" s="104"/>
      <c r="F1197" s="105"/>
      <c r="G1197" s="106"/>
      <c r="H1197" s="104"/>
      <c r="I1197" s="104"/>
    </row>
    <row r="1198" spans="1:9">
      <c r="A1198" s="104"/>
      <c r="B1198" s="104"/>
      <c r="C1198" s="104"/>
      <c r="D1198" s="104"/>
      <c r="E1198" s="104"/>
      <c r="F1198" s="105"/>
      <c r="G1198" s="106"/>
      <c r="H1198" s="104"/>
      <c r="I1198" s="104"/>
    </row>
    <row r="1199" spans="1:9">
      <c r="A1199" s="104"/>
      <c r="B1199" s="104"/>
      <c r="C1199" s="104"/>
      <c r="D1199" s="104"/>
      <c r="E1199" s="104"/>
      <c r="F1199" s="105"/>
      <c r="G1199" s="106"/>
      <c r="H1199" s="104"/>
      <c r="I1199" s="104"/>
    </row>
    <row r="1200" spans="1:9">
      <c r="A1200" s="104"/>
      <c r="B1200" s="104"/>
      <c r="C1200" s="104"/>
      <c r="D1200" s="104"/>
      <c r="E1200" s="104"/>
      <c r="F1200" s="105"/>
      <c r="G1200" s="106"/>
      <c r="H1200" s="104"/>
      <c r="I1200" s="104"/>
    </row>
    <row r="1201" spans="1:9">
      <c r="A1201" s="104"/>
      <c r="B1201" s="104"/>
      <c r="C1201" s="104"/>
      <c r="D1201" s="104"/>
      <c r="E1201" s="104"/>
      <c r="F1201" s="105"/>
      <c r="G1201" s="106"/>
      <c r="H1201" s="104"/>
      <c r="I1201" s="104"/>
    </row>
    <row r="1202" spans="1:9">
      <c r="A1202" s="104"/>
      <c r="B1202" s="104"/>
      <c r="C1202" s="104"/>
      <c r="D1202" s="104"/>
      <c r="E1202" s="104"/>
      <c r="F1202" s="105"/>
      <c r="G1202" s="106"/>
      <c r="H1202" s="104"/>
      <c r="I1202" s="104"/>
    </row>
    <row r="1203" spans="1:9">
      <c r="A1203" s="104"/>
      <c r="B1203" s="104"/>
      <c r="C1203" s="104"/>
      <c r="D1203" s="104"/>
      <c r="E1203" s="104"/>
      <c r="F1203" s="105"/>
      <c r="G1203" s="106"/>
      <c r="H1203" s="104"/>
      <c r="I1203" s="104"/>
    </row>
    <row r="1204" spans="1:9">
      <c r="A1204" s="104"/>
      <c r="B1204" s="104"/>
      <c r="C1204" s="104"/>
      <c r="D1204" s="104"/>
      <c r="E1204" s="104"/>
      <c r="F1204" s="105"/>
      <c r="G1204" s="106"/>
      <c r="H1204" s="104"/>
      <c r="I1204" s="104"/>
    </row>
    <row r="1205" spans="1:9">
      <c r="A1205" s="104"/>
      <c r="B1205" s="104"/>
      <c r="C1205" s="104"/>
      <c r="D1205" s="104"/>
      <c r="E1205" s="104"/>
      <c r="F1205" s="105"/>
      <c r="G1205" s="106"/>
      <c r="H1205" s="104"/>
      <c r="I1205" s="104"/>
    </row>
    <row r="1206" spans="1:9">
      <c r="A1206" s="104"/>
      <c r="B1206" s="104"/>
      <c r="C1206" s="104"/>
      <c r="D1206" s="104"/>
      <c r="E1206" s="104"/>
      <c r="F1206" s="105"/>
      <c r="G1206" s="106"/>
      <c r="H1206" s="104"/>
      <c r="I1206" s="104"/>
    </row>
    <row r="1207" spans="1:9">
      <c r="A1207" s="104"/>
      <c r="B1207" s="104"/>
      <c r="C1207" s="104"/>
      <c r="D1207" s="104"/>
      <c r="E1207" s="104"/>
      <c r="F1207" s="105"/>
      <c r="G1207" s="106"/>
      <c r="H1207" s="104"/>
      <c r="I1207" s="104"/>
    </row>
    <row r="1208" spans="1:9">
      <c r="A1208" s="104"/>
      <c r="B1208" s="104"/>
      <c r="C1208" s="104"/>
      <c r="D1208" s="104"/>
      <c r="E1208" s="104"/>
      <c r="F1208" s="105"/>
      <c r="G1208" s="106"/>
      <c r="H1208" s="104"/>
      <c r="I1208" s="104"/>
    </row>
    <row r="1209" spans="1:9">
      <c r="A1209" s="104"/>
      <c r="B1209" s="104"/>
      <c r="C1209" s="104"/>
      <c r="D1209" s="104"/>
      <c r="E1209" s="104"/>
      <c r="F1209" s="105"/>
      <c r="G1209" s="106"/>
      <c r="H1209" s="104"/>
      <c r="I1209" s="104"/>
    </row>
    <row r="1210" spans="1:9">
      <c r="A1210" s="104"/>
      <c r="B1210" s="104"/>
      <c r="C1210" s="104"/>
      <c r="D1210" s="104"/>
      <c r="E1210" s="104"/>
      <c r="F1210" s="105"/>
      <c r="G1210" s="106"/>
      <c r="H1210" s="104"/>
      <c r="I1210" s="104"/>
    </row>
    <row r="1211" spans="1:9">
      <c r="A1211" s="104"/>
      <c r="B1211" s="104"/>
      <c r="C1211" s="104"/>
      <c r="D1211" s="104"/>
      <c r="E1211" s="104"/>
      <c r="F1211" s="105"/>
      <c r="G1211" s="106"/>
      <c r="H1211" s="104"/>
      <c r="I1211" s="104"/>
    </row>
    <row r="1212" spans="1:9">
      <c r="A1212" s="104"/>
      <c r="B1212" s="104"/>
      <c r="C1212" s="104"/>
      <c r="D1212" s="104"/>
      <c r="E1212" s="104"/>
      <c r="F1212" s="105"/>
      <c r="G1212" s="106"/>
      <c r="H1212" s="104"/>
      <c r="I1212" s="104"/>
    </row>
    <row r="1213" spans="1:9">
      <c r="A1213" s="104"/>
      <c r="B1213" s="104"/>
      <c r="C1213" s="104"/>
      <c r="D1213" s="104"/>
      <c r="E1213" s="104"/>
      <c r="F1213" s="105"/>
      <c r="G1213" s="106"/>
      <c r="H1213" s="104"/>
      <c r="I1213" s="104"/>
    </row>
    <row r="1214" spans="1:9">
      <c r="A1214" s="104"/>
      <c r="B1214" s="104"/>
      <c r="C1214" s="104"/>
      <c r="D1214" s="104"/>
      <c r="E1214" s="104"/>
      <c r="F1214" s="105"/>
      <c r="G1214" s="106"/>
      <c r="H1214" s="104"/>
      <c r="I1214" s="104"/>
    </row>
    <row r="1215" spans="1:9">
      <c r="A1215" s="104"/>
      <c r="B1215" s="104"/>
      <c r="C1215" s="104"/>
      <c r="D1215" s="104"/>
      <c r="E1215" s="104"/>
      <c r="F1215" s="105"/>
      <c r="G1215" s="106"/>
      <c r="H1215" s="104"/>
      <c r="I1215" s="104"/>
    </row>
    <row r="1216" spans="1:9">
      <c r="A1216" s="104"/>
      <c r="B1216" s="104"/>
      <c r="C1216" s="104"/>
      <c r="D1216" s="104"/>
      <c r="E1216" s="104"/>
      <c r="F1216" s="105"/>
      <c r="G1216" s="106"/>
      <c r="H1216" s="104"/>
      <c r="I1216" s="104"/>
    </row>
    <row r="1217" spans="1:9">
      <c r="A1217" s="104"/>
      <c r="B1217" s="104"/>
      <c r="C1217" s="104"/>
      <c r="D1217" s="104"/>
      <c r="E1217" s="104"/>
      <c r="F1217" s="105"/>
      <c r="G1217" s="106"/>
      <c r="H1217" s="104"/>
      <c r="I1217" s="104"/>
    </row>
    <row r="1218" spans="1:9">
      <c r="A1218" s="104"/>
      <c r="B1218" s="104"/>
      <c r="C1218" s="104"/>
      <c r="D1218" s="104"/>
      <c r="E1218" s="104"/>
      <c r="F1218" s="105"/>
      <c r="G1218" s="106"/>
      <c r="H1218" s="104"/>
      <c r="I1218" s="104"/>
    </row>
    <row r="1219" spans="1:9">
      <c r="A1219" s="104"/>
      <c r="B1219" s="104"/>
      <c r="C1219" s="104"/>
      <c r="D1219" s="104"/>
      <c r="E1219" s="104"/>
      <c r="F1219" s="105"/>
      <c r="G1219" s="106"/>
      <c r="H1219" s="104"/>
      <c r="I1219" s="104"/>
    </row>
    <row r="1220" spans="1:9">
      <c r="A1220" s="104"/>
      <c r="B1220" s="104"/>
      <c r="C1220" s="104"/>
      <c r="D1220" s="104"/>
      <c r="E1220" s="104"/>
      <c r="F1220" s="105"/>
      <c r="G1220" s="106"/>
      <c r="H1220" s="104"/>
      <c r="I1220" s="104"/>
    </row>
    <row r="1221" spans="1:9">
      <c r="A1221" s="104"/>
      <c r="B1221" s="104"/>
      <c r="C1221" s="104"/>
      <c r="D1221" s="104"/>
      <c r="E1221" s="104"/>
      <c r="F1221" s="105"/>
      <c r="G1221" s="106"/>
      <c r="H1221" s="104"/>
      <c r="I1221" s="104"/>
    </row>
    <row r="1222" spans="1:9">
      <c r="A1222" s="104"/>
      <c r="B1222" s="104"/>
      <c r="C1222" s="104"/>
      <c r="D1222" s="104"/>
      <c r="E1222" s="104"/>
      <c r="F1222" s="105"/>
      <c r="G1222" s="106"/>
      <c r="H1222" s="104"/>
      <c r="I1222" s="104"/>
    </row>
    <row r="1223" spans="1:9">
      <c r="A1223" s="104"/>
      <c r="B1223" s="104"/>
      <c r="C1223" s="104"/>
      <c r="D1223" s="104"/>
      <c r="E1223" s="104"/>
      <c r="F1223" s="105"/>
      <c r="G1223" s="106"/>
      <c r="H1223" s="104"/>
      <c r="I1223" s="104"/>
    </row>
    <row r="1224" spans="1:9">
      <c r="A1224" s="104"/>
      <c r="B1224" s="104"/>
      <c r="C1224" s="104"/>
      <c r="D1224" s="104"/>
      <c r="E1224" s="104"/>
      <c r="F1224" s="105"/>
      <c r="G1224" s="106"/>
      <c r="H1224" s="104"/>
      <c r="I1224" s="104"/>
    </row>
    <row r="1225" spans="1:9">
      <c r="A1225" s="104"/>
      <c r="B1225" s="104"/>
      <c r="C1225" s="104"/>
      <c r="D1225" s="104"/>
      <c r="E1225" s="104"/>
      <c r="F1225" s="105"/>
      <c r="G1225" s="106"/>
      <c r="H1225" s="104"/>
      <c r="I1225" s="104"/>
    </row>
    <row r="1226" spans="1:9">
      <c r="A1226" s="104"/>
      <c r="B1226" s="104"/>
      <c r="C1226" s="104"/>
      <c r="D1226" s="104"/>
      <c r="E1226" s="104"/>
      <c r="F1226" s="105"/>
      <c r="G1226" s="106"/>
      <c r="H1226" s="104"/>
      <c r="I1226" s="104"/>
    </row>
    <row r="1227" spans="1:9">
      <c r="A1227" s="104"/>
      <c r="B1227" s="104"/>
      <c r="C1227" s="104"/>
      <c r="D1227" s="104"/>
      <c r="E1227" s="104"/>
      <c r="F1227" s="105"/>
      <c r="G1227" s="106"/>
      <c r="H1227" s="104"/>
      <c r="I1227" s="104"/>
    </row>
    <row r="1228" spans="1:9">
      <c r="A1228" s="104"/>
      <c r="B1228" s="104"/>
      <c r="C1228" s="104"/>
      <c r="D1228" s="104"/>
      <c r="E1228" s="104"/>
      <c r="F1228" s="105"/>
      <c r="G1228" s="106"/>
      <c r="H1228" s="104"/>
      <c r="I1228" s="104"/>
    </row>
    <row r="1229" spans="1:9">
      <c r="A1229" s="104"/>
      <c r="B1229" s="104"/>
      <c r="C1229" s="104"/>
      <c r="D1229" s="104"/>
      <c r="E1229" s="104"/>
      <c r="F1229" s="105"/>
      <c r="G1229" s="106"/>
      <c r="H1229" s="104"/>
      <c r="I1229" s="104"/>
    </row>
    <row r="1230" spans="1:9">
      <c r="A1230" s="104"/>
      <c r="B1230" s="104"/>
      <c r="C1230" s="104"/>
      <c r="D1230" s="104"/>
      <c r="E1230" s="104"/>
      <c r="F1230" s="105"/>
      <c r="G1230" s="106"/>
      <c r="H1230" s="104"/>
      <c r="I1230" s="104"/>
    </row>
    <row r="1231" spans="1:9">
      <c r="A1231" s="104"/>
      <c r="B1231" s="104"/>
      <c r="C1231" s="104"/>
      <c r="D1231" s="104"/>
      <c r="E1231" s="104"/>
      <c r="F1231" s="105"/>
      <c r="G1231" s="106"/>
      <c r="H1231" s="104"/>
      <c r="I1231" s="104"/>
    </row>
    <row r="1232" spans="1:9">
      <c r="A1232" s="104"/>
      <c r="B1232" s="104"/>
      <c r="C1232" s="104"/>
      <c r="D1232" s="104"/>
      <c r="E1232" s="104"/>
      <c r="F1232" s="105"/>
      <c r="G1232" s="106"/>
      <c r="H1232" s="104"/>
      <c r="I1232" s="104"/>
    </row>
    <row r="1233" spans="1:9">
      <c r="A1233" s="104"/>
      <c r="B1233" s="104"/>
      <c r="C1233" s="104"/>
      <c r="D1233" s="104"/>
      <c r="E1233" s="104"/>
      <c r="F1233" s="105"/>
      <c r="G1233" s="106"/>
      <c r="H1233" s="104"/>
      <c r="I1233" s="104"/>
    </row>
    <row r="1234" spans="1:9">
      <c r="A1234" s="104"/>
      <c r="B1234" s="104"/>
      <c r="C1234" s="104"/>
      <c r="D1234" s="104"/>
      <c r="E1234" s="104"/>
      <c r="F1234" s="105"/>
      <c r="G1234" s="106"/>
      <c r="H1234" s="104"/>
      <c r="I1234" s="104"/>
    </row>
    <row r="1235" spans="1:9">
      <c r="A1235" s="104"/>
      <c r="B1235" s="104"/>
      <c r="C1235" s="104"/>
      <c r="D1235" s="104"/>
      <c r="E1235" s="104"/>
      <c r="F1235" s="105"/>
      <c r="G1235" s="106"/>
      <c r="H1235" s="104"/>
      <c r="I1235" s="104"/>
    </row>
    <row r="1236" spans="1:9">
      <c r="A1236" s="104"/>
      <c r="B1236" s="104"/>
      <c r="C1236" s="104"/>
      <c r="D1236" s="104"/>
      <c r="E1236" s="104"/>
      <c r="F1236" s="105"/>
      <c r="G1236" s="106"/>
      <c r="H1236" s="104"/>
      <c r="I1236" s="104"/>
    </row>
    <row r="1237" spans="1:9">
      <c r="A1237" s="104"/>
      <c r="B1237" s="104"/>
      <c r="C1237" s="104"/>
      <c r="D1237" s="104"/>
      <c r="E1237" s="104"/>
      <c r="F1237" s="105"/>
      <c r="G1237" s="106"/>
      <c r="H1237" s="104"/>
      <c r="I1237" s="104"/>
    </row>
    <row r="1238" spans="1:9">
      <c r="A1238" s="104"/>
      <c r="B1238" s="104"/>
      <c r="C1238" s="104"/>
      <c r="D1238" s="104"/>
      <c r="E1238" s="104"/>
      <c r="F1238" s="105"/>
      <c r="G1238" s="106"/>
      <c r="H1238" s="104"/>
      <c r="I1238" s="104"/>
    </row>
    <row r="1239" spans="1:9">
      <c r="A1239" s="104"/>
      <c r="B1239" s="104"/>
      <c r="C1239" s="104"/>
      <c r="D1239" s="104"/>
      <c r="E1239" s="104"/>
      <c r="F1239" s="105"/>
      <c r="G1239" s="106"/>
      <c r="H1239" s="104"/>
      <c r="I1239" s="104"/>
    </row>
    <row r="1240" spans="1:9">
      <c r="A1240" s="104"/>
      <c r="B1240" s="104"/>
      <c r="C1240" s="104"/>
      <c r="D1240" s="104"/>
      <c r="E1240" s="104"/>
      <c r="F1240" s="105"/>
      <c r="G1240" s="106"/>
      <c r="H1240" s="104"/>
      <c r="I1240" s="104"/>
    </row>
    <row r="1241" spans="1:9">
      <c r="A1241" s="104"/>
      <c r="B1241" s="104"/>
      <c r="C1241" s="104"/>
      <c r="D1241" s="104"/>
      <c r="E1241" s="104"/>
      <c r="F1241" s="105"/>
      <c r="G1241" s="106"/>
      <c r="H1241" s="104"/>
      <c r="I1241" s="104"/>
    </row>
    <row r="1242" spans="1:9">
      <c r="A1242" s="104"/>
      <c r="B1242" s="104"/>
      <c r="C1242" s="104"/>
      <c r="D1242" s="104"/>
      <c r="E1242" s="104"/>
      <c r="F1242" s="105"/>
      <c r="G1242" s="106"/>
      <c r="H1242" s="104"/>
      <c r="I1242" s="104"/>
    </row>
    <row r="1243" spans="1:9">
      <c r="A1243" s="104"/>
      <c r="B1243" s="104"/>
      <c r="C1243" s="104"/>
      <c r="D1243" s="104"/>
      <c r="E1243" s="104"/>
      <c r="F1243" s="105"/>
      <c r="G1243" s="106"/>
      <c r="H1243" s="104"/>
      <c r="I1243" s="104"/>
    </row>
    <row r="1244" spans="1:9">
      <c r="A1244" s="104"/>
      <c r="B1244" s="104"/>
      <c r="C1244" s="104"/>
      <c r="D1244" s="104"/>
      <c r="E1244" s="104"/>
      <c r="F1244" s="105"/>
      <c r="G1244" s="106"/>
      <c r="H1244" s="104"/>
      <c r="I1244" s="104"/>
    </row>
    <row r="1245" spans="1:9">
      <c r="A1245" s="104"/>
      <c r="B1245" s="104"/>
      <c r="C1245" s="104"/>
      <c r="D1245" s="104"/>
      <c r="E1245" s="104"/>
      <c r="F1245" s="105"/>
      <c r="G1245" s="106"/>
      <c r="H1245" s="104"/>
      <c r="I1245" s="104"/>
    </row>
    <row r="1246" spans="1:9">
      <c r="A1246" s="104"/>
      <c r="B1246" s="104"/>
      <c r="C1246" s="104"/>
      <c r="D1246" s="104"/>
      <c r="E1246" s="104"/>
      <c r="F1246" s="105"/>
      <c r="G1246" s="106"/>
      <c r="H1246" s="104"/>
      <c r="I1246" s="104"/>
    </row>
    <row r="1247" spans="1:9">
      <c r="A1247" s="104"/>
      <c r="B1247" s="104"/>
      <c r="C1247" s="104"/>
      <c r="D1247" s="104"/>
      <c r="E1247" s="104"/>
      <c r="F1247" s="105"/>
      <c r="G1247" s="106"/>
      <c r="H1247" s="104"/>
      <c r="I1247" s="104"/>
    </row>
    <row r="1248" spans="1:9">
      <c r="A1248" s="104"/>
      <c r="B1248" s="104"/>
      <c r="C1248" s="104"/>
      <c r="D1248" s="104"/>
      <c r="E1248" s="104"/>
      <c r="F1248" s="105"/>
      <c r="G1248" s="106"/>
      <c r="H1248" s="104"/>
      <c r="I1248" s="104"/>
    </row>
    <row r="1249" spans="1:9">
      <c r="A1249" s="104"/>
      <c r="B1249" s="104"/>
      <c r="C1249" s="104"/>
      <c r="D1249" s="104"/>
      <c r="E1249" s="104"/>
      <c r="F1249" s="105"/>
      <c r="G1249" s="106"/>
      <c r="H1249" s="104"/>
      <c r="I1249" s="104"/>
    </row>
    <row r="1250" spans="1:9">
      <c r="A1250" s="104"/>
      <c r="B1250" s="104"/>
      <c r="C1250" s="104"/>
      <c r="D1250" s="104"/>
      <c r="E1250" s="104"/>
      <c r="F1250" s="105"/>
      <c r="G1250" s="106"/>
      <c r="H1250" s="104"/>
      <c r="I1250" s="104"/>
    </row>
    <row r="1251" spans="1:9">
      <c r="A1251" s="104"/>
      <c r="B1251" s="104"/>
      <c r="C1251" s="104"/>
      <c r="D1251" s="104"/>
      <c r="E1251" s="104"/>
      <c r="F1251" s="105"/>
      <c r="G1251" s="106"/>
      <c r="H1251" s="104"/>
      <c r="I1251" s="104"/>
    </row>
    <row r="1252" spans="1:9">
      <c r="A1252" s="104"/>
      <c r="B1252" s="104"/>
      <c r="C1252" s="104"/>
      <c r="D1252" s="104"/>
      <c r="E1252" s="104"/>
      <c r="F1252" s="105"/>
      <c r="G1252" s="106"/>
      <c r="H1252" s="104"/>
      <c r="I1252" s="104"/>
    </row>
    <row r="1253" spans="1:9">
      <c r="A1253" s="104"/>
      <c r="B1253" s="104"/>
      <c r="C1253" s="104"/>
      <c r="D1253" s="104"/>
      <c r="E1253" s="104"/>
      <c r="F1253" s="105"/>
      <c r="G1253" s="106"/>
      <c r="H1253" s="104"/>
      <c r="I1253" s="104"/>
    </row>
    <row r="1254" spans="1:9">
      <c r="A1254" s="104"/>
      <c r="B1254" s="104"/>
      <c r="C1254" s="104"/>
      <c r="D1254" s="104"/>
      <c r="E1254" s="104"/>
      <c r="F1254" s="105"/>
      <c r="G1254" s="106"/>
      <c r="H1254" s="104"/>
      <c r="I1254" s="104"/>
    </row>
    <row r="1255" spans="1:9">
      <c r="A1255" s="104"/>
      <c r="B1255" s="104"/>
      <c r="C1255" s="104"/>
      <c r="D1255" s="104"/>
      <c r="E1255" s="104"/>
      <c r="F1255" s="105"/>
      <c r="G1255" s="106"/>
      <c r="H1255" s="104"/>
      <c r="I1255" s="104"/>
    </row>
    <row r="1256" spans="1:9">
      <c r="A1256" s="104"/>
      <c r="B1256" s="104"/>
      <c r="C1256" s="104"/>
      <c r="D1256" s="104"/>
      <c r="E1256" s="104"/>
      <c r="F1256" s="105"/>
      <c r="G1256" s="106"/>
      <c r="H1256" s="104"/>
      <c r="I1256" s="104"/>
    </row>
    <row r="1257" spans="1:9">
      <c r="A1257" s="104"/>
      <c r="B1257" s="104"/>
      <c r="C1257" s="104"/>
      <c r="D1257" s="104"/>
      <c r="E1257" s="104"/>
      <c r="F1257" s="105"/>
      <c r="G1257" s="106"/>
      <c r="H1257" s="104"/>
      <c r="I1257" s="104"/>
    </row>
    <row r="1258" spans="1:9">
      <c r="A1258" s="104"/>
      <c r="B1258" s="104"/>
      <c r="C1258" s="104"/>
      <c r="D1258" s="104"/>
      <c r="E1258" s="104"/>
      <c r="F1258" s="105"/>
      <c r="G1258" s="106"/>
      <c r="H1258" s="104"/>
      <c r="I1258" s="104"/>
    </row>
    <row r="1259" spans="1:9">
      <c r="A1259" s="104"/>
      <c r="B1259" s="104"/>
      <c r="C1259" s="104"/>
      <c r="D1259" s="104"/>
      <c r="E1259" s="104"/>
      <c r="F1259" s="105"/>
      <c r="G1259" s="106"/>
      <c r="H1259" s="104"/>
      <c r="I1259" s="104"/>
    </row>
    <row r="1260" spans="1:9">
      <c r="A1260" s="104"/>
      <c r="B1260" s="104"/>
      <c r="C1260" s="104"/>
      <c r="D1260" s="104"/>
      <c r="E1260" s="104"/>
      <c r="F1260" s="105"/>
      <c r="G1260" s="106"/>
      <c r="H1260" s="104"/>
      <c r="I1260" s="104"/>
    </row>
    <row r="1261" spans="1:9">
      <c r="A1261" s="104"/>
      <c r="B1261" s="104"/>
      <c r="C1261" s="104"/>
      <c r="D1261" s="104"/>
      <c r="E1261" s="104"/>
      <c r="F1261" s="105"/>
      <c r="G1261" s="106"/>
      <c r="H1261" s="104"/>
      <c r="I1261" s="104"/>
    </row>
    <row r="1262" spans="1:9">
      <c r="A1262" s="104"/>
      <c r="B1262" s="104"/>
      <c r="C1262" s="104"/>
      <c r="D1262" s="104"/>
      <c r="E1262" s="104"/>
      <c r="F1262" s="105"/>
      <c r="G1262" s="106"/>
      <c r="H1262" s="104"/>
      <c r="I1262" s="104"/>
    </row>
    <row r="1263" spans="1:9">
      <c r="A1263" s="104"/>
      <c r="B1263" s="104"/>
      <c r="C1263" s="104"/>
      <c r="D1263" s="104"/>
      <c r="E1263" s="104"/>
      <c r="F1263" s="105"/>
      <c r="G1263" s="106"/>
      <c r="H1263" s="104"/>
      <c r="I1263" s="104"/>
    </row>
    <row r="1264" spans="1:9">
      <c r="A1264" s="104"/>
      <c r="B1264" s="104"/>
      <c r="C1264" s="104"/>
      <c r="D1264" s="104"/>
      <c r="E1264" s="104"/>
      <c r="F1264" s="105"/>
      <c r="G1264" s="106"/>
      <c r="H1264" s="104"/>
      <c r="I1264" s="104"/>
    </row>
    <row r="1265" spans="1:9">
      <c r="A1265" s="104"/>
      <c r="B1265" s="104"/>
      <c r="C1265" s="104"/>
      <c r="D1265" s="104"/>
      <c r="E1265" s="104"/>
      <c r="F1265" s="105"/>
      <c r="G1265" s="106"/>
      <c r="H1265" s="104"/>
      <c r="I1265" s="104"/>
    </row>
    <row r="1266" spans="1:9">
      <c r="A1266" s="104"/>
      <c r="B1266" s="104"/>
      <c r="C1266" s="104"/>
      <c r="D1266" s="104"/>
      <c r="E1266" s="104"/>
      <c r="F1266" s="105"/>
      <c r="G1266" s="106"/>
      <c r="H1266" s="104"/>
      <c r="I1266" s="104"/>
    </row>
    <row r="1267" spans="1:9">
      <c r="A1267" s="104"/>
      <c r="B1267" s="104"/>
      <c r="C1267" s="104"/>
      <c r="D1267" s="104"/>
      <c r="E1267" s="104"/>
      <c r="F1267" s="105"/>
      <c r="G1267" s="106"/>
      <c r="H1267" s="104"/>
      <c r="I1267" s="104"/>
    </row>
    <row r="1268" spans="1:9">
      <c r="A1268" s="104"/>
      <c r="B1268" s="104"/>
      <c r="C1268" s="104"/>
      <c r="D1268" s="104"/>
      <c r="E1268" s="104"/>
      <c r="F1268" s="105"/>
      <c r="G1268" s="106"/>
      <c r="H1268" s="104"/>
      <c r="I1268" s="104"/>
    </row>
    <row r="1269" spans="1:9">
      <c r="A1269" s="104"/>
      <c r="B1269" s="104"/>
      <c r="C1269" s="104"/>
      <c r="D1269" s="104"/>
      <c r="E1269" s="104"/>
      <c r="F1269" s="105"/>
      <c r="G1269" s="106"/>
      <c r="H1269" s="104"/>
      <c r="I1269" s="104"/>
    </row>
    <row r="1270" spans="1:9">
      <c r="A1270" s="104"/>
      <c r="B1270" s="104"/>
      <c r="C1270" s="104"/>
      <c r="D1270" s="104"/>
      <c r="E1270" s="104"/>
      <c r="F1270" s="105"/>
      <c r="G1270" s="106"/>
      <c r="H1270" s="104"/>
      <c r="I1270" s="104"/>
    </row>
    <row r="1271" spans="1:9">
      <c r="A1271" s="104"/>
      <c r="B1271" s="104"/>
      <c r="C1271" s="104"/>
      <c r="D1271" s="104"/>
      <c r="E1271" s="104"/>
      <c r="F1271" s="105"/>
      <c r="G1271" s="106"/>
      <c r="H1271" s="104"/>
      <c r="I1271" s="104"/>
    </row>
    <row r="1272" spans="1:9">
      <c r="A1272" s="104"/>
      <c r="B1272" s="104"/>
      <c r="C1272" s="104"/>
      <c r="D1272" s="104"/>
      <c r="E1272" s="104"/>
      <c r="F1272" s="105"/>
      <c r="G1272" s="106"/>
      <c r="H1272" s="104"/>
      <c r="I1272" s="104"/>
    </row>
    <row r="1273" spans="1:9">
      <c r="A1273" s="104"/>
      <c r="B1273" s="104"/>
      <c r="C1273" s="104"/>
      <c r="D1273" s="104"/>
      <c r="E1273" s="104"/>
      <c r="F1273" s="105"/>
      <c r="G1273" s="106"/>
      <c r="H1273" s="104"/>
      <c r="I1273" s="104"/>
    </row>
    <row r="1274" spans="1:9">
      <c r="A1274" s="104"/>
      <c r="B1274" s="104"/>
      <c r="C1274" s="104"/>
      <c r="D1274" s="104"/>
      <c r="E1274" s="104"/>
      <c r="F1274" s="105"/>
      <c r="G1274" s="106"/>
      <c r="H1274" s="104"/>
      <c r="I1274" s="104"/>
    </row>
    <row r="1275" spans="1:9">
      <c r="A1275" s="104"/>
      <c r="B1275" s="104"/>
      <c r="C1275" s="104"/>
      <c r="D1275" s="104"/>
      <c r="E1275" s="104"/>
      <c r="F1275" s="105"/>
      <c r="G1275" s="106"/>
      <c r="H1275" s="104"/>
      <c r="I1275" s="104"/>
    </row>
    <row r="1276" spans="1:9">
      <c r="A1276" s="104"/>
      <c r="B1276" s="104"/>
      <c r="C1276" s="104"/>
      <c r="D1276" s="104"/>
      <c r="E1276" s="104"/>
      <c r="F1276" s="105"/>
      <c r="G1276" s="106"/>
      <c r="H1276" s="104"/>
      <c r="I1276" s="104"/>
    </row>
    <row r="1277" spans="1:9">
      <c r="A1277" s="104"/>
      <c r="B1277" s="104"/>
      <c r="C1277" s="104"/>
      <c r="D1277" s="104"/>
      <c r="E1277" s="104"/>
      <c r="F1277" s="105"/>
      <c r="G1277" s="106"/>
      <c r="H1277" s="104"/>
      <c r="I1277" s="104"/>
    </row>
    <row r="1278" spans="1:9">
      <c r="A1278" s="104"/>
      <c r="B1278" s="104"/>
      <c r="C1278" s="104"/>
      <c r="D1278" s="104"/>
      <c r="E1278" s="104"/>
      <c r="F1278" s="105"/>
      <c r="G1278" s="106"/>
      <c r="H1278" s="104"/>
      <c r="I1278" s="104"/>
    </row>
    <row r="1279" spans="1:9">
      <c r="A1279" s="104"/>
      <c r="B1279" s="104"/>
      <c r="C1279" s="104"/>
      <c r="D1279" s="104"/>
      <c r="E1279" s="104"/>
      <c r="F1279" s="105"/>
      <c r="G1279" s="106"/>
      <c r="H1279" s="104"/>
      <c r="I1279" s="104"/>
    </row>
    <row r="1280" spans="1:9">
      <c r="A1280" s="104"/>
      <c r="B1280" s="104"/>
      <c r="C1280" s="104"/>
      <c r="D1280" s="104"/>
      <c r="E1280" s="104"/>
      <c r="F1280" s="105"/>
      <c r="G1280" s="106"/>
      <c r="H1280" s="104"/>
      <c r="I1280" s="104"/>
    </row>
    <row r="1281" spans="1:9">
      <c r="A1281" s="104"/>
      <c r="B1281" s="104"/>
      <c r="C1281" s="104"/>
      <c r="D1281" s="104"/>
      <c r="E1281" s="104"/>
      <c r="F1281" s="105"/>
      <c r="G1281" s="106"/>
      <c r="H1281" s="104"/>
      <c r="I1281" s="104"/>
    </row>
    <row r="1282" spans="1:9">
      <c r="A1282" s="104"/>
      <c r="B1282" s="104"/>
      <c r="C1282" s="104"/>
      <c r="D1282" s="104"/>
      <c r="E1282" s="104"/>
      <c r="F1282" s="105"/>
      <c r="G1282" s="106"/>
      <c r="H1282" s="104"/>
      <c r="I1282" s="104"/>
    </row>
    <row r="1283" spans="1:9">
      <c r="A1283" s="104"/>
      <c r="B1283" s="104"/>
      <c r="C1283" s="104"/>
      <c r="D1283" s="104"/>
      <c r="E1283" s="104"/>
      <c r="F1283" s="105"/>
      <c r="G1283" s="106"/>
      <c r="H1283" s="104"/>
      <c r="I1283" s="104"/>
    </row>
    <row r="1284" spans="1:9">
      <c r="A1284" s="104"/>
      <c r="B1284" s="104"/>
      <c r="C1284" s="104"/>
      <c r="D1284" s="104"/>
      <c r="E1284" s="104"/>
      <c r="F1284" s="105"/>
      <c r="G1284" s="106"/>
      <c r="H1284" s="104"/>
      <c r="I1284" s="104"/>
    </row>
    <row r="1285" spans="1:9">
      <c r="A1285" s="104"/>
      <c r="B1285" s="104"/>
      <c r="C1285" s="104"/>
      <c r="D1285" s="104"/>
      <c r="E1285" s="104"/>
      <c r="F1285" s="105"/>
      <c r="G1285" s="106"/>
      <c r="H1285" s="104"/>
      <c r="I1285" s="104"/>
    </row>
    <row r="1286" spans="1:9">
      <c r="A1286" s="104"/>
      <c r="B1286" s="104"/>
      <c r="C1286" s="104"/>
      <c r="D1286" s="104"/>
      <c r="E1286" s="104"/>
      <c r="F1286" s="105"/>
      <c r="G1286" s="106"/>
      <c r="H1286" s="104"/>
      <c r="I1286" s="104"/>
    </row>
    <row r="1287" spans="1:9">
      <c r="A1287" s="104"/>
      <c r="B1287" s="104"/>
      <c r="C1287" s="104"/>
      <c r="D1287" s="104"/>
      <c r="E1287" s="104"/>
      <c r="F1287" s="105"/>
      <c r="G1287" s="106"/>
      <c r="H1287" s="104"/>
      <c r="I1287" s="104"/>
    </row>
    <row r="1288" spans="1:9">
      <c r="A1288" s="104"/>
      <c r="B1288" s="104"/>
      <c r="C1288" s="104"/>
      <c r="D1288" s="104"/>
      <c r="E1288" s="104"/>
      <c r="F1288" s="105"/>
      <c r="G1288" s="106"/>
      <c r="H1288" s="104"/>
      <c r="I1288" s="104"/>
    </row>
    <row r="1289" spans="1:9">
      <c r="A1289" s="104"/>
      <c r="B1289" s="104"/>
      <c r="C1289" s="104"/>
      <c r="D1289" s="104"/>
      <c r="E1289" s="104"/>
      <c r="F1289" s="105"/>
      <c r="G1289" s="106"/>
      <c r="H1289" s="104"/>
      <c r="I1289" s="104"/>
    </row>
    <row r="1290" spans="1:9">
      <c r="A1290" s="104"/>
      <c r="B1290" s="104"/>
      <c r="C1290" s="104"/>
      <c r="D1290" s="104"/>
      <c r="E1290" s="104"/>
      <c r="F1290" s="105"/>
      <c r="G1290" s="106"/>
      <c r="H1290" s="104"/>
      <c r="I1290" s="104"/>
    </row>
    <row r="1291" spans="1:9">
      <c r="A1291" s="104"/>
      <c r="B1291" s="104"/>
      <c r="C1291" s="104"/>
      <c r="D1291" s="104"/>
      <c r="E1291" s="104"/>
      <c r="F1291" s="105"/>
      <c r="G1291" s="106"/>
      <c r="H1291" s="104"/>
      <c r="I1291" s="104"/>
    </row>
    <row r="1292" spans="1:9">
      <c r="A1292" s="104"/>
      <c r="B1292" s="104"/>
      <c r="C1292" s="104"/>
      <c r="D1292" s="104"/>
      <c r="E1292" s="104"/>
      <c r="F1292" s="105"/>
      <c r="G1292" s="106"/>
      <c r="H1292" s="104"/>
      <c r="I1292" s="104"/>
    </row>
    <row r="1293" spans="1:9">
      <c r="A1293" s="104"/>
      <c r="B1293" s="104"/>
      <c r="C1293" s="104"/>
      <c r="D1293" s="104"/>
      <c r="E1293" s="104"/>
      <c r="F1293" s="105"/>
      <c r="G1293" s="106"/>
      <c r="H1293" s="104"/>
      <c r="I1293" s="104"/>
    </row>
    <row r="1294" spans="1:9">
      <c r="A1294" s="104"/>
      <c r="B1294" s="104"/>
      <c r="C1294" s="104"/>
      <c r="D1294" s="104"/>
      <c r="E1294" s="104"/>
      <c r="F1294" s="105"/>
      <c r="G1294" s="106"/>
      <c r="H1294" s="104"/>
      <c r="I1294" s="104"/>
    </row>
    <row r="1295" spans="1:9">
      <c r="A1295" s="104"/>
      <c r="B1295" s="104"/>
      <c r="C1295" s="104"/>
      <c r="D1295" s="104"/>
      <c r="E1295" s="104"/>
      <c r="F1295" s="105"/>
      <c r="G1295" s="106"/>
      <c r="H1295" s="104"/>
      <c r="I1295" s="104"/>
    </row>
    <row r="1296" spans="1:9">
      <c r="A1296" s="104"/>
      <c r="B1296" s="104"/>
      <c r="C1296" s="104"/>
      <c r="D1296" s="104"/>
      <c r="E1296" s="104"/>
      <c r="F1296" s="105"/>
      <c r="G1296" s="106"/>
      <c r="H1296" s="104"/>
      <c r="I1296" s="104"/>
    </row>
    <row r="1297" spans="1:9">
      <c r="A1297" s="104"/>
      <c r="B1297" s="104"/>
      <c r="C1297" s="104"/>
      <c r="D1297" s="104"/>
      <c r="E1297" s="104"/>
      <c r="F1297" s="105"/>
      <c r="G1297" s="106"/>
      <c r="H1297" s="104"/>
      <c r="I1297" s="104"/>
    </row>
    <row r="1298" spans="1:9">
      <c r="A1298" s="104"/>
      <c r="B1298" s="104"/>
      <c r="C1298" s="104"/>
      <c r="D1298" s="104"/>
      <c r="E1298" s="104"/>
      <c r="F1298" s="105"/>
      <c r="G1298" s="106"/>
      <c r="H1298" s="104"/>
      <c r="I1298" s="104"/>
    </row>
    <row r="1299" spans="1:9">
      <c r="A1299" s="104"/>
      <c r="B1299" s="104"/>
      <c r="C1299" s="104"/>
      <c r="D1299" s="104"/>
      <c r="E1299" s="104"/>
      <c r="F1299" s="105"/>
      <c r="G1299" s="106"/>
      <c r="H1299" s="104"/>
      <c r="I1299" s="104"/>
    </row>
    <row r="1300" spans="1:9">
      <c r="A1300" s="104"/>
      <c r="B1300" s="104"/>
      <c r="C1300" s="104"/>
      <c r="D1300" s="104"/>
      <c r="E1300" s="104"/>
      <c r="F1300" s="105"/>
      <c r="G1300" s="106"/>
      <c r="H1300" s="104"/>
      <c r="I1300" s="104"/>
    </row>
    <row r="1301" spans="1:9">
      <c r="A1301" s="104"/>
      <c r="B1301" s="104"/>
      <c r="C1301" s="104"/>
      <c r="D1301" s="104"/>
      <c r="E1301" s="104"/>
      <c r="F1301" s="105"/>
      <c r="G1301" s="106"/>
      <c r="H1301" s="104"/>
      <c r="I1301" s="104"/>
    </row>
    <row r="1302" spans="1:9">
      <c r="A1302" s="104"/>
      <c r="B1302" s="104"/>
      <c r="C1302" s="104"/>
      <c r="D1302" s="104"/>
      <c r="E1302" s="104"/>
      <c r="F1302" s="105"/>
      <c r="G1302" s="106"/>
      <c r="H1302" s="104"/>
      <c r="I1302" s="104"/>
    </row>
    <row r="1303" spans="1:9">
      <c r="A1303" s="104"/>
      <c r="B1303" s="104"/>
      <c r="C1303" s="104"/>
      <c r="D1303" s="104"/>
      <c r="E1303" s="104"/>
      <c r="F1303" s="105"/>
      <c r="G1303" s="106"/>
      <c r="H1303" s="104"/>
      <c r="I1303" s="104"/>
    </row>
    <row r="1304" spans="1:9">
      <c r="A1304" s="104"/>
      <c r="B1304" s="104"/>
      <c r="C1304" s="104"/>
      <c r="D1304" s="104"/>
      <c r="E1304" s="104"/>
      <c r="F1304" s="105"/>
      <c r="G1304" s="106"/>
      <c r="H1304" s="104"/>
      <c r="I1304" s="104"/>
    </row>
    <row r="1305" spans="1:9">
      <c r="A1305" s="104"/>
      <c r="B1305" s="104"/>
      <c r="C1305" s="104"/>
      <c r="D1305" s="104"/>
      <c r="E1305" s="104"/>
      <c r="F1305" s="105"/>
      <c r="G1305" s="106"/>
      <c r="H1305" s="104"/>
      <c r="I1305" s="104"/>
    </row>
    <row r="1306" spans="1:9">
      <c r="A1306" s="104"/>
      <c r="B1306" s="104"/>
      <c r="C1306" s="104"/>
      <c r="D1306" s="104"/>
      <c r="E1306" s="104"/>
      <c r="F1306" s="105"/>
      <c r="G1306" s="106"/>
      <c r="H1306" s="104"/>
      <c r="I1306" s="104"/>
    </row>
    <row r="1307" spans="1:9">
      <c r="A1307" s="104"/>
      <c r="B1307" s="104"/>
      <c r="C1307" s="104"/>
      <c r="D1307" s="104"/>
      <c r="E1307" s="104"/>
      <c r="F1307" s="105"/>
      <c r="G1307" s="106"/>
      <c r="H1307" s="104"/>
      <c r="I1307" s="104"/>
    </row>
    <row r="1308" spans="1:9">
      <c r="A1308" s="104"/>
      <c r="B1308" s="104"/>
      <c r="C1308" s="104"/>
      <c r="D1308" s="104"/>
      <c r="E1308" s="104"/>
      <c r="F1308" s="105"/>
      <c r="G1308" s="106"/>
      <c r="H1308" s="104"/>
      <c r="I1308" s="104"/>
    </row>
    <row r="1309" spans="1:9">
      <c r="A1309" s="104"/>
      <c r="B1309" s="104"/>
      <c r="C1309" s="104"/>
      <c r="D1309" s="104"/>
      <c r="E1309" s="104"/>
      <c r="F1309" s="105"/>
      <c r="G1309" s="106"/>
      <c r="H1309" s="104"/>
      <c r="I1309" s="104"/>
    </row>
    <row r="1310" spans="1:9">
      <c r="A1310" s="104"/>
      <c r="B1310" s="104"/>
      <c r="C1310" s="104"/>
      <c r="D1310" s="104"/>
      <c r="E1310" s="104"/>
      <c r="F1310" s="105"/>
      <c r="G1310" s="106"/>
      <c r="H1310" s="104"/>
      <c r="I1310" s="104"/>
    </row>
    <row r="1311" spans="1:9">
      <c r="A1311" s="104"/>
      <c r="B1311" s="104"/>
      <c r="C1311" s="104"/>
      <c r="D1311" s="104"/>
      <c r="E1311" s="104"/>
      <c r="F1311" s="105"/>
      <c r="G1311" s="106"/>
      <c r="H1311" s="104"/>
      <c r="I1311" s="104"/>
    </row>
    <row r="1312" spans="1:9">
      <c r="A1312" s="104"/>
      <c r="B1312" s="104"/>
      <c r="C1312" s="104"/>
      <c r="D1312" s="104"/>
      <c r="E1312" s="104"/>
      <c r="F1312" s="105"/>
      <c r="G1312" s="106"/>
      <c r="H1312" s="104"/>
      <c r="I1312" s="104"/>
    </row>
    <row r="1313" spans="1:9">
      <c r="A1313" s="104"/>
      <c r="B1313" s="104"/>
      <c r="C1313" s="104"/>
      <c r="D1313" s="104"/>
      <c r="E1313" s="104"/>
      <c r="F1313" s="105"/>
      <c r="G1313" s="106"/>
      <c r="H1313" s="104"/>
      <c r="I1313" s="104"/>
    </row>
    <row r="1314" spans="1:9">
      <c r="A1314" s="104"/>
      <c r="B1314" s="104"/>
      <c r="C1314" s="104"/>
      <c r="D1314" s="104"/>
      <c r="E1314" s="104"/>
      <c r="F1314" s="105"/>
      <c r="G1314" s="106"/>
      <c r="H1314" s="104"/>
      <c r="I1314" s="104"/>
    </row>
    <row r="1315" spans="1:9">
      <c r="A1315" s="104"/>
      <c r="B1315" s="104"/>
      <c r="C1315" s="104"/>
      <c r="D1315" s="104"/>
      <c r="E1315" s="104"/>
      <c r="F1315" s="105"/>
      <c r="G1315" s="106"/>
      <c r="H1315" s="104"/>
      <c r="I1315" s="104"/>
    </row>
    <row r="1316" spans="1:9">
      <c r="A1316" s="104"/>
      <c r="B1316" s="104"/>
      <c r="C1316" s="104"/>
      <c r="D1316" s="104"/>
      <c r="E1316" s="104"/>
      <c r="F1316" s="105"/>
      <c r="G1316" s="106"/>
      <c r="H1316" s="104"/>
      <c r="I1316" s="104"/>
    </row>
    <row r="1317" spans="1:9">
      <c r="A1317" s="104"/>
      <c r="B1317" s="104"/>
      <c r="C1317" s="104"/>
      <c r="D1317" s="104"/>
      <c r="E1317" s="104"/>
      <c r="F1317" s="105"/>
      <c r="G1317" s="106"/>
      <c r="H1317" s="104"/>
      <c r="I1317" s="104"/>
    </row>
    <row r="1318" spans="1:9">
      <c r="A1318" s="104"/>
      <c r="B1318" s="104"/>
      <c r="C1318" s="104"/>
      <c r="D1318" s="104"/>
      <c r="E1318" s="104"/>
      <c r="F1318" s="105"/>
      <c r="G1318" s="106"/>
      <c r="H1318" s="104"/>
      <c r="I1318" s="104"/>
    </row>
    <row r="1319" spans="1:9">
      <c r="A1319" s="104"/>
      <c r="B1319" s="104"/>
      <c r="C1319" s="104"/>
      <c r="D1319" s="104"/>
      <c r="E1319" s="104"/>
      <c r="F1319" s="105"/>
      <c r="G1319" s="106"/>
      <c r="H1319" s="104"/>
      <c r="I1319" s="104"/>
    </row>
    <row r="1320" spans="1:9">
      <c r="A1320" s="104"/>
      <c r="B1320" s="104"/>
      <c r="C1320" s="104"/>
      <c r="D1320" s="104"/>
      <c r="E1320" s="104"/>
      <c r="F1320" s="105"/>
      <c r="G1320" s="106"/>
      <c r="H1320" s="104"/>
      <c r="I1320" s="104"/>
    </row>
    <row r="1321" spans="1:9">
      <c r="A1321" s="104"/>
      <c r="B1321" s="104"/>
      <c r="C1321" s="104"/>
      <c r="D1321" s="104"/>
      <c r="E1321" s="104"/>
      <c r="F1321" s="105"/>
      <c r="G1321" s="106"/>
      <c r="H1321" s="104"/>
      <c r="I1321" s="104"/>
    </row>
    <row r="1322" spans="1:9">
      <c r="A1322" s="104"/>
      <c r="B1322" s="104"/>
      <c r="C1322" s="104"/>
      <c r="D1322" s="104"/>
      <c r="E1322" s="104"/>
      <c r="F1322" s="105"/>
      <c r="G1322" s="106"/>
      <c r="H1322" s="104"/>
      <c r="I1322" s="104"/>
    </row>
    <row r="1323" spans="1:9">
      <c r="A1323" s="104"/>
      <c r="B1323" s="104"/>
      <c r="C1323" s="104"/>
      <c r="D1323" s="104"/>
      <c r="E1323" s="104"/>
      <c r="F1323" s="105"/>
      <c r="G1323" s="106"/>
      <c r="H1323" s="104"/>
      <c r="I1323" s="104"/>
    </row>
    <row r="1324" spans="1:9">
      <c r="A1324" s="104"/>
      <c r="B1324" s="104"/>
      <c r="C1324" s="104"/>
      <c r="D1324" s="104"/>
      <c r="E1324" s="104"/>
      <c r="F1324" s="105"/>
      <c r="G1324" s="106"/>
      <c r="H1324" s="104"/>
      <c r="I1324" s="104"/>
    </row>
    <row r="1325" spans="1:9">
      <c r="A1325" s="104"/>
      <c r="B1325" s="104"/>
      <c r="C1325" s="104"/>
      <c r="D1325" s="104"/>
      <c r="E1325" s="104"/>
      <c r="F1325" s="105"/>
      <c r="G1325" s="106"/>
      <c r="H1325" s="104"/>
      <c r="I1325" s="104"/>
    </row>
    <row r="1326" spans="1:9">
      <c r="A1326" s="104"/>
      <c r="B1326" s="104"/>
      <c r="C1326" s="104"/>
      <c r="D1326" s="104"/>
      <c r="E1326" s="104"/>
      <c r="F1326" s="105"/>
      <c r="G1326" s="106"/>
      <c r="H1326" s="104"/>
      <c r="I1326" s="104"/>
    </row>
    <row r="1327" spans="1:9">
      <c r="A1327" s="104"/>
      <c r="B1327" s="104"/>
      <c r="C1327" s="104"/>
      <c r="D1327" s="104"/>
      <c r="E1327" s="104"/>
      <c r="F1327" s="105"/>
      <c r="G1327" s="106"/>
      <c r="H1327" s="104"/>
      <c r="I1327" s="104"/>
    </row>
    <row r="1328" spans="1:9">
      <c r="A1328" s="104"/>
      <c r="B1328" s="104"/>
      <c r="C1328" s="104"/>
      <c r="D1328" s="104"/>
      <c r="E1328" s="104"/>
      <c r="F1328" s="105"/>
      <c r="G1328" s="106"/>
      <c r="H1328" s="104"/>
      <c r="I1328" s="104"/>
    </row>
    <row r="1329" spans="1:9">
      <c r="A1329" s="104"/>
      <c r="B1329" s="104"/>
      <c r="C1329" s="104"/>
      <c r="D1329" s="104"/>
      <c r="E1329" s="104"/>
      <c r="F1329" s="105"/>
      <c r="G1329" s="106"/>
      <c r="H1329" s="104"/>
      <c r="I1329" s="104"/>
    </row>
    <row r="1330" spans="1:9">
      <c r="A1330" s="104"/>
      <c r="B1330" s="104"/>
      <c r="C1330" s="104"/>
      <c r="D1330" s="104"/>
      <c r="E1330" s="104"/>
      <c r="F1330" s="105"/>
      <c r="G1330" s="106"/>
      <c r="H1330" s="104"/>
      <c r="I1330" s="104"/>
    </row>
    <row r="1331" spans="1:9">
      <c r="A1331" s="104"/>
      <c r="B1331" s="104"/>
      <c r="C1331" s="104"/>
      <c r="D1331" s="104"/>
      <c r="E1331" s="104"/>
      <c r="F1331" s="105"/>
      <c r="G1331" s="106"/>
      <c r="H1331" s="104"/>
      <c r="I1331" s="104"/>
    </row>
    <row r="1332" spans="1:9">
      <c r="A1332" s="104"/>
      <c r="B1332" s="104"/>
      <c r="C1332" s="104"/>
      <c r="D1332" s="104"/>
      <c r="E1332" s="104"/>
      <c r="F1332" s="105"/>
      <c r="G1332" s="106"/>
      <c r="H1332" s="104"/>
      <c r="I1332" s="104"/>
    </row>
    <row r="1333" spans="1:9">
      <c r="A1333" s="104"/>
      <c r="B1333" s="104"/>
      <c r="C1333" s="104"/>
      <c r="D1333" s="104"/>
      <c r="E1333" s="104"/>
      <c r="F1333" s="105"/>
      <c r="G1333" s="106"/>
      <c r="H1333" s="104"/>
      <c r="I1333" s="104"/>
    </row>
    <row r="1334" spans="1:9">
      <c r="A1334" s="104"/>
      <c r="B1334" s="104"/>
      <c r="C1334" s="104"/>
      <c r="D1334" s="104"/>
      <c r="E1334" s="104"/>
      <c r="F1334" s="105"/>
      <c r="G1334" s="106"/>
      <c r="H1334" s="104"/>
      <c r="I1334" s="104"/>
    </row>
    <row r="1335" spans="1:9">
      <c r="A1335" s="104"/>
      <c r="B1335" s="104"/>
      <c r="C1335" s="104"/>
      <c r="D1335" s="104"/>
      <c r="E1335" s="104"/>
      <c r="F1335" s="105"/>
      <c r="G1335" s="106"/>
      <c r="H1335" s="104"/>
      <c r="I1335" s="104"/>
    </row>
    <row r="1336" spans="1:9">
      <c r="A1336" s="104"/>
      <c r="B1336" s="104"/>
      <c r="C1336" s="104"/>
      <c r="D1336" s="104"/>
      <c r="E1336" s="104"/>
      <c r="F1336" s="105"/>
      <c r="G1336" s="106"/>
      <c r="H1336" s="104"/>
      <c r="I1336" s="104"/>
    </row>
    <row r="1337" spans="1:9">
      <c r="A1337" s="104"/>
      <c r="B1337" s="104"/>
      <c r="C1337" s="104"/>
      <c r="D1337" s="104"/>
      <c r="E1337" s="104"/>
      <c r="F1337" s="105"/>
      <c r="G1337" s="106"/>
      <c r="H1337" s="104"/>
      <c r="I1337" s="104"/>
    </row>
    <row r="1338" spans="1:9">
      <c r="A1338" s="104"/>
      <c r="B1338" s="104"/>
      <c r="C1338" s="104"/>
      <c r="D1338" s="104"/>
      <c r="E1338" s="104"/>
      <c r="F1338" s="105"/>
      <c r="G1338" s="106"/>
      <c r="H1338" s="104"/>
      <c r="I1338" s="104"/>
    </row>
    <row r="1339" spans="1:9">
      <c r="A1339" s="104"/>
      <c r="B1339" s="104"/>
      <c r="C1339" s="104"/>
      <c r="D1339" s="104"/>
      <c r="E1339" s="104"/>
      <c r="F1339" s="105"/>
      <c r="G1339" s="106"/>
      <c r="H1339" s="104"/>
      <c r="I1339" s="104"/>
    </row>
    <row r="1340" spans="1:9">
      <c r="A1340" s="104"/>
      <c r="B1340" s="104"/>
      <c r="C1340" s="104"/>
      <c r="D1340" s="104"/>
      <c r="E1340" s="104"/>
      <c r="F1340" s="105"/>
      <c r="G1340" s="106"/>
      <c r="H1340" s="104"/>
      <c r="I1340" s="104"/>
    </row>
    <row r="1341" spans="1:9">
      <c r="A1341" s="104"/>
      <c r="B1341" s="104"/>
      <c r="C1341" s="104"/>
      <c r="D1341" s="104"/>
      <c r="E1341" s="104"/>
      <c r="F1341" s="105"/>
      <c r="G1341" s="106"/>
      <c r="H1341" s="104"/>
      <c r="I1341" s="104"/>
    </row>
    <row r="1342" spans="1:9">
      <c r="A1342" s="104"/>
      <c r="B1342" s="104"/>
      <c r="C1342" s="104"/>
      <c r="D1342" s="104"/>
      <c r="E1342" s="104"/>
      <c r="F1342" s="105"/>
      <c r="G1342" s="106"/>
      <c r="H1342" s="104"/>
      <c r="I1342" s="104"/>
    </row>
    <row r="1343" spans="1:9">
      <c r="A1343" s="104"/>
      <c r="B1343" s="104"/>
      <c r="C1343" s="104"/>
      <c r="D1343" s="104"/>
      <c r="E1343" s="104"/>
      <c r="F1343" s="105"/>
      <c r="G1343" s="106"/>
      <c r="H1343" s="104"/>
      <c r="I1343" s="104"/>
    </row>
    <row r="1344" spans="1:9">
      <c r="A1344" s="104"/>
      <c r="B1344" s="104"/>
      <c r="C1344" s="104"/>
      <c r="D1344" s="104"/>
      <c r="E1344" s="104"/>
      <c r="F1344" s="105"/>
      <c r="G1344" s="106"/>
      <c r="H1344" s="104"/>
      <c r="I1344" s="104"/>
    </row>
    <row r="1345" spans="1:9">
      <c r="A1345" s="104"/>
      <c r="B1345" s="104"/>
      <c r="C1345" s="104"/>
      <c r="D1345" s="104"/>
      <c r="E1345" s="104"/>
      <c r="F1345" s="105"/>
      <c r="G1345" s="106"/>
      <c r="H1345" s="104"/>
      <c r="I1345" s="104"/>
    </row>
    <row r="1346" spans="1:9">
      <c r="A1346" s="104"/>
      <c r="B1346" s="104"/>
      <c r="C1346" s="104"/>
      <c r="D1346" s="104"/>
      <c r="E1346" s="104"/>
      <c r="F1346" s="105"/>
      <c r="G1346" s="106"/>
      <c r="H1346" s="104"/>
      <c r="I1346" s="104"/>
    </row>
    <row r="1347" spans="1:9">
      <c r="A1347" s="104"/>
      <c r="B1347" s="104"/>
      <c r="C1347" s="104"/>
      <c r="D1347" s="104"/>
      <c r="E1347" s="104"/>
      <c r="F1347" s="105"/>
      <c r="G1347" s="106"/>
      <c r="H1347" s="104"/>
      <c r="I1347" s="104"/>
    </row>
    <row r="1348" spans="1:9">
      <c r="A1348" s="104"/>
      <c r="B1348" s="104"/>
      <c r="C1348" s="104"/>
      <c r="D1348" s="104"/>
      <c r="E1348" s="104"/>
      <c r="F1348" s="105"/>
      <c r="G1348" s="106"/>
      <c r="H1348" s="104"/>
      <c r="I1348" s="104"/>
    </row>
    <row r="1349" spans="1:9">
      <c r="A1349" s="104"/>
      <c r="B1349" s="104"/>
      <c r="C1349" s="104"/>
      <c r="D1349" s="104"/>
      <c r="E1349" s="104"/>
      <c r="F1349" s="105"/>
      <c r="G1349" s="106"/>
      <c r="H1349" s="104"/>
      <c r="I1349" s="104"/>
    </row>
    <row r="1350" spans="1:9">
      <c r="A1350" s="104"/>
      <c r="B1350" s="104"/>
      <c r="C1350" s="104"/>
      <c r="D1350" s="104"/>
      <c r="E1350" s="104"/>
      <c r="F1350" s="105"/>
      <c r="G1350" s="106"/>
      <c r="H1350" s="104"/>
      <c r="I1350" s="104"/>
    </row>
    <row r="1351" spans="1:9">
      <c r="A1351" s="104"/>
      <c r="B1351" s="104"/>
      <c r="C1351" s="104"/>
      <c r="D1351" s="104"/>
      <c r="E1351" s="104"/>
      <c r="F1351" s="105"/>
      <c r="G1351" s="106"/>
      <c r="H1351" s="104"/>
      <c r="I1351" s="104"/>
    </row>
    <row r="1352" spans="1:9">
      <c r="A1352" s="104"/>
      <c r="B1352" s="104"/>
      <c r="C1352" s="104"/>
      <c r="D1352" s="104"/>
      <c r="E1352" s="104"/>
      <c r="F1352" s="105"/>
      <c r="G1352" s="106"/>
      <c r="H1352" s="104"/>
      <c r="I1352" s="104"/>
    </row>
    <row r="1353" spans="1:9">
      <c r="A1353" s="104"/>
      <c r="B1353" s="104"/>
      <c r="C1353" s="104"/>
      <c r="D1353" s="104"/>
      <c r="E1353" s="104"/>
      <c r="F1353" s="105"/>
      <c r="G1353" s="106"/>
      <c r="H1353" s="104"/>
      <c r="I1353" s="104"/>
    </row>
    <row r="1354" spans="1:9">
      <c r="A1354" s="104"/>
      <c r="B1354" s="104"/>
      <c r="C1354" s="104"/>
      <c r="D1354" s="104"/>
      <c r="E1354" s="104"/>
      <c r="F1354" s="105"/>
      <c r="G1354" s="106"/>
      <c r="H1354" s="104"/>
      <c r="I1354" s="104"/>
    </row>
    <row r="1355" spans="1:9">
      <c r="A1355" s="104"/>
      <c r="B1355" s="104"/>
      <c r="C1355" s="104"/>
      <c r="D1355" s="104"/>
      <c r="E1355" s="104"/>
      <c r="F1355" s="105"/>
      <c r="G1355" s="106"/>
      <c r="H1355" s="104"/>
      <c r="I1355" s="104"/>
    </row>
    <row r="1356" spans="1:9">
      <c r="A1356" s="104"/>
      <c r="B1356" s="104"/>
      <c r="C1356" s="104"/>
      <c r="D1356" s="104"/>
      <c r="E1356" s="104"/>
      <c r="F1356" s="105"/>
      <c r="G1356" s="106"/>
      <c r="H1356" s="104"/>
      <c r="I1356" s="104"/>
    </row>
    <row r="1357" spans="1:9">
      <c r="A1357" s="104"/>
      <c r="B1357" s="104"/>
      <c r="C1357" s="104"/>
      <c r="D1357" s="104"/>
      <c r="E1357" s="104"/>
      <c r="F1357" s="105"/>
      <c r="G1357" s="106"/>
      <c r="H1357" s="104"/>
      <c r="I1357" s="104"/>
    </row>
    <row r="1358" spans="1:9">
      <c r="A1358" s="104"/>
      <c r="B1358" s="104"/>
      <c r="C1358" s="104"/>
      <c r="D1358" s="104"/>
      <c r="E1358" s="104"/>
      <c r="F1358" s="105"/>
      <c r="G1358" s="106"/>
      <c r="H1358" s="104"/>
      <c r="I1358" s="104"/>
    </row>
    <row r="1359" spans="1:9">
      <c r="A1359" s="104"/>
      <c r="B1359" s="104"/>
      <c r="C1359" s="104"/>
      <c r="D1359" s="104"/>
      <c r="E1359" s="104"/>
      <c r="F1359" s="105"/>
      <c r="G1359" s="106"/>
      <c r="H1359" s="104"/>
      <c r="I1359" s="104"/>
    </row>
    <row r="1360" spans="1:9">
      <c r="A1360" s="104"/>
      <c r="B1360" s="104"/>
      <c r="C1360" s="104"/>
      <c r="D1360" s="104"/>
      <c r="E1360" s="104"/>
      <c r="F1360" s="105"/>
      <c r="G1360" s="106"/>
      <c r="H1360" s="104"/>
      <c r="I1360" s="104"/>
    </row>
    <row r="1361" spans="1:9">
      <c r="A1361" s="104"/>
      <c r="B1361" s="104"/>
      <c r="C1361" s="104"/>
      <c r="D1361" s="104"/>
      <c r="E1361" s="104"/>
      <c r="F1361" s="105"/>
      <c r="G1361" s="106"/>
      <c r="H1361" s="104"/>
      <c r="I1361" s="104"/>
    </row>
    <row r="1362" spans="1:9">
      <c r="A1362" s="104"/>
      <c r="B1362" s="104"/>
      <c r="C1362" s="104"/>
      <c r="D1362" s="104"/>
      <c r="E1362" s="104"/>
      <c r="F1362" s="105"/>
      <c r="G1362" s="106"/>
      <c r="H1362" s="104"/>
      <c r="I1362" s="104"/>
    </row>
    <row r="1363" spans="1:9">
      <c r="A1363" s="104"/>
      <c r="B1363" s="104"/>
      <c r="C1363" s="104"/>
      <c r="D1363" s="104"/>
      <c r="E1363" s="104"/>
      <c r="F1363" s="105"/>
      <c r="G1363" s="106"/>
      <c r="H1363" s="104"/>
      <c r="I1363" s="104"/>
    </row>
    <row r="1364" spans="1:9">
      <c r="A1364" s="104"/>
      <c r="B1364" s="104"/>
      <c r="C1364" s="104"/>
      <c r="D1364" s="104"/>
      <c r="E1364" s="104"/>
      <c r="F1364" s="105"/>
      <c r="G1364" s="106"/>
      <c r="H1364" s="104"/>
      <c r="I1364" s="104"/>
    </row>
    <row r="1365" spans="1:9">
      <c r="A1365" s="104"/>
      <c r="B1365" s="104"/>
      <c r="C1365" s="104"/>
      <c r="D1365" s="104"/>
      <c r="E1365" s="104"/>
      <c r="F1365" s="105"/>
      <c r="G1365" s="106"/>
      <c r="H1365" s="104"/>
      <c r="I1365" s="104"/>
    </row>
    <row r="1366" spans="1:9">
      <c r="A1366" s="104"/>
      <c r="B1366" s="104"/>
      <c r="C1366" s="104"/>
      <c r="D1366" s="104"/>
      <c r="E1366" s="104"/>
      <c r="F1366" s="105"/>
      <c r="G1366" s="106"/>
      <c r="H1366" s="104"/>
      <c r="I1366" s="104"/>
    </row>
    <row r="1367" spans="1:9">
      <c r="A1367" s="104"/>
      <c r="B1367" s="104"/>
      <c r="C1367" s="104"/>
      <c r="D1367" s="104"/>
      <c r="E1367" s="104"/>
      <c r="F1367" s="105"/>
      <c r="G1367" s="106"/>
      <c r="H1367" s="104"/>
      <c r="I1367" s="104"/>
    </row>
    <row r="1368" spans="1:9">
      <c r="A1368" s="104"/>
      <c r="B1368" s="104"/>
      <c r="C1368" s="104"/>
      <c r="D1368" s="104"/>
      <c r="E1368" s="104"/>
      <c r="F1368" s="105"/>
      <c r="G1368" s="106"/>
      <c r="H1368" s="104"/>
      <c r="I1368" s="104"/>
    </row>
    <row r="1369" spans="1:9">
      <c r="A1369" s="104"/>
      <c r="B1369" s="104"/>
      <c r="C1369" s="104"/>
      <c r="D1369" s="104"/>
      <c r="E1369" s="104"/>
      <c r="F1369" s="105"/>
      <c r="G1369" s="106"/>
      <c r="H1369" s="104"/>
      <c r="I1369" s="104"/>
    </row>
    <row r="1370" spans="1:9">
      <c r="A1370" s="104"/>
      <c r="B1370" s="104"/>
      <c r="C1370" s="104"/>
      <c r="D1370" s="104"/>
      <c r="E1370" s="104"/>
      <c r="F1370" s="105"/>
      <c r="G1370" s="106"/>
      <c r="H1370" s="104"/>
      <c r="I1370" s="104"/>
    </row>
    <row r="1371" spans="1:9">
      <c r="A1371" s="104"/>
      <c r="B1371" s="104"/>
      <c r="C1371" s="104"/>
      <c r="D1371" s="104"/>
      <c r="E1371" s="104"/>
      <c r="F1371" s="105"/>
      <c r="G1371" s="106"/>
      <c r="H1371" s="104"/>
      <c r="I1371" s="104"/>
    </row>
    <row r="1372" spans="1:9">
      <c r="A1372" s="104"/>
      <c r="B1372" s="104"/>
      <c r="C1372" s="104"/>
      <c r="D1372" s="104"/>
      <c r="E1372" s="104"/>
      <c r="F1372" s="105"/>
      <c r="G1372" s="106"/>
      <c r="H1372" s="104"/>
      <c r="I1372" s="104"/>
    </row>
    <row r="1373" spans="1:9">
      <c r="A1373" s="104"/>
      <c r="B1373" s="104"/>
      <c r="C1373" s="104"/>
      <c r="D1373" s="104"/>
      <c r="E1373" s="104"/>
      <c r="F1373" s="105"/>
      <c r="G1373" s="106"/>
      <c r="H1373" s="104"/>
      <c r="I1373" s="104"/>
    </row>
    <row r="1374" spans="1:9">
      <c r="A1374" s="104"/>
      <c r="B1374" s="104"/>
      <c r="C1374" s="104"/>
      <c r="D1374" s="104"/>
      <c r="E1374" s="104"/>
      <c r="F1374" s="105"/>
      <c r="G1374" s="106"/>
      <c r="H1374" s="104"/>
      <c r="I1374" s="104"/>
    </row>
    <row r="1375" spans="1:9">
      <c r="A1375" s="104"/>
      <c r="B1375" s="104"/>
      <c r="C1375" s="104"/>
      <c r="D1375" s="104"/>
      <c r="E1375" s="104"/>
      <c r="F1375" s="105"/>
      <c r="G1375" s="106"/>
      <c r="H1375" s="104"/>
      <c r="I1375" s="104"/>
    </row>
    <row r="1376" spans="1:9">
      <c r="A1376" s="104"/>
      <c r="B1376" s="104"/>
      <c r="C1376" s="104"/>
      <c r="D1376" s="104"/>
      <c r="E1376" s="104"/>
      <c r="F1376" s="105"/>
      <c r="G1376" s="106"/>
      <c r="H1376" s="104"/>
      <c r="I1376" s="104"/>
    </row>
    <row r="1377" spans="1:9">
      <c r="A1377" s="104"/>
      <c r="B1377" s="104"/>
      <c r="C1377" s="104"/>
      <c r="D1377" s="104"/>
      <c r="E1377" s="104"/>
      <c r="F1377" s="105"/>
      <c r="G1377" s="106"/>
      <c r="H1377" s="104"/>
      <c r="I1377" s="104"/>
    </row>
    <row r="1378" spans="1:9">
      <c r="A1378" s="104"/>
      <c r="B1378" s="104"/>
      <c r="C1378" s="104"/>
      <c r="D1378" s="104"/>
      <c r="E1378" s="104"/>
      <c r="F1378" s="105"/>
      <c r="G1378" s="106"/>
      <c r="H1378" s="104"/>
      <c r="I1378" s="104"/>
    </row>
    <row r="1379" spans="1:9">
      <c r="A1379" s="104"/>
      <c r="B1379" s="104"/>
      <c r="C1379" s="104"/>
      <c r="D1379" s="104"/>
      <c r="E1379" s="104"/>
      <c r="F1379" s="105"/>
      <c r="G1379" s="106"/>
      <c r="H1379" s="104"/>
      <c r="I1379" s="104"/>
    </row>
    <row r="1380" spans="1:9">
      <c r="A1380" s="104"/>
      <c r="B1380" s="104"/>
      <c r="C1380" s="104"/>
      <c r="D1380" s="104"/>
      <c r="E1380" s="104"/>
      <c r="F1380" s="105"/>
      <c r="G1380" s="106"/>
      <c r="H1380" s="104"/>
      <c r="I1380" s="104"/>
    </row>
    <row r="1381" spans="1:9">
      <c r="A1381" s="104"/>
      <c r="B1381" s="104"/>
      <c r="C1381" s="104"/>
      <c r="D1381" s="104"/>
      <c r="E1381" s="104"/>
      <c r="F1381" s="105"/>
      <c r="G1381" s="106"/>
      <c r="H1381" s="104"/>
      <c r="I1381" s="104"/>
    </row>
    <row r="1382" spans="1:9">
      <c r="A1382" s="104"/>
      <c r="B1382" s="104"/>
      <c r="C1382" s="104"/>
      <c r="D1382" s="104"/>
      <c r="E1382" s="104"/>
      <c r="F1382" s="105"/>
      <c r="G1382" s="106"/>
      <c r="H1382" s="104"/>
      <c r="I1382" s="104"/>
    </row>
    <row r="1383" spans="1:9">
      <c r="A1383" s="104"/>
      <c r="B1383" s="104"/>
      <c r="C1383" s="104"/>
      <c r="D1383" s="104"/>
      <c r="E1383" s="104"/>
      <c r="F1383" s="105"/>
      <c r="G1383" s="106"/>
      <c r="H1383" s="104"/>
      <c r="I1383" s="104"/>
    </row>
    <row r="1384" spans="1:9">
      <c r="A1384" s="104"/>
      <c r="B1384" s="104"/>
      <c r="C1384" s="104"/>
      <c r="D1384" s="104"/>
      <c r="E1384" s="104"/>
      <c r="F1384" s="105"/>
      <c r="G1384" s="106"/>
      <c r="H1384" s="104"/>
      <c r="I1384" s="104"/>
    </row>
    <row r="1385" spans="1:9">
      <c r="A1385" s="104"/>
      <c r="B1385" s="104"/>
      <c r="C1385" s="104"/>
      <c r="D1385" s="104"/>
      <c r="E1385" s="104"/>
      <c r="F1385" s="105"/>
      <c r="G1385" s="106"/>
      <c r="H1385" s="104"/>
      <c r="I1385" s="104"/>
    </row>
    <row r="1386" spans="1:9">
      <c r="A1386" s="104"/>
      <c r="B1386" s="104"/>
      <c r="C1386" s="104"/>
      <c r="D1386" s="104"/>
      <c r="E1386" s="104"/>
      <c r="F1386" s="105"/>
      <c r="G1386" s="106"/>
      <c r="H1386" s="104"/>
      <c r="I1386" s="104"/>
    </row>
    <row r="1387" spans="1:9">
      <c r="A1387" s="104"/>
      <c r="B1387" s="104"/>
      <c r="C1387" s="104"/>
      <c r="D1387" s="104"/>
      <c r="E1387" s="104"/>
      <c r="F1387" s="105"/>
      <c r="G1387" s="106"/>
      <c r="H1387" s="104"/>
      <c r="I1387" s="104"/>
    </row>
    <row r="1388" spans="1:9">
      <c r="A1388" s="104"/>
      <c r="B1388" s="104"/>
      <c r="C1388" s="104"/>
      <c r="D1388" s="104"/>
      <c r="E1388" s="104"/>
      <c r="F1388" s="105"/>
      <c r="G1388" s="106"/>
      <c r="H1388" s="104"/>
      <c r="I1388" s="104"/>
    </row>
    <row r="1389" spans="1:9">
      <c r="A1389" s="104"/>
      <c r="B1389" s="104"/>
      <c r="C1389" s="104"/>
      <c r="D1389" s="104"/>
      <c r="E1389" s="104"/>
      <c r="F1389" s="105"/>
      <c r="G1389" s="106"/>
      <c r="H1389" s="104"/>
      <c r="I1389" s="104"/>
    </row>
    <row r="1390" spans="1:9">
      <c r="A1390" s="104"/>
      <c r="B1390" s="104"/>
      <c r="C1390" s="104"/>
      <c r="D1390" s="104"/>
      <c r="E1390" s="104"/>
      <c r="F1390" s="105"/>
      <c r="G1390" s="106"/>
      <c r="H1390" s="104"/>
      <c r="I1390" s="104"/>
    </row>
    <row r="1391" spans="1:9">
      <c r="A1391" s="104"/>
      <c r="B1391" s="104"/>
      <c r="C1391" s="104"/>
      <c r="D1391" s="104"/>
      <c r="E1391" s="104"/>
      <c r="F1391" s="105"/>
      <c r="G1391" s="106"/>
      <c r="H1391" s="104"/>
      <c r="I1391" s="104"/>
    </row>
    <row r="1392" spans="1:9">
      <c r="A1392" s="104"/>
      <c r="B1392" s="104"/>
      <c r="C1392" s="104"/>
      <c r="D1392" s="104"/>
      <c r="E1392" s="104"/>
      <c r="F1392" s="105"/>
      <c r="G1392" s="106"/>
      <c r="H1392" s="104"/>
      <c r="I1392" s="104"/>
    </row>
    <row r="1393" spans="1:9">
      <c r="A1393" s="104"/>
      <c r="B1393" s="104"/>
      <c r="C1393" s="104"/>
      <c r="D1393" s="104"/>
      <c r="E1393" s="104"/>
      <c r="F1393" s="105"/>
      <c r="G1393" s="106"/>
      <c r="H1393" s="104"/>
      <c r="I1393" s="104"/>
    </row>
    <row r="1394" spans="1:9">
      <c r="A1394" s="104"/>
      <c r="B1394" s="104"/>
      <c r="C1394" s="104"/>
      <c r="D1394" s="104"/>
      <c r="E1394" s="104"/>
      <c r="F1394" s="105"/>
      <c r="G1394" s="106"/>
      <c r="H1394" s="104"/>
      <c r="I1394" s="104"/>
    </row>
    <row r="1395" spans="1:9">
      <c r="A1395" s="104"/>
      <c r="B1395" s="104"/>
      <c r="C1395" s="104"/>
      <c r="D1395" s="104"/>
      <c r="E1395" s="104"/>
      <c r="F1395" s="105"/>
      <c r="G1395" s="106"/>
      <c r="H1395" s="104"/>
      <c r="I1395" s="104"/>
    </row>
    <row r="1396" spans="1:9">
      <c r="A1396" s="104"/>
      <c r="B1396" s="104"/>
      <c r="C1396" s="104"/>
      <c r="D1396" s="104"/>
      <c r="E1396" s="104"/>
      <c r="F1396" s="105"/>
      <c r="G1396" s="106"/>
      <c r="H1396" s="104"/>
      <c r="I1396" s="104"/>
    </row>
    <row r="1397" spans="1:9">
      <c r="A1397" s="104"/>
      <c r="B1397" s="104"/>
      <c r="C1397" s="104"/>
      <c r="D1397" s="104"/>
      <c r="E1397" s="104"/>
      <c r="F1397" s="105"/>
      <c r="G1397" s="106"/>
      <c r="H1397" s="104"/>
      <c r="I1397" s="104"/>
    </row>
    <row r="1398" spans="1:9">
      <c r="A1398" s="104"/>
      <c r="B1398" s="104"/>
      <c r="C1398" s="104"/>
      <c r="D1398" s="104"/>
      <c r="E1398" s="104"/>
      <c r="F1398" s="105"/>
      <c r="G1398" s="106"/>
      <c r="H1398" s="104"/>
      <c r="I1398" s="104"/>
    </row>
    <row r="1399" spans="1:9">
      <c r="A1399" s="104"/>
      <c r="B1399" s="104"/>
      <c r="C1399" s="104"/>
      <c r="D1399" s="104"/>
      <c r="E1399" s="104"/>
      <c r="F1399" s="105"/>
      <c r="G1399" s="106"/>
      <c r="H1399" s="104"/>
      <c r="I1399" s="104"/>
    </row>
    <row r="1400" spans="1:9">
      <c r="A1400" s="104"/>
      <c r="B1400" s="104"/>
      <c r="C1400" s="104"/>
      <c r="D1400" s="104"/>
      <c r="E1400" s="104"/>
      <c r="F1400" s="105"/>
      <c r="G1400" s="106"/>
      <c r="H1400" s="104"/>
      <c r="I1400" s="104"/>
    </row>
    <row r="1401" spans="1:9">
      <c r="A1401" s="104"/>
      <c r="B1401" s="104"/>
      <c r="C1401" s="104"/>
      <c r="D1401" s="104"/>
      <c r="E1401" s="104"/>
      <c r="F1401" s="105"/>
      <c r="G1401" s="106"/>
      <c r="H1401" s="104"/>
      <c r="I1401" s="104"/>
    </row>
    <row r="1402" spans="1:9">
      <c r="A1402" s="104"/>
      <c r="B1402" s="104"/>
      <c r="C1402" s="104"/>
      <c r="D1402" s="104"/>
      <c r="E1402" s="104"/>
      <c r="F1402" s="105"/>
      <c r="G1402" s="106"/>
      <c r="H1402" s="104"/>
      <c r="I1402" s="104"/>
    </row>
    <row r="1403" spans="1:9">
      <c r="A1403" s="104"/>
      <c r="B1403" s="104"/>
      <c r="C1403" s="104"/>
      <c r="D1403" s="104"/>
      <c r="E1403" s="104"/>
      <c r="F1403" s="105"/>
      <c r="G1403" s="106"/>
      <c r="H1403" s="104"/>
      <c r="I1403" s="104"/>
    </row>
    <row r="1404" spans="1:9">
      <c r="A1404" s="104"/>
      <c r="B1404" s="104"/>
      <c r="C1404" s="104"/>
      <c r="D1404" s="104"/>
      <c r="E1404" s="104"/>
      <c r="F1404" s="105"/>
      <c r="G1404" s="106"/>
      <c r="H1404" s="104"/>
      <c r="I1404" s="104"/>
    </row>
    <row r="1405" spans="1:9">
      <c r="A1405" s="104"/>
      <c r="B1405" s="104"/>
      <c r="C1405" s="104"/>
      <c r="D1405" s="104"/>
      <c r="E1405" s="104"/>
      <c r="F1405" s="105"/>
      <c r="G1405" s="106"/>
      <c r="H1405" s="104"/>
      <c r="I1405" s="104"/>
    </row>
    <row r="1406" spans="1:9">
      <c r="A1406" s="104"/>
      <c r="B1406" s="104"/>
      <c r="C1406" s="104"/>
      <c r="D1406" s="104"/>
      <c r="E1406" s="104"/>
      <c r="F1406" s="105"/>
      <c r="G1406" s="106"/>
      <c r="H1406" s="104"/>
      <c r="I1406" s="104"/>
    </row>
    <row r="1407" spans="1:9">
      <c r="A1407" s="104"/>
      <c r="B1407" s="104"/>
      <c r="C1407" s="104"/>
      <c r="D1407" s="104"/>
      <c r="E1407" s="104"/>
      <c r="F1407" s="105"/>
      <c r="G1407" s="106"/>
      <c r="H1407" s="104"/>
      <c r="I1407" s="104"/>
    </row>
    <row r="1408" spans="1:9">
      <c r="A1408" s="104"/>
      <c r="B1408" s="104"/>
      <c r="C1408" s="104"/>
      <c r="D1408" s="104"/>
      <c r="E1408" s="104"/>
      <c r="F1408" s="105"/>
      <c r="G1408" s="106"/>
      <c r="H1408" s="104"/>
      <c r="I1408" s="104"/>
    </row>
    <row r="1409" spans="1:9">
      <c r="A1409" s="104"/>
      <c r="B1409" s="104"/>
      <c r="C1409" s="104"/>
      <c r="D1409" s="104"/>
      <c r="E1409" s="104"/>
      <c r="F1409" s="105"/>
      <c r="G1409" s="106"/>
      <c r="H1409" s="104"/>
      <c r="I1409" s="104"/>
    </row>
    <row r="1410" spans="1:9">
      <c r="A1410" s="104"/>
      <c r="B1410" s="104"/>
      <c r="C1410" s="104"/>
      <c r="D1410" s="104"/>
      <c r="E1410" s="104"/>
      <c r="F1410" s="105"/>
      <c r="G1410" s="106"/>
      <c r="H1410" s="104"/>
      <c r="I1410" s="104"/>
    </row>
    <row r="1411" spans="1:9">
      <c r="A1411" s="104"/>
      <c r="B1411" s="104"/>
      <c r="C1411" s="104"/>
      <c r="D1411" s="104"/>
      <c r="E1411" s="104"/>
      <c r="F1411" s="105"/>
      <c r="G1411" s="106"/>
      <c r="H1411" s="104"/>
      <c r="I1411" s="104"/>
    </row>
    <row r="1412" spans="1:9">
      <c r="A1412" s="104"/>
      <c r="B1412" s="104"/>
      <c r="C1412" s="104"/>
      <c r="D1412" s="104"/>
      <c r="E1412" s="104"/>
      <c r="F1412" s="105"/>
      <c r="G1412" s="106"/>
      <c r="H1412" s="104"/>
      <c r="I1412" s="104"/>
    </row>
    <row r="1413" spans="1:9">
      <c r="A1413" s="104"/>
      <c r="B1413" s="104"/>
      <c r="C1413" s="104"/>
      <c r="D1413" s="104"/>
      <c r="E1413" s="104"/>
      <c r="F1413" s="105"/>
      <c r="G1413" s="106"/>
      <c r="H1413" s="104"/>
      <c r="I1413" s="104"/>
    </row>
    <row r="1414" spans="1:9">
      <c r="A1414" s="104"/>
      <c r="B1414" s="104"/>
      <c r="C1414" s="104"/>
      <c r="D1414" s="104"/>
      <c r="E1414" s="104"/>
      <c r="F1414" s="105"/>
      <c r="G1414" s="106"/>
      <c r="H1414" s="104"/>
      <c r="I1414" s="104"/>
    </row>
    <row r="1415" spans="1:9">
      <c r="A1415" s="104"/>
      <c r="B1415" s="104"/>
      <c r="C1415" s="104"/>
      <c r="D1415" s="104"/>
      <c r="E1415" s="104"/>
      <c r="F1415" s="105"/>
      <c r="G1415" s="106"/>
      <c r="H1415" s="104"/>
      <c r="I1415" s="104"/>
    </row>
    <row r="1416" spans="1:9">
      <c r="A1416" s="104"/>
      <c r="B1416" s="104"/>
      <c r="C1416" s="104"/>
      <c r="D1416" s="104"/>
      <c r="E1416" s="104"/>
      <c r="F1416" s="105"/>
      <c r="G1416" s="106"/>
      <c r="H1416" s="104"/>
      <c r="I1416" s="104"/>
    </row>
    <row r="1417" spans="1:9">
      <c r="A1417" s="104"/>
      <c r="B1417" s="104"/>
      <c r="C1417" s="104"/>
      <c r="D1417" s="104"/>
      <c r="E1417" s="104"/>
      <c r="F1417" s="105"/>
      <c r="G1417" s="106"/>
      <c r="H1417" s="104"/>
      <c r="I1417" s="104"/>
    </row>
    <row r="1418" spans="1:9">
      <c r="A1418" s="104"/>
      <c r="B1418" s="104"/>
      <c r="C1418" s="104"/>
      <c r="D1418" s="104"/>
      <c r="E1418" s="104"/>
      <c r="F1418" s="105"/>
      <c r="G1418" s="106"/>
      <c r="H1418" s="104"/>
      <c r="I1418" s="104"/>
    </row>
    <row r="1419" spans="1:9">
      <c r="A1419" s="104"/>
      <c r="B1419" s="104"/>
      <c r="C1419" s="104"/>
      <c r="D1419" s="104"/>
      <c r="E1419" s="104"/>
      <c r="F1419" s="105"/>
      <c r="G1419" s="106"/>
      <c r="H1419" s="104"/>
      <c r="I1419" s="104"/>
    </row>
    <row r="1420" spans="1:9">
      <c r="A1420" s="104"/>
      <c r="B1420" s="104"/>
      <c r="C1420" s="104"/>
      <c r="D1420" s="104"/>
      <c r="E1420" s="104"/>
      <c r="F1420" s="105"/>
      <c r="G1420" s="106"/>
      <c r="H1420" s="104"/>
      <c r="I1420" s="104"/>
    </row>
    <row r="1421" spans="1:9">
      <c r="A1421" s="104"/>
      <c r="B1421" s="104"/>
      <c r="C1421" s="104"/>
      <c r="D1421" s="104"/>
      <c r="E1421" s="104"/>
      <c r="F1421" s="105"/>
      <c r="G1421" s="106"/>
      <c r="H1421" s="104"/>
      <c r="I1421" s="104"/>
    </row>
    <row r="1422" spans="1:9">
      <c r="A1422" s="104"/>
      <c r="B1422" s="104"/>
      <c r="C1422" s="104"/>
      <c r="D1422" s="104"/>
      <c r="E1422" s="104"/>
      <c r="F1422" s="105"/>
      <c r="G1422" s="106"/>
      <c r="H1422" s="104"/>
      <c r="I1422" s="104"/>
    </row>
    <row r="1423" spans="1:9">
      <c r="A1423" s="104"/>
      <c r="B1423" s="104"/>
      <c r="C1423" s="104"/>
      <c r="D1423" s="104"/>
      <c r="E1423" s="104"/>
      <c r="F1423" s="105"/>
      <c r="G1423" s="106"/>
      <c r="H1423" s="104"/>
      <c r="I1423" s="104"/>
    </row>
    <row r="1424" spans="1:9">
      <c r="A1424" s="104"/>
      <c r="B1424" s="104"/>
      <c r="C1424" s="104"/>
      <c r="D1424" s="104"/>
      <c r="E1424" s="104"/>
      <c r="F1424" s="105"/>
      <c r="G1424" s="106"/>
      <c r="H1424" s="104"/>
      <c r="I1424" s="104"/>
    </row>
    <row r="1425" spans="1:9">
      <c r="A1425" s="104"/>
      <c r="B1425" s="104"/>
      <c r="C1425" s="104"/>
      <c r="D1425" s="104"/>
      <c r="E1425" s="104"/>
      <c r="F1425" s="105"/>
      <c r="G1425" s="106"/>
      <c r="H1425" s="104"/>
      <c r="I1425" s="104"/>
    </row>
    <row r="1426" spans="1:9">
      <c r="A1426" s="104"/>
      <c r="B1426" s="104"/>
      <c r="C1426" s="104"/>
      <c r="D1426" s="104"/>
      <c r="E1426" s="104"/>
      <c r="F1426" s="105"/>
      <c r="G1426" s="106"/>
      <c r="H1426" s="104"/>
      <c r="I1426" s="104"/>
    </row>
    <row r="1427" spans="1:9">
      <c r="A1427" s="104"/>
      <c r="B1427" s="104"/>
      <c r="C1427" s="104"/>
      <c r="D1427" s="104"/>
      <c r="E1427" s="104"/>
      <c r="F1427" s="105"/>
      <c r="G1427" s="106"/>
      <c r="H1427" s="104"/>
      <c r="I1427" s="104"/>
    </row>
    <row r="1428" spans="1:9">
      <c r="A1428" s="104"/>
      <c r="B1428" s="104"/>
      <c r="C1428" s="104"/>
      <c r="D1428" s="104"/>
      <c r="E1428" s="104"/>
      <c r="F1428" s="105"/>
      <c r="G1428" s="106"/>
      <c r="H1428" s="104"/>
      <c r="I1428" s="104"/>
    </row>
    <row r="1429" spans="1:9">
      <c r="A1429" s="104"/>
      <c r="B1429" s="104"/>
      <c r="C1429" s="104"/>
      <c r="D1429" s="104"/>
      <c r="E1429" s="104"/>
      <c r="F1429" s="105"/>
      <c r="G1429" s="106"/>
      <c r="H1429" s="104"/>
      <c r="I1429" s="104"/>
    </row>
    <row r="1430" spans="1:9">
      <c r="A1430" s="104"/>
      <c r="B1430" s="104"/>
      <c r="C1430" s="104"/>
      <c r="D1430" s="104"/>
      <c r="E1430" s="104"/>
      <c r="F1430" s="105"/>
      <c r="G1430" s="106"/>
      <c r="H1430" s="104"/>
      <c r="I1430" s="104"/>
    </row>
    <row r="1431" spans="1:9">
      <c r="A1431" s="104"/>
      <c r="B1431" s="104"/>
      <c r="C1431" s="104"/>
      <c r="D1431" s="104"/>
      <c r="E1431" s="104"/>
      <c r="F1431" s="105"/>
      <c r="G1431" s="106"/>
      <c r="H1431" s="104"/>
      <c r="I1431" s="104"/>
    </row>
    <row r="1432" spans="1:9">
      <c r="A1432" s="104"/>
      <c r="B1432" s="104"/>
      <c r="C1432" s="104"/>
      <c r="D1432" s="104"/>
      <c r="E1432" s="104"/>
      <c r="F1432" s="105"/>
      <c r="G1432" s="106"/>
      <c r="H1432" s="104"/>
      <c r="I1432" s="104"/>
    </row>
    <row r="1433" spans="1:9">
      <c r="A1433" s="104"/>
      <c r="B1433" s="104"/>
      <c r="C1433" s="104"/>
      <c r="D1433" s="104"/>
      <c r="E1433" s="104"/>
      <c r="F1433" s="105"/>
      <c r="G1433" s="106"/>
      <c r="H1433" s="104"/>
      <c r="I1433" s="104"/>
    </row>
    <row r="1434" spans="1:9">
      <c r="A1434" s="104"/>
      <c r="B1434" s="104"/>
      <c r="C1434" s="104"/>
      <c r="D1434" s="104"/>
      <c r="E1434" s="104"/>
      <c r="F1434" s="105"/>
      <c r="G1434" s="106"/>
      <c r="H1434" s="104"/>
      <c r="I1434" s="104"/>
    </row>
    <row r="1435" spans="1:9">
      <c r="A1435" s="104"/>
      <c r="B1435" s="104"/>
      <c r="C1435" s="104"/>
      <c r="D1435" s="104"/>
      <c r="E1435" s="104"/>
      <c r="F1435" s="105"/>
      <c r="G1435" s="106"/>
      <c r="H1435" s="104"/>
      <c r="I1435" s="104"/>
    </row>
    <row r="1436" spans="1:9">
      <c r="A1436" s="104"/>
      <c r="B1436" s="104"/>
      <c r="C1436" s="104"/>
      <c r="D1436" s="104"/>
      <c r="E1436" s="104"/>
      <c r="F1436" s="105"/>
      <c r="G1436" s="106"/>
      <c r="H1436" s="104"/>
      <c r="I1436" s="104"/>
    </row>
    <row r="1437" spans="1:9">
      <c r="A1437" s="104"/>
      <c r="B1437" s="104"/>
      <c r="C1437" s="104"/>
      <c r="D1437" s="104"/>
      <c r="E1437" s="104"/>
      <c r="F1437" s="105"/>
      <c r="G1437" s="106"/>
      <c r="H1437" s="104"/>
      <c r="I1437" s="104"/>
    </row>
    <row r="1438" spans="1:9">
      <c r="A1438" s="104"/>
      <c r="B1438" s="104"/>
      <c r="C1438" s="104"/>
      <c r="D1438" s="104"/>
      <c r="E1438" s="104"/>
      <c r="F1438" s="105"/>
      <c r="G1438" s="106"/>
      <c r="H1438" s="104"/>
      <c r="I1438" s="104"/>
    </row>
    <row r="1439" spans="1:9">
      <c r="A1439" s="104"/>
      <c r="B1439" s="104"/>
      <c r="C1439" s="104"/>
      <c r="D1439" s="104"/>
      <c r="E1439" s="104"/>
      <c r="F1439" s="105"/>
      <c r="G1439" s="106"/>
      <c r="H1439" s="104"/>
      <c r="I1439" s="104"/>
    </row>
    <row r="1440" spans="1:9">
      <c r="A1440" s="104"/>
      <c r="B1440" s="104"/>
      <c r="C1440" s="104"/>
      <c r="D1440" s="104"/>
      <c r="E1440" s="104"/>
      <c r="F1440" s="105"/>
      <c r="G1440" s="106"/>
      <c r="H1440" s="104"/>
      <c r="I1440" s="104"/>
    </row>
    <row r="1441" spans="1:9">
      <c r="A1441" s="104"/>
      <c r="B1441" s="104"/>
      <c r="C1441" s="104"/>
      <c r="D1441" s="104"/>
      <c r="E1441" s="104"/>
      <c r="F1441" s="105"/>
      <c r="G1441" s="106"/>
      <c r="H1441" s="104"/>
      <c r="I1441" s="104"/>
    </row>
    <row r="1442" spans="1:9">
      <c r="A1442" s="104"/>
      <c r="B1442" s="104"/>
      <c r="C1442" s="104"/>
      <c r="D1442" s="104"/>
      <c r="E1442" s="104"/>
      <c r="F1442" s="105"/>
      <c r="G1442" s="106"/>
      <c r="H1442" s="104"/>
      <c r="I1442" s="104"/>
    </row>
    <row r="1443" spans="1:9">
      <c r="A1443" s="104"/>
      <c r="B1443" s="104"/>
      <c r="C1443" s="104"/>
      <c r="D1443" s="104"/>
      <c r="E1443" s="104"/>
      <c r="F1443" s="105"/>
      <c r="G1443" s="106"/>
      <c r="H1443" s="104"/>
      <c r="I1443" s="104"/>
    </row>
    <row r="1444" spans="1:9">
      <c r="A1444" s="104"/>
      <c r="B1444" s="104"/>
      <c r="C1444" s="104"/>
      <c r="D1444" s="104"/>
      <c r="E1444" s="104"/>
      <c r="F1444" s="105"/>
      <c r="G1444" s="106"/>
      <c r="H1444" s="104"/>
      <c r="I1444" s="104"/>
    </row>
    <row r="1445" spans="1:9">
      <c r="A1445" s="104"/>
      <c r="B1445" s="104"/>
      <c r="C1445" s="104"/>
      <c r="D1445" s="104"/>
      <c r="E1445" s="104"/>
      <c r="F1445" s="105"/>
      <c r="G1445" s="106"/>
      <c r="H1445" s="104"/>
      <c r="I1445" s="104"/>
    </row>
    <row r="1446" spans="1:9">
      <c r="A1446" s="104"/>
      <c r="B1446" s="104"/>
      <c r="C1446" s="104"/>
      <c r="D1446" s="104"/>
      <c r="E1446" s="104"/>
      <c r="F1446" s="105"/>
      <c r="G1446" s="106"/>
      <c r="H1446" s="104"/>
      <c r="I1446" s="104"/>
    </row>
    <row r="1447" spans="1:9">
      <c r="A1447" s="104"/>
      <c r="B1447" s="104"/>
      <c r="C1447" s="104"/>
      <c r="D1447" s="104"/>
      <c r="E1447" s="104"/>
      <c r="F1447" s="105"/>
      <c r="G1447" s="106"/>
      <c r="H1447" s="104"/>
      <c r="I1447" s="104"/>
    </row>
    <row r="1448" spans="1:9">
      <c r="A1448" s="104"/>
      <c r="B1448" s="104"/>
      <c r="C1448" s="104"/>
      <c r="D1448" s="104"/>
      <c r="E1448" s="104"/>
      <c r="F1448" s="105"/>
      <c r="G1448" s="106"/>
      <c r="H1448" s="104"/>
      <c r="I1448" s="104"/>
    </row>
    <row r="1449" spans="1:9">
      <c r="A1449" s="104"/>
      <c r="B1449" s="104"/>
      <c r="C1449" s="104"/>
      <c r="D1449" s="104"/>
      <c r="E1449" s="104"/>
      <c r="F1449" s="105"/>
      <c r="G1449" s="106"/>
      <c r="H1449" s="104"/>
      <c r="I1449" s="104"/>
    </row>
    <row r="1450" spans="1:9">
      <c r="A1450" s="104"/>
      <c r="B1450" s="104"/>
      <c r="C1450" s="104"/>
      <c r="D1450" s="104"/>
      <c r="E1450" s="104"/>
      <c r="F1450" s="105"/>
      <c r="G1450" s="106"/>
      <c r="H1450" s="104"/>
      <c r="I1450" s="104"/>
    </row>
    <row r="1451" spans="1:9">
      <c r="A1451" s="104"/>
      <c r="B1451" s="104"/>
      <c r="C1451" s="104"/>
      <c r="D1451" s="104"/>
      <c r="E1451" s="104"/>
      <c r="F1451" s="105"/>
      <c r="G1451" s="106"/>
      <c r="H1451" s="104"/>
      <c r="I1451" s="104"/>
    </row>
    <row r="1452" spans="1:9">
      <c r="A1452" s="104"/>
      <c r="B1452" s="104"/>
      <c r="C1452" s="104"/>
      <c r="D1452" s="104"/>
      <c r="E1452" s="104"/>
      <c r="F1452" s="105"/>
      <c r="G1452" s="106"/>
      <c r="H1452" s="104"/>
      <c r="I1452" s="104"/>
    </row>
    <row r="1453" spans="1:9">
      <c r="A1453" s="104"/>
      <c r="B1453" s="104"/>
      <c r="C1453" s="104"/>
      <c r="D1453" s="104"/>
      <c r="E1453" s="104"/>
      <c r="F1453" s="105"/>
      <c r="G1453" s="106"/>
      <c r="H1453" s="104"/>
      <c r="I1453" s="104"/>
    </row>
    <row r="1454" spans="1:9">
      <c r="A1454" s="104"/>
      <c r="B1454" s="104"/>
      <c r="C1454" s="104"/>
      <c r="D1454" s="104"/>
      <c r="E1454" s="104"/>
      <c r="F1454" s="105"/>
      <c r="G1454" s="106"/>
      <c r="H1454" s="104"/>
      <c r="I1454" s="104"/>
    </row>
    <row r="1455" spans="1:9">
      <c r="A1455" s="104"/>
      <c r="B1455" s="104"/>
      <c r="C1455" s="104"/>
      <c r="D1455" s="104"/>
      <c r="E1455" s="104"/>
      <c r="F1455" s="105"/>
      <c r="G1455" s="106"/>
      <c r="H1455" s="104"/>
      <c r="I1455" s="104"/>
    </row>
    <row r="1456" spans="1:9">
      <c r="A1456" s="104"/>
      <c r="B1456" s="104"/>
      <c r="C1456" s="104"/>
      <c r="D1456" s="104"/>
      <c r="E1456" s="104"/>
      <c r="F1456" s="105"/>
      <c r="G1456" s="106"/>
      <c r="H1456" s="104"/>
      <c r="I1456" s="104"/>
    </row>
    <row r="1457" spans="1:9">
      <c r="A1457" s="104"/>
      <c r="B1457" s="104"/>
      <c r="C1457" s="104"/>
      <c r="D1457" s="104"/>
      <c r="E1457" s="104"/>
      <c r="F1457" s="105"/>
      <c r="G1457" s="106"/>
      <c r="H1457" s="104"/>
      <c r="I1457" s="104"/>
    </row>
    <row r="1458" spans="1:9">
      <c r="A1458" s="104"/>
      <c r="B1458" s="104"/>
      <c r="C1458" s="104"/>
      <c r="D1458" s="104"/>
      <c r="E1458" s="104"/>
      <c r="F1458" s="105"/>
      <c r="G1458" s="106"/>
      <c r="H1458" s="104"/>
      <c r="I1458" s="104"/>
    </row>
    <row r="1459" spans="1:9">
      <c r="A1459" s="104"/>
      <c r="B1459" s="104"/>
      <c r="C1459" s="104"/>
      <c r="D1459" s="104"/>
      <c r="E1459" s="104"/>
      <c r="F1459" s="105"/>
      <c r="G1459" s="106"/>
      <c r="H1459" s="104"/>
      <c r="I1459" s="104"/>
    </row>
    <row r="1460" spans="1:9">
      <c r="A1460" s="104"/>
      <c r="B1460" s="104"/>
      <c r="C1460" s="104"/>
      <c r="D1460" s="104"/>
      <c r="E1460" s="104"/>
      <c r="F1460" s="105"/>
      <c r="G1460" s="106"/>
      <c r="H1460" s="104"/>
      <c r="I1460" s="104"/>
    </row>
    <row r="1461" spans="1:9">
      <c r="A1461" s="104"/>
      <c r="B1461" s="104"/>
      <c r="C1461" s="104"/>
      <c r="D1461" s="104"/>
      <c r="E1461" s="104"/>
      <c r="F1461" s="105"/>
      <c r="G1461" s="106"/>
      <c r="H1461" s="104"/>
      <c r="I1461" s="104"/>
    </row>
    <row r="1462" spans="1:9">
      <c r="A1462" s="104"/>
      <c r="B1462" s="104"/>
      <c r="C1462" s="104"/>
      <c r="D1462" s="104"/>
      <c r="E1462" s="104"/>
      <c r="F1462" s="105"/>
      <c r="G1462" s="106"/>
      <c r="H1462" s="104"/>
      <c r="I1462" s="104"/>
    </row>
    <row r="1463" spans="1:9">
      <c r="A1463" s="104"/>
      <c r="B1463" s="104"/>
      <c r="C1463" s="104"/>
      <c r="D1463" s="104"/>
      <c r="E1463" s="104"/>
      <c r="F1463" s="105"/>
      <c r="G1463" s="106"/>
      <c r="H1463" s="104"/>
      <c r="I1463" s="104"/>
    </row>
    <row r="1464" spans="1:9">
      <c r="A1464" s="104"/>
      <c r="B1464" s="104"/>
      <c r="C1464" s="104"/>
      <c r="D1464" s="104"/>
      <c r="E1464" s="104"/>
      <c r="F1464" s="105"/>
      <c r="G1464" s="106"/>
      <c r="H1464" s="104"/>
      <c r="I1464" s="104"/>
    </row>
    <row r="1465" spans="1:9">
      <c r="A1465" s="104"/>
      <c r="B1465" s="104"/>
      <c r="C1465" s="104"/>
      <c r="D1465" s="104"/>
      <c r="E1465" s="104"/>
      <c r="F1465" s="105"/>
      <c r="G1465" s="106"/>
      <c r="H1465" s="104"/>
      <c r="I1465" s="104"/>
    </row>
    <row r="1466" spans="1:9">
      <c r="A1466" s="104"/>
      <c r="B1466" s="104"/>
      <c r="C1466" s="104"/>
      <c r="D1466" s="104"/>
      <c r="E1466" s="104"/>
      <c r="F1466" s="105"/>
      <c r="G1466" s="106"/>
      <c r="H1466" s="104"/>
      <c r="I1466" s="104"/>
    </row>
    <row r="1467" spans="1:9">
      <c r="A1467" s="104"/>
      <c r="B1467" s="104"/>
      <c r="C1467" s="104"/>
      <c r="D1467" s="104"/>
      <c r="E1467" s="104"/>
      <c r="F1467" s="105"/>
      <c r="G1467" s="106"/>
      <c r="H1467" s="104"/>
      <c r="I1467" s="104"/>
    </row>
    <row r="1468" spans="1:9">
      <c r="A1468" s="104"/>
      <c r="B1468" s="104"/>
      <c r="C1468" s="104"/>
      <c r="D1468" s="104"/>
      <c r="E1468" s="104"/>
      <c r="F1468" s="105"/>
      <c r="G1468" s="106"/>
      <c r="H1468" s="104"/>
      <c r="I1468" s="104"/>
    </row>
    <row r="1469" spans="1:9">
      <c r="A1469" s="104"/>
      <c r="B1469" s="104"/>
      <c r="C1469" s="104"/>
      <c r="D1469" s="104"/>
      <c r="E1469" s="104"/>
      <c r="F1469" s="105"/>
      <c r="G1469" s="106"/>
      <c r="H1469" s="104"/>
      <c r="I1469" s="104"/>
    </row>
    <row r="1470" spans="1:9">
      <c r="A1470" s="104"/>
      <c r="B1470" s="104"/>
      <c r="C1470" s="104"/>
      <c r="D1470" s="104"/>
      <c r="E1470" s="104"/>
      <c r="F1470" s="105"/>
      <c r="G1470" s="106"/>
      <c r="H1470" s="104"/>
      <c r="I1470" s="104"/>
    </row>
    <row r="1471" spans="1:9">
      <c r="A1471" s="104"/>
      <c r="B1471" s="104"/>
      <c r="C1471" s="104"/>
      <c r="D1471" s="104"/>
      <c r="E1471" s="104"/>
      <c r="F1471" s="105"/>
      <c r="G1471" s="106"/>
      <c r="H1471" s="104"/>
      <c r="I1471" s="104"/>
    </row>
    <row r="1472" spans="1:9">
      <c r="A1472" s="104"/>
      <c r="B1472" s="104"/>
      <c r="C1472" s="104"/>
      <c r="D1472" s="104"/>
      <c r="E1472" s="104"/>
      <c r="F1472" s="105"/>
      <c r="G1472" s="106"/>
      <c r="H1472" s="104"/>
      <c r="I1472" s="104"/>
    </row>
    <row r="1473" spans="1:9">
      <c r="A1473" s="104"/>
      <c r="B1473" s="104"/>
      <c r="C1473" s="104"/>
      <c r="D1473" s="104"/>
      <c r="E1473" s="104"/>
      <c r="F1473" s="105"/>
      <c r="G1473" s="106"/>
      <c r="H1473" s="104"/>
      <c r="I1473" s="104"/>
    </row>
    <row r="1474" spans="1:9">
      <c r="A1474" s="104"/>
      <c r="B1474" s="104"/>
      <c r="C1474" s="104"/>
      <c r="D1474" s="104"/>
      <c r="E1474" s="104"/>
      <c r="F1474" s="105"/>
      <c r="G1474" s="106"/>
      <c r="H1474" s="104"/>
      <c r="I1474" s="104"/>
    </row>
    <row r="1475" spans="1:9">
      <c r="A1475" s="104"/>
      <c r="B1475" s="104"/>
      <c r="C1475" s="104"/>
      <c r="D1475" s="104"/>
      <c r="E1475" s="104"/>
      <c r="F1475" s="105"/>
      <c r="G1475" s="106"/>
      <c r="H1475" s="104"/>
      <c r="I1475" s="104"/>
    </row>
    <row r="1476" spans="1:9">
      <c r="A1476" s="104"/>
      <c r="B1476" s="104"/>
      <c r="C1476" s="104"/>
      <c r="D1476" s="104"/>
      <c r="E1476" s="104"/>
      <c r="F1476" s="105"/>
      <c r="G1476" s="106"/>
      <c r="H1476" s="104"/>
      <c r="I1476" s="104"/>
    </row>
    <row r="1477" spans="1:9">
      <c r="A1477" s="104"/>
      <c r="B1477" s="104"/>
      <c r="C1477" s="104"/>
      <c r="D1477" s="104"/>
      <c r="E1477" s="104"/>
      <c r="F1477" s="105"/>
      <c r="G1477" s="106"/>
      <c r="H1477" s="104"/>
      <c r="I1477" s="104"/>
    </row>
    <row r="1478" spans="1:9">
      <c r="A1478" s="104"/>
      <c r="B1478" s="104"/>
      <c r="C1478" s="104"/>
      <c r="D1478" s="104"/>
      <c r="E1478" s="104"/>
      <c r="F1478" s="105"/>
      <c r="G1478" s="106"/>
      <c r="H1478" s="104"/>
      <c r="I1478" s="104"/>
    </row>
    <row r="1479" spans="1:9">
      <c r="A1479" s="104"/>
      <c r="B1479" s="104"/>
      <c r="C1479" s="104"/>
      <c r="D1479" s="104"/>
      <c r="E1479" s="104"/>
      <c r="F1479" s="105"/>
      <c r="G1479" s="106"/>
      <c r="H1479" s="104"/>
      <c r="I1479" s="104"/>
    </row>
    <row r="1480" spans="1:9">
      <c r="A1480" s="104"/>
      <c r="B1480" s="104"/>
      <c r="C1480" s="104"/>
      <c r="D1480" s="104"/>
      <c r="E1480" s="104"/>
      <c r="F1480" s="105"/>
      <c r="G1480" s="106"/>
      <c r="H1480" s="104"/>
      <c r="I1480" s="104"/>
    </row>
    <row r="1481" spans="1:9">
      <c r="A1481" s="104"/>
      <c r="B1481" s="104"/>
      <c r="C1481" s="104"/>
      <c r="D1481" s="104"/>
      <c r="E1481" s="104"/>
      <c r="F1481" s="105"/>
      <c r="G1481" s="106"/>
      <c r="H1481" s="104"/>
      <c r="I1481" s="104"/>
    </row>
    <row r="1482" spans="1:9">
      <c r="A1482" s="104"/>
      <c r="B1482" s="104"/>
      <c r="C1482" s="104"/>
      <c r="D1482" s="104"/>
      <c r="E1482" s="104"/>
      <c r="F1482" s="105"/>
      <c r="G1482" s="106"/>
      <c r="H1482" s="104"/>
      <c r="I1482" s="104"/>
    </row>
    <row r="1483" spans="1:9">
      <c r="A1483" s="104"/>
      <c r="B1483" s="104"/>
      <c r="C1483" s="104"/>
      <c r="D1483" s="104"/>
      <c r="E1483" s="104"/>
      <c r="F1483" s="105"/>
      <c r="G1483" s="106"/>
      <c r="H1483" s="104"/>
      <c r="I1483" s="104"/>
    </row>
    <row r="1484" spans="1:9">
      <c r="A1484" s="104"/>
      <c r="B1484" s="104"/>
      <c r="C1484" s="104"/>
      <c r="D1484" s="104"/>
      <c r="E1484" s="104"/>
      <c r="F1484" s="105"/>
      <c r="G1484" s="106"/>
      <c r="H1484" s="104"/>
      <c r="I1484" s="104"/>
    </row>
    <row r="1485" spans="1:9">
      <c r="A1485" s="104"/>
      <c r="B1485" s="104"/>
      <c r="C1485" s="104"/>
      <c r="D1485" s="104"/>
      <c r="E1485" s="104"/>
      <c r="F1485" s="105"/>
      <c r="G1485" s="106"/>
      <c r="H1485" s="104"/>
      <c r="I1485" s="104"/>
    </row>
    <row r="1486" spans="1:9">
      <c r="A1486" s="104"/>
      <c r="B1486" s="104"/>
      <c r="C1486" s="104"/>
      <c r="D1486" s="104"/>
      <c r="E1486" s="104"/>
      <c r="F1486" s="105"/>
      <c r="G1486" s="106"/>
      <c r="H1486" s="104"/>
      <c r="I1486" s="104"/>
    </row>
    <row r="1487" spans="1:9">
      <c r="A1487" s="104"/>
      <c r="B1487" s="104"/>
      <c r="C1487" s="104"/>
      <c r="D1487" s="104"/>
      <c r="E1487" s="104"/>
      <c r="F1487" s="105"/>
      <c r="G1487" s="106"/>
      <c r="H1487" s="104"/>
      <c r="I1487" s="104"/>
    </row>
    <row r="1488" spans="1:9">
      <c r="A1488" s="104"/>
      <c r="B1488" s="104"/>
      <c r="C1488" s="104"/>
      <c r="D1488" s="104"/>
      <c r="E1488" s="104"/>
      <c r="F1488" s="105"/>
      <c r="G1488" s="106"/>
      <c r="H1488" s="104"/>
      <c r="I1488" s="104"/>
    </row>
    <row r="1489" spans="1:9">
      <c r="A1489" s="104"/>
      <c r="B1489" s="104"/>
      <c r="C1489" s="104"/>
      <c r="D1489" s="104"/>
      <c r="E1489" s="104"/>
      <c r="F1489" s="105"/>
      <c r="G1489" s="106"/>
      <c r="H1489" s="104"/>
      <c r="I1489" s="104"/>
    </row>
    <row r="1490" spans="1:9">
      <c r="A1490" s="104"/>
      <c r="B1490" s="104"/>
      <c r="C1490" s="104"/>
      <c r="D1490" s="104"/>
      <c r="E1490" s="104"/>
      <c r="F1490" s="105"/>
      <c r="G1490" s="106"/>
      <c r="H1490" s="104"/>
      <c r="I1490" s="104"/>
    </row>
    <row r="1491" spans="1:9">
      <c r="A1491" s="104"/>
      <c r="B1491" s="104"/>
      <c r="C1491" s="104"/>
      <c r="D1491" s="104"/>
      <c r="E1491" s="104"/>
      <c r="F1491" s="105"/>
      <c r="G1491" s="106"/>
      <c r="H1491" s="104"/>
      <c r="I1491" s="104"/>
    </row>
    <row r="1492" spans="1:9">
      <c r="A1492" s="104"/>
      <c r="B1492" s="104"/>
      <c r="C1492" s="104"/>
      <c r="D1492" s="104"/>
      <c r="E1492" s="104"/>
      <c r="F1492" s="105"/>
      <c r="G1492" s="106"/>
      <c r="H1492" s="104"/>
      <c r="I1492" s="104"/>
    </row>
    <row r="1493" spans="1:9">
      <c r="A1493" s="104"/>
      <c r="B1493" s="104"/>
      <c r="C1493" s="104"/>
      <c r="D1493" s="104"/>
      <c r="E1493" s="104"/>
      <c r="F1493" s="105"/>
      <c r="G1493" s="106"/>
      <c r="H1493" s="104"/>
      <c r="I1493" s="104"/>
    </row>
    <row r="1494" spans="1:9">
      <c r="A1494" s="104"/>
      <c r="B1494" s="104"/>
      <c r="C1494" s="104"/>
      <c r="D1494" s="104"/>
      <c r="E1494" s="104"/>
      <c r="F1494" s="105"/>
      <c r="G1494" s="106"/>
      <c r="H1494" s="104"/>
      <c r="I1494" s="104"/>
    </row>
    <row r="1495" spans="1:9">
      <c r="A1495" s="104"/>
      <c r="B1495" s="104"/>
      <c r="C1495" s="104"/>
      <c r="D1495" s="104"/>
      <c r="E1495" s="104"/>
      <c r="F1495" s="105"/>
      <c r="G1495" s="106"/>
      <c r="H1495" s="104"/>
      <c r="I1495" s="104"/>
    </row>
    <row r="1496" spans="1:9">
      <c r="A1496" s="104"/>
      <c r="B1496" s="104"/>
      <c r="C1496" s="104"/>
      <c r="D1496" s="104"/>
      <c r="E1496" s="104"/>
      <c r="F1496" s="105"/>
      <c r="G1496" s="106"/>
      <c r="H1496" s="104"/>
      <c r="I1496" s="104"/>
    </row>
    <row r="1497" spans="1:9">
      <c r="A1497" s="104"/>
      <c r="B1497" s="104"/>
      <c r="C1497" s="104"/>
      <c r="D1497" s="104"/>
      <c r="E1497" s="104"/>
      <c r="F1497" s="105"/>
      <c r="G1497" s="106"/>
      <c r="H1497" s="104"/>
      <c r="I1497" s="104"/>
    </row>
    <row r="1498" spans="1:9">
      <c r="A1498" s="104"/>
      <c r="B1498" s="104"/>
      <c r="C1498" s="104"/>
      <c r="D1498" s="104"/>
      <c r="E1498" s="104"/>
      <c r="F1498" s="105"/>
      <c r="G1498" s="106"/>
      <c r="H1498" s="104"/>
      <c r="I1498" s="104"/>
    </row>
    <row r="1499" spans="1:9">
      <c r="A1499" s="104"/>
      <c r="B1499" s="104"/>
      <c r="C1499" s="104"/>
      <c r="D1499" s="104"/>
      <c r="E1499" s="104"/>
      <c r="F1499" s="105"/>
      <c r="G1499" s="106"/>
      <c r="H1499" s="104"/>
      <c r="I1499" s="104"/>
    </row>
    <row r="1500" spans="1:9">
      <c r="A1500" s="104"/>
      <c r="B1500" s="104"/>
      <c r="C1500" s="104"/>
      <c r="D1500" s="104"/>
      <c r="E1500" s="104"/>
      <c r="F1500" s="105"/>
      <c r="G1500" s="106"/>
      <c r="H1500" s="104"/>
      <c r="I1500" s="104"/>
    </row>
    <row r="1501" spans="1:9">
      <c r="A1501" s="104"/>
      <c r="B1501" s="104"/>
      <c r="C1501" s="104"/>
      <c r="D1501" s="104"/>
      <c r="E1501" s="104"/>
      <c r="F1501" s="105"/>
      <c r="G1501" s="106"/>
      <c r="H1501" s="104"/>
      <c r="I1501" s="104"/>
    </row>
    <row r="1502" spans="1:9">
      <c r="A1502" s="104"/>
      <c r="B1502" s="104"/>
      <c r="C1502" s="104"/>
      <c r="D1502" s="104"/>
      <c r="E1502" s="104"/>
      <c r="F1502" s="105"/>
      <c r="G1502" s="106"/>
      <c r="H1502" s="104"/>
      <c r="I1502" s="104"/>
    </row>
    <row r="1503" spans="1:9">
      <c r="A1503" s="104"/>
      <c r="B1503" s="104"/>
      <c r="C1503" s="104"/>
      <c r="D1503" s="104"/>
      <c r="E1503" s="104"/>
      <c r="F1503" s="105"/>
      <c r="G1503" s="106"/>
      <c r="H1503" s="104"/>
      <c r="I1503" s="104"/>
    </row>
    <row r="1504" spans="1:9">
      <c r="A1504" s="104"/>
      <c r="B1504" s="104"/>
      <c r="C1504" s="104"/>
      <c r="D1504" s="104"/>
      <c r="E1504" s="104"/>
      <c r="F1504" s="105"/>
      <c r="G1504" s="106"/>
      <c r="H1504" s="104"/>
      <c r="I1504" s="104"/>
    </row>
    <row r="1505" spans="1:9">
      <c r="A1505" s="104"/>
      <c r="B1505" s="104"/>
      <c r="C1505" s="104"/>
      <c r="D1505" s="104"/>
      <c r="E1505" s="104"/>
      <c r="F1505" s="105"/>
      <c r="G1505" s="106"/>
      <c r="H1505" s="104"/>
      <c r="I1505" s="104"/>
    </row>
    <row r="1506" spans="1:9">
      <c r="A1506" s="104"/>
      <c r="B1506" s="104"/>
      <c r="C1506" s="104"/>
      <c r="D1506" s="104"/>
      <c r="E1506" s="104"/>
      <c r="F1506" s="105"/>
      <c r="G1506" s="106"/>
      <c r="H1506" s="104"/>
      <c r="I1506" s="104"/>
    </row>
    <row r="1507" spans="1:9">
      <c r="A1507" s="104"/>
      <c r="B1507" s="104"/>
      <c r="C1507" s="104"/>
      <c r="D1507" s="104"/>
      <c r="E1507" s="104"/>
      <c r="F1507" s="105"/>
      <c r="G1507" s="106"/>
      <c r="H1507" s="104"/>
      <c r="I1507" s="104"/>
    </row>
    <row r="1508" spans="1:9">
      <c r="A1508" s="104"/>
      <c r="B1508" s="104"/>
      <c r="C1508" s="104"/>
      <c r="D1508" s="104"/>
      <c r="E1508" s="104"/>
      <c r="F1508" s="105"/>
      <c r="G1508" s="106"/>
      <c r="H1508" s="104"/>
      <c r="I1508" s="104"/>
    </row>
    <row r="1509" spans="1:9">
      <c r="A1509" s="104"/>
      <c r="B1509" s="104"/>
      <c r="C1509" s="104"/>
      <c r="D1509" s="104"/>
      <c r="E1509" s="104"/>
      <c r="F1509" s="105"/>
      <c r="G1509" s="106"/>
      <c r="H1509" s="104"/>
      <c r="I1509" s="104"/>
    </row>
    <row r="1510" spans="1:9">
      <c r="A1510" s="104"/>
      <c r="B1510" s="104"/>
      <c r="C1510" s="104"/>
      <c r="D1510" s="104"/>
      <c r="E1510" s="104"/>
      <c r="F1510" s="105"/>
      <c r="G1510" s="106"/>
      <c r="H1510" s="104"/>
      <c r="I1510" s="104"/>
    </row>
    <row r="1511" spans="1:9">
      <c r="A1511" s="104"/>
      <c r="B1511" s="104"/>
      <c r="C1511" s="104"/>
      <c r="D1511" s="104"/>
      <c r="E1511" s="104"/>
      <c r="F1511" s="105"/>
      <c r="G1511" s="106"/>
      <c r="H1511" s="104"/>
      <c r="I1511" s="104"/>
    </row>
    <row r="1512" spans="1:9">
      <c r="A1512" s="104"/>
      <c r="B1512" s="104"/>
      <c r="C1512" s="104"/>
      <c r="D1512" s="104"/>
      <c r="E1512" s="104"/>
      <c r="F1512" s="105"/>
      <c r="G1512" s="106"/>
      <c r="H1512" s="104"/>
      <c r="I1512" s="104"/>
    </row>
    <row r="1513" spans="1:9">
      <c r="A1513" s="104"/>
      <c r="B1513" s="104"/>
      <c r="C1513" s="104"/>
      <c r="D1513" s="104"/>
      <c r="E1513" s="104"/>
      <c r="F1513" s="105"/>
      <c r="G1513" s="106"/>
      <c r="H1513" s="104"/>
      <c r="I1513" s="104"/>
    </row>
    <row r="1514" spans="1:9">
      <c r="A1514" s="104"/>
      <c r="B1514" s="104"/>
      <c r="C1514" s="104"/>
      <c r="D1514" s="104"/>
      <c r="E1514" s="104"/>
      <c r="F1514" s="105"/>
      <c r="G1514" s="106"/>
      <c r="H1514" s="104"/>
      <c r="I1514" s="104"/>
    </row>
    <row r="1515" spans="1:9">
      <c r="A1515" s="104"/>
      <c r="B1515" s="104"/>
      <c r="C1515" s="104"/>
      <c r="D1515" s="104"/>
      <c r="E1515" s="104"/>
      <c r="F1515" s="105"/>
      <c r="G1515" s="106"/>
      <c r="H1515" s="104"/>
      <c r="I1515" s="104"/>
    </row>
    <row r="1516" spans="1:9">
      <c r="A1516" s="104"/>
      <c r="B1516" s="104"/>
      <c r="C1516" s="104"/>
      <c r="D1516" s="104"/>
      <c r="E1516" s="104"/>
      <c r="F1516" s="105"/>
      <c r="G1516" s="106"/>
      <c r="H1516" s="104"/>
      <c r="I1516" s="104"/>
    </row>
    <row r="1517" spans="1:9">
      <c r="A1517" s="104"/>
      <c r="B1517" s="104"/>
      <c r="C1517" s="104"/>
      <c r="D1517" s="104"/>
      <c r="E1517" s="104"/>
      <c r="F1517" s="105"/>
      <c r="G1517" s="106"/>
      <c r="H1517" s="104"/>
      <c r="I1517" s="104"/>
    </row>
    <row r="1518" spans="1:9">
      <c r="A1518" s="104"/>
      <c r="B1518" s="104"/>
      <c r="C1518" s="104"/>
      <c r="D1518" s="104"/>
      <c r="E1518" s="104"/>
      <c r="F1518" s="105"/>
      <c r="G1518" s="106"/>
      <c r="H1518" s="104"/>
      <c r="I1518" s="104"/>
    </row>
    <row r="1519" spans="1:9">
      <c r="A1519" s="104"/>
      <c r="B1519" s="104"/>
      <c r="C1519" s="104"/>
      <c r="D1519" s="104"/>
      <c r="E1519" s="104"/>
      <c r="F1519" s="105"/>
      <c r="G1519" s="106"/>
      <c r="H1519" s="104"/>
      <c r="I1519" s="104"/>
    </row>
    <row r="1520" spans="1:9">
      <c r="A1520" s="104"/>
      <c r="B1520" s="104"/>
      <c r="C1520" s="104"/>
      <c r="D1520" s="104"/>
      <c r="E1520" s="104"/>
      <c r="F1520" s="105"/>
      <c r="G1520" s="106"/>
      <c r="H1520" s="104"/>
      <c r="I1520" s="104"/>
    </row>
    <row r="1521" spans="1:9">
      <c r="A1521" s="104"/>
      <c r="B1521" s="104"/>
      <c r="C1521" s="104"/>
      <c r="D1521" s="104"/>
      <c r="E1521" s="104"/>
      <c r="F1521" s="105"/>
      <c r="G1521" s="106"/>
      <c r="H1521" s="104"/>
      <c r="I1521" s="104"/>
    </row>
    <row r="1522" spans="1:9">
      <c r="A1522" s="104"/>
      <c r="B1522" s="104"/>
      <c r="C1522" s="104"/>
      <c r="D1522" s="104"/>
      <c r="E1522" s="104"/>
      <c r="F1522" s="105"/>
      <c r="G1522" s="106"/>
      <c r="H1522" s="104"/>
      <c r="I1522" s="104"/>
    </row>
    <row r="1523" spans="1:9">
      <c r="A1523" s="104"/>
      <c r="B1523" s="104"/>
      <c r="C1523" s="104"/>
      <c r="D1523" s="104"/>
      <c r="E1523" s="104"/>
      <c r="F1523" s="105"/>
      <c r="G1523" s="106"/>
      <c r="H1523" s="104"/>
      <c r="I1523" s="104"/>
    </row>
    <row r="1524" spans="1:9">
      <c r="A1524" s="104"/>
      <c r="B1524" s="104"/>
      <c r="C1524" s="104"/>
      <c r="D1524" s="104"/>
      <c r="E1524" s="104"/>
      <c r="F1524" s="105"/>
      <c r="G1524" s="106"/>
      <c r="H1524" s="104"/>
      <c r="I1524" s="104"/>
    </row>
    <row r="1525" spans="1:9">
      <c r="A1525" s="104"/>
      <c r="B1525" s="104"/>
      <c r="C1525" s="104"/>
      <c r="D1525" s="104"/>
      <c r="E1525" s="104"/>
      <c r="F1525" s="105"/>
      <c r="G1525" s="106"/>
      <c r="H1525" s="104"/>
      <c r="I1525" s="104"/>
    </row>
    <row r="1526" spans="1:9">
      <c r="A1526" s="104"/>
      <c r="B1526" s="104"/>
      <c r="C1526" s="104"/>
      <c r="D1526" s="104"/>
      <c r="E1526" s="104"/>
      <c r="F1526" s="105"/>
      <c r="G1526" s="106"/>
      <c r="H1526" s="104"/>
      <c r="I1526" s="104"/>
    </row>
    <row r="1527" spans="1:9">
      <c r="A1527" s="104"/>
      <c r="B1527" s="104"/>
      <c r="C1527" s="104"/>
      <c r="D1527" s="104"/>
      <c r="E1527" s="104"/>
      <c r="F1527" s="105"/>
      <c r="G1527" s="106"/>
      <c r="H1527" s="104"/>
      <c r="I1527" s="104"/>
    </row>
    <row r="1528" spans="1:9">
      <c r="A1528" s="104"/>
      <c r="B1528" s="104"/>
      <c r="C1528" s="104"/>
      <c r="D1528" s="104"/>
      <c r="E1528" s="104"/>
      <c r="F1528" s="105"/>
      <c r="G1528" s="106"/>
      <c r="H1528" s="104"/>
      <c r="I1528" s="104"/>
    </row>
    <row r="1529" spans="1:9">
      <c r="A1529" s="104"/>
      <c r="B1529" s="104"/>
      <c r="C1529" s="104"/>
      <c r="D1529" s="104"/>
      <c r="E1529" s="104"/>
      <c r="F1529" s="105"/>
      <c r="G1529" s="106"/>
      <c r="H1529" s="104"/>
      <c r="I1529" s="104"/>
    </row>
    <row r="1530" spans="1:9">
      <c r="A1530" s="104"/>
      <c r="B1530" s="104"/>
      <c r="C1530" s="104"/>
      <c r="D1530" s="104"/>
      <c r="E1530" s="104"/>
      <c r="F1530" s="105"/>
      <c r="G1530" s="106"/>
      <c r="H1530" s="104"/>
      <c r="I1530" s="104"/>
    </row>
    <row r="1531" spans="1:9">
      <c r="A1531" s="104"/>
      <c r="B1531" s="104"/>
      <c r="C1531" s="104"/>
      <c r="D1531" s="104"/>
      <c r="E1531" s="104"/>
      <c r="F1531" s="105"/>
      <c r="G1531" s="106"/>
      <c r="H1531" s="104"/>
      <c r="I1531" s="104"/>
    </row>
    <row r="1532" spans="1:9">
      <c r="A1532" s="104"/>
      <c r="B1532" s="104"/>
      <c r="C1532" s="104"/>
      <c r="D1532" s="104"/>
      <c r="E1532" s="104"/>
      <c r="F1532" s="105"/>
      <c r="G1532" s="106"/>
      <c r="H1532" s="104"/>
      <c r="I1532" s="104"/>
    </row>
    <row r="1533" spans="1:9">
      <c r="A1533" s="104"/>
      <c r="B1533" s="104"/>
      <c r="C1533" s="104"/>
      <c r="D1533" s="104"/>
      <c r="E1533" s="104"/>
      <c r="F1533" s="105"/>
      <c r="G1533" s="106"/>
      <c r="H1533" s="104"/>
      <c r="I1533" s="104"/>
    </row>
    <row r="1534" spans="1:9">
      <c r="A1534" s="104"/>
      <c r="B1534" s="104"/>
      <c r="C1534" s="104"/>
      <c r="D1534" s="104"/>
      <c r="E1534" s="104"/>
      <c r="F1534" s="105"/>
      <c r="G1534" s="106"/>
      <c r="H1534" s="104"/>
      <c r="I1534" s="104"/>
    </row>
    <row r="1535" spans="1:9">
      <c r="A1535" s="104"/>
      <c r="B1535" s="104"/>
      <c r="C1535" s="104"/>
      <c r="D1535" s="104"/>
      <c r="E1535" s="104"/>
      <c r="F1535" s="105"/>
      <c r="G1535" s="106"/>
      <c r="H1535" s="104"/>
      <c r="I1535" s="104"/>
    </row>
    <row r="1536" spans="1:9">
      <c r="A1536" s="104"/>
      <c r="B1536" s="104"/>
      <c r="C1536" s="104"/>
      <c r="D1536" s="104"/>
      <c r="E1536" s="104"/>
      <c r="F1536" s="105"/>
      <c r="G1536" s="106"/>
      <c r="H1536" s="104"/>
      <c r="I1536" s="104"/>
    </row>
    <row r="1537" spans="1:9">
      <c r="A1537" s="104"/>
      <c r="B1537" s="104"/>
      <c r="C1537" s="104"/>
      <c r="D1537" s="104"/>
      <c r="E1537" s="104"/>
      <c r="F1537" s="105"/>
      <c r="G1537" s="106"/>
      <c r="H1537" s="104"/>
      <c r="I1537" s="104"/>
    </row>
    <row r="1538" spans="1:9">
      <c r="A1538" s="104"/>
      <c r="B1538" s="104"/>
      <c r="C1538" s="104"/>
      <c r="D1538" s="104"/>
      <c r="E1538" s="104"/>
      <c r="F1538" s="105"/>
      <c r="G1538" s="106"/>
      <c r="H1538" s="104"/>
      <c r="I1538" s="104"/>
    </row>
    <row r="1539" spans="1:9">
      <c r="A1539" s="104"/>
      <c r="B1539" s="104"/>
      <c r="C1539" s="104"/>
      <c r="D1539" s="104"/>
      <c r="E1539" s="104"/>
      <c r="F1539" s="105"/>
      <c r="G1539" s="106"/>
      <c r="H1539" s="104"/>
      <c r="I1539" s="104"/>
    </row>
    <row r="1540" spans="1:9">
      <c r="A1540" s="104"/>
      <c r="B1540" s="104"/>
      <c r="C1540" s="104"/>
      <c r="D1540" s="104"/>
      <c r="E1540" s="104"/>
      <c r="F1540" s="105"/>
      <c r="G1540" s="106"/>
      <c r="H1540" s="104"/>
      <c r="I1540" s="104"/>
    </row>
    <row r="1541" spans="1:9">
      <c r="A1541" s="104"/>
      <c r="B1541" s="104"/>
      <c r="C1541" s="104"/>
      <c r="D1541" s="104"/>
      <c r="E1541" s="104"/>
      <c r="F1541" s="105"/>
      <c r="G1541" s="106"/>
      <c r="H1541" s="104"/>
      <c r="I1541" s="104"/>
    </row>
    <row r="1542" spans="1:9">
      <c r="A1542" s="104"/>
      <c r="B1542" s="104"/>
      <c r="C1542" s="104"/>
      <c r="D1542" s="104"/>
      <c r="E1542" s="104"/>
      <c r="F1542" s="105"/>
      <c r="G1542" s="106"/>
      <c r="H1542" s="104"/>
      <c r="I1542" s="104"/>
    </row>
    <row r="1543" spans="1:9">
      <c r="A1543" s="104"/>
      <c r="B1543" s="104"/>
      <c r="C1543" s="104"/>
      <c r="D1543" s="104"/>
      <c r="E1543" s="104"/>
      <c r="F1543" s="105"/>
      <c r="G1543" s="106"/>
      <c r="H1543" s="104"/>
      <c r="I1543" s="104"/>
    </row>
    <row r="1544" spans="1:9">
      <c r="A1544" s="104"/>
      <c r="B1544" s="104"/>
      <c r="C1544" s="104"/>
      <c r="D1544" s="104"/>
      <c r="E1544" s="104"/>
      <c r="F1544" s="105"/>
      <c r="G1544" s="106"/>
      <c r="H1544" s="104"/>
      <c r="I1544" s="104"/>
    </row>
    <row r="1545" spans="1:9">
      <c r="A1545" s="104"/>
      <c r="B1545" s="104"/>
      <c r="C1545" s="104"/>
      <c r="D1545" s="104"/>
      <c r="E1545" s="104"/>
      <c r="F1545" s="105"/>
      <c r="G1545" s="106"/>
      <c r="H1545" s="104"/>
      <c r="I1545" s="104"/>
    </row>
    <row r="1546" spans="1:9">
      <c r="A1546" s="104"/>
      <c r="B1546" s="104"/>
      <c r="C1546" s="104"/>
      <c r="D1546" s="104"/>
      <c r="E1546" s="104"/>
      <c r="F1546" s="105"/>
      <c r="G1546" s="106"/>
      <c r="H1546" s="104"/>
      <c r="I1546" s="104"/>
    </row>
    <row r="1547" spans="1:9">
      <c r="A1547" s="104"/>
      <c r="B1547" s="104"/>
      <c r="C1547" s="104"/>
      <c r="D1547" s="104"/>
      <c r="E1547" s="104"/>
      <c r="F1547" s="105"/>
      <c r="G1547" s="106"/>
      <c r="H1547" s="104"/>
      <c r="I1547" s="104"/>
    </row>
    <row r="1548" spans="1:9">
      <c r="A1548" s="104"/>
      <c r="B1548" s="104"/>
      <c r="C1548" s="104"/>
      <c r="D1548" s="104"/>
      <c r="E1548" s="104"/>
      <c r="F1548" s="105"/>
      <c r="G1548" s="106"/>
      <c r="H1548" s="104"/>
      <c r="I1548" s="104"/>
    </row>
    <row r="1549" spans="1:9">
      <c r="A1549" s="104"/>
      <c r="B1549" s="104"/>
      <c r="C1549" s="104"/>
      <c r="D1549" s="104"/>
      <c r="E1549" s="104"/>
      <c r="F1549" s="105"/>
      <c r="G1549" s="106"/>
      <c r="H1549" s="104"/>
      <c r="I1549" s="104"/>
    </row>
    <row r="1550" spans="1:9">
      <c r="A1550" s="104"/>
      <c r="B1550" s="104"/>
      <c r="C1550" s="104"/>
      <c r="D1550" s="104"/>
      <c r="E1550" s="104"/>
      <c r="F1550" s="105"/>
      <c r="G1550" s="106"/>
      <c r="H1550" s="104"/>
      <c r="I1550" s="104"/>
    </row>
    <row r="1551" spans="1:9">
      <c r="A1551" s="104"/>
      <c r="B1551" s="104"/>
      <c r="C1551" s="104"/>
      <c r="D1551" s="104"/>
      <c r="E1551" s="104"/>
      <c r="F1551" s="105"/>
      <c r="G1551" s="106"/>
      <c r="H1551" s="104"/>
      <c r="I1551" s="104"/>
    </row>
    <row r="1552" spans="1:9">
      <c r="A1552" s="104"/>
      <c r="B1552" s="104"/>
      <c r="C1552" s="104"/>
      <c r="D1552" s="104"/>
      <c r="E1552" s="104"/>
      <c r="F1552" s="105"/>
      <c r="G1552" s="106"/>
      <c r="H1552" s="104"/>
      <c r="I1552" s="104"/>
    </row>
    <row r="1553" spans="1:9">
      <c r="A1553" s="104"/>
      <c r="B1553" s="104"/>
      <c r="C1553" s="104"/>
      <c r="D1553" s="104"/>
      <c r="E1553" s="104"/>
      <c r="F1553" s="105"/>
      <c r="G1553" s="106"/>
      <c r="H1553" s="104"/>
      <c r="I1553" s="104"/>
    </row>
    <row r="1554" spans="1:9">
      <c r="A1554" s="104"/>
      <c r="B1554" s="104"/>
      <c r="C1554" s="104"/>
      <c r="D1554" s="104"/>
      <c r="E1554" s="104"/>
      <c r="F1554" s="105"/>
      <c r="G1554" s="106"/>
      <c r="H1554" s="104"/>
      <c r="I1554" s="104"/>
    </row>
    <row r="1555" spans="1:9">
      <c r="A1555" s="104"/>
      <c r="B1555" s="104"/>
      <c r="C1555" s="104"/>
      <c r="D1555" s="104"/>
      <c r="E1555" s="104"/>
      <c r="F1555" s="105"/>
      <c r="G1555" s="106"/>
      <c r="H1555" s="104"/>
      <c r="I1555" s="104"/>
    </row>
    <row r="1556" spans="1:9">
      <c r="A1556" s="104"/>
      <c r="B1556" s="104"/>
      <c r="C1556" s="104"/>
      <c r="D1556" s="104"/>
      <c r="E1556" s="104"/>
      <c r="F1556" s="105"/>
      <c r="G1556" s="106"/>
      <c r="H1556" s="104"/>
      <c r="I1556" s="104"/>
    </row>
    <row r="1557" spans="1:9">
      <c r="A1557" s="104"/>
      <c r="B1557" s="104"/>
      <c r="C1557" s="104"/>
      <c r="D1557" s="104"/>
      <c r="E1557" s="104"/>
      <c r="F1557" s="105"/>
      <c r="G1557" s="106"/>
      <c r="H1557" s="104"/>
      <c r="I1557" s="104"/>
    </row>
    <row r="1558" spans="1:9">
      <c r="A1558" s="104"/>
      <c r="B1558" s="104"/>
      <c r="C1558" s="104"/>
      <c r="D1558" s="104"/>
      <c r="E1558" s="104"/>
      <c r="F1558" s="105"/>
      <c r="G1558" s="106"/>
      <c r="H1558" s="104"/>
      <c r="I1558" s="104"/>
    </row>
    <row r="1559" spans="1:9">
      <c r="A1559" s="104"/>
      <c r="B1559" s="104"/>
      <c r="C1559" s="104"/>
      <c r="D1559" s="104"/>
      <c r="E1559" s="104"/>
      <c r="F1559" s="105"/>
      <c r="G1559" s="106"/>
      <c r="H1559" s="104"/>
      <c r="I1559" s="104"/>
    </row>
    <row r="1560" spans="1:9">
      <c r="A1560" s="104"/>
      <c r="B1560" s="104"/>
      <c r="C1560" s="104"/>
      <c r="D1560" s="104"/>
      <c r="E1560" s="104"/>
      <c r="F1560" s="105"/>
      <c r="G1560" s="106"/>
      <c r="H1560" s="104"/>
      <c r="I1560" s="104"/>
    </row>
    <row r="1561" spans="1:9">
      <c r="A1561" s="104"/>
      <c r="B1561" s="104"/>
      <c r="C1561" s="104"/>
      <c r="D1561" s="104"/>
      <c r="E1561" s="104"/>
      <c r="F1561" s="105"/>
      <c r="G1561" s="106"/>
      <c r="H1561" s="104"/>
      <c r="I1561" s="104"/>
    </row>
    <row r="1562" spans="1:9">
      <c r="A1562" s="104"/>
      <c r="B1562" s="104"/>
      <c r="C1562" s="104"/>
      <c r="D1562" s="104"/>
      <c r="E1562" s="104"/>
      <c r="F1562" s="105"/>
      <c r="G1562" s="106"/>
      <c r="H1562" s="104"/>
      <c r="I1562" s="104"/>
    </row>
    <row r="1563" spans="1:9">
      <c r="A1563" s="104"/>
      <c r="B1563" s="104"/>
      <c r="C1563" s="104"/>
      <c r="D1563" s="104"/>
      <c r="E1563" s="104"/>
      <c r="F1563" s="105"/>
      <c r="G1563" s="106"/>
      <c r="H1563" s="104"/>
      <c r="I1563" s="104"/>
    </row>
    <row r="1564" spans="1:9">
      <c r="A1564" s="104"/>
      <c r="B1564" s="104"/>
      <c r="C1564" s="104"/>
      <c r="D1564" s="104"/>
      <c r="E1564" s="104"/>
      <c r="F1564" s="105"/>
      <c r="G1564" s="106"/>
      <c r="H1564" s="104"/>
      <c r="I1564" s="104"/>
    </row>
    <row r="1565" spans="1:9">
      <c r="A1565" s="104"/>
      <c r="B1565" s="104"/>
      <c r="C1565" s="104"/>
      <c r="D1565" s="104"/>
      <c r="E1565" s="104"/>
      <c r="F1565" s="105"/>
      <c r="G1565" s="106"/>
      <c r="H1565" s="104"/>
      <c r="I1565" s="104"/>
    </row>
    <row r="1566" spans="1:9">
      <c r="A1566" s="104"/>
      <c r="B1566" s="104"/>
      <c r="C1566" s="104"/>
      <c r="D1566" s="104"/>
      <c r="E1566" s="104"/>
      <c r="F1566" s="105"/>
      <c r="G1566" s="106"/>
      <c r="H1566" s="104"/>
      <c r="I1566" s="104"/>
    </row>
    <row r="1567" spans="1:9">
      <c r="A1567" s="104"/>
      <c r="B1567" s="104"/>
      <c r="C1567" s="104"/>
      <c r="D1567" s="104"/>
      <c r="E1567" s="104"/>
      <c r="F1567" s="105"/>
      <c r="G1567" s="106"/>
      <c r="H1567" s="104"/>
      <c r="I1567" s="104"/>
    </row>
    <row r="1568" spans="1:9">
      <c r="A1568" s="104"/>
      <c r="B1568" s="104"/>
      <c r="C1568" s="104"/>
      <c r="D1568" s="104"/>
      <c r="E1568" s="104"/>
      <c r="F1568" s="105"/>
      <c r="G1568" s="106"/>
      <c r="H1568" s="104"/>
      <c r="I1568" s="104"/>
    </row>
    <row r="1569" spans="1:9">
      <c r="A1569" s="104"/>
      <c r="B1569" s="104"/>
      <c r="C1569" s="104"/>
      <c r="D1569" s="104"/>
      <c r="E1569" s="104"/>
      <c r="F1569" s="105"/>
      <c r="G1569" s="106"/>
      <c r="H1569" s="104"/>
      <c r="I1569" s="104"/>
    </row>
    <row r="1570" spans="1:9">
      <c r="A1570" s="104"/>
      <c r="B1570" s="104"/>
      <c r="C1570" s="104"/>
      <c r="D1570" s="104"/>
      <c r="E1570" s="104"/>
      <c r="F1570" s="105"/>
      <c r="G1570" s="106"/>
      <c r="H1570" s="104"/>
      <c r="I1570" s="104"/>
    </row>
    <row r="1571" spans="1:9">
      <c r="A1571" s="104"/>
      <c r="B1571" s="104"/>
      <c r="C1571" s="104"/>
      <c r="D1571" s="104"/>
      <c r="E1571" s="104"/>
      <c r="F1571" s="105"/>
      <c r="G1571" s="106"/>
      <c r="H1571" s="104"/>
      <c r="I1571" s="104"/>
    </row>
    <row r="1572" spans="1:9">
      <c r="A1572" s="104"/>
      <c r="B1572" s="104"/>
      <c r="C1572" s="104"/>
      <c r="D1572" s="104"/>
      <c r="E1572" s="104"/>
      <c r="F1572" s="105"/>
      <c r="G1572" s="106"/>
      <c r="H1572" s="104"/>
      <c r="I1572" s="104"/>
    </row>
    <row r="1573" spans="1:9">
      <c r="A1573" s="104"/>
      <c r="B1573" s="104"/>
      <c r="C1573" s="104"/>
      <c r="D1573" s="104"/>
      <c r="E1573" s="104"/>
      <c r="F1573" s="105"/>
      <c r="G1573" s="106"/>
      <c r="H1573" s="104"/>
      <c r="I1573" s="104"/>
    </row>
    <row r="1574" spans="1:9">
      <c r="A1574" s="104"/>
      <c r="B1574" s="104"/>
      <c r="C1574" s="104"/>
      <c r="D1574" s="104"/>
      <c r="E1574" s="104"/>
      <c r="F1574" s="105"/>
      <c r="G1574" s="106"/>
      <c r="H1574" s="104"/>
      <c r="I1574" s="104"/>
    </row>
    <row r="1575" spans="1:9">
      <c r="A1575" s="104"/>
      <c r="B1575" s="104"/>
      <c r="C1575" s="104"/>
      <c r="D1575" s="104"/>
      <c r="E1575" s="104"/>
      <c r="F1575" s="105"/>
      <c r="G1575" s="106"/>
      <c r="H1575" s="104"/>
      <c r="I1575" s="104"/>
    </row>
    <row r="1576" spans="1:9">
      <c r="A1576" s="104"/>
      <c r="B1576" s="104"/>
      <c r="C1576" s="104"/>
      <c r="D1576" s="104"/>
      <c r="E1576" s="104"/>
      <c r="F1576" s="105"/>
      <c r="G1576" s="106"/>
      <c r="H1576" s="104"/>
      <c r="I1576" s="104"/>
    </row>
    <row r="1577" spans="1:9">
      <c r="A1577" s="104"/>
      <c r="B1577" s="104"/>
      <c r="C1577" s="104"/>
      <c r="D1577" s="104"/>
      <c r="E1577" s="104"/>
      <c r="F1577" s="105"/>
      <c r="G1577" s="106"/>
      <c r="H1577" s="104"/>
      <c r="I1577" s="104"/>
    </row>
    <row r="1578" spans="1:9">
      <c r="A1578" s="104"/>
      <c r="B1578" s="104"/>
      <c r="C1578" s="104"/>
      <c r="D1578" s="104"/>
      <c r="E1578" s="104"/>
      <c r="F1578" s="105"/>
      <c r="G1578" s="106"/>
      <c r="H1578" s="104"/>
      <c r="I1578" s="104"/>
    </row>
    <row r="1579" spans="1:9">
      <c r="A1579" s="104"/>
      <c r="B1579" s="104"/>
      <c r="C1579" s="104"/>
      <c r="D1579" s="104"/>
      <c r="E1579" s="104"/>
      <c r="F1579" s="105"/>
      <c r="G1579" s="106"/>
      <c r="H1579" s="104"/>
      <c r="I1579" s="104"/>
    </row>
    <row r="1580" spans="1:9">
      <c r="A1580" s="104"/>
      <c r="B1580" s="104"/>
      <c r="C1580" s="104"/>
      <c r="D1580" s="104"/>
      <c r="E1580" s="104"/>
      <c r="F1580" s="105"/>
      <c r="G1580" s="106"/>
      <c r="H1580" s="104"/>
      <c r="I1580" s="104"/>
    </row>
    <row r="1581" spans="1:9">
      <c r="A1581" s="104"/>
      <c r="B1581" s="104"/>
      <c r="C1581" s="104"/>
      <c r="D1581" s="104"/>
      <c r="E1581" s="104"/>
      <c r="F1581" s="105"/>
      <c r="G1581" s="106"/>
      <c r="H1581" s="104"/>
      <c r="I1581" s="104"/>
    </row>
    <row r="1582" spans="1:9">
      <c r="A1582" s="104"/>
      <c r="B1582" s="104"/>
      <c r="C1582" s="104"/>
      <c r="D1582" s="104"/>
      <c r="E1582" s="104"/>
      <c r="F1582" s="105"/>
      <c r="G1582" s="106"/>
      <c r="H1582" s="104"/>
      <c r="I1582" s="104"/>
    </row>
    <row r="1583" spans="1:9">
      <c r="A1583" s="104"/>
      <c r="B1583" s="104"/>
      <c r="C1583" s="104"/>
      <c r="D1583" s="104"/>
      <c r="E1583" s="104"/>
      <c r="F1583" s="105"/>
      <c r="G1583" s="106"/>
      <c r="H1583" s="104"/>
      <c r="I1583" s="104"/>
    </row>
    <row r="1584" spans="1:9">
      <c r="A1584" s="104"/>
      <c r="B1584" s="104"/>
      <c r="C1584" s="104"/>
      <c r="D1584" s="104"/>
      <c r="E1584" s="104"/>
      <c r="F1584" s="105"/>
      <c r="G1584" s="106"/>
      <c r="H1584" s="104"/>
      <c r="I1584" s="104"/>
    </row>
    <row r="1585" spans="1:9">
      <c r="A1585" s="104"/>
      <c r="B1585" s="104"/>
      <c r="C1585" s="104"/>
      <c r="D1585" s="104"/>
      <c r="E1585" s="104"/>
      <c r="F1585" s="105"/>
      <c r="G1585" s="106"/>
      <c r="H1585" s="104"/>
      <c r="I1585" s="104"/>
    </row>
    <row r="1586" spans="1:9">
      <c r="A1586" s="104"/>
      <c r="B1586" s="104"/>
      <c r="C1586" s="104"/>
      <c r="D1586" s="104"/>
      <c r="E1586" s="104"/>
      <c r="F1586" s="105"/>
      <c r="G1586" s="106"/>
      <c r="H1586" s="104"/>
      <c r="I1586" s="104"/>
    </row>
    <row r="1587" spans="1:9">
      <c r="A1587" s="104"/>
      <c r="B1587" s="104"/>
      <c r="C1587" s="104"/>
      <c r="D1587" s="104"/>
      <c r="E1587" s="104"/>
      <c r="F1587" s="105"/>
      <c r="G1587" s="106"/>
      <c r="H1587" s="104"/>
      <c r="I1587" s="104"/>
    </row>
    <row r="1588" spans="1:9">
      <c r="A1588" s="104"/>
      <c r="B1588" s="104"/>
      <c r="C1588" s="104"/>
      <c r="D1588" s="104"/>
      <c r="E1588" s="104"/>
      <c r="F1588" s="105"/>
      <c r="G1588" s="106"/>
      <c r="H1588" s="104"/>
      <c r="I1588" s="104"/>
    </row>
    <row r="1589" spans="1:9">
      <c r="A1589" s="104"/>
      <c r="B1589" s="104"/>
      <c r="C1589" s="104"/>
      <c r="D1589" s="104"/>
      <c r="E1589" s="104"/>
      <c r="F1589" s="105"/>
      <c r="G1589" s="106"/>
      <c r="H1589" s="104"/>
      <c r="I1589" s="104"/>
    </row>
    <row r="1590" spans="1:9">
      <c r="A1590" s="104"/>
      <c r="B1590" s="104"/>
      <c r="C1590" s="104"/>
      <c r="D1590" s="104"/>
      <c r="E1590" s="104"/>
      <c r="F1590" s="105"/>
      <c r="G1590" s="106"/>
      <c r="H1590" s="104"/>
      <c r="I1590" s="104"/>
    </row>
    <row r="1591" spans="1:9">
      <c r="A1591" s="104"/>
      <c r="B1591" s="104"/>
      <c r="C1591" s="104"/>
      <c r="D1591" s="104"/>
      <c r="E1591" s="104"/>
      <c r="F1591" s="105"/>
      <c r="G1591" s="106"/>
      <c r="H1591" s="104"/>
      <c r="I1591" s="104"/>
    </row>
    <row r="1592" spans="1:9">
      <c r="A1592" s="104"/>
      <c r="B1592" s="104"/>
      <c r="C1592" s="104"/>
      <c r="D1592" s="104"/>
      <c r="E1592" s="104"/>
      <c r="F1592" s="105"/>
      <c r="G1592" s="106"/>
      <c r="H1592" s="104"/>
      <c r="I1592" s="104"/>
    </row>
    <row r="1593" spans="1:9">
      <c r="A1593" s="104"/>
      <c r="B1593" s="104"/>
      <c r="C1593" s="104"/>
      <c r="D1593" s="104"/>
      <c r="E1593" s="104"/>
      <c r="F1593" s="105"/>
      <c r="G1593" s="106"/>
      <c r="H1593" s="104"/>
      <c r="I1593" s="104"/>
    </row>
    <row r="1594" spans="1:9">
      <c r="A1594" s="104"/>
      <c r="B1594" s="104"/>
      <c r="C1594" s="104"/>
      <c r="D1594" s="104"/>
      <c r="E1594" s="104"/>
      <c r="F1594" s="105"/>
      <c r="G1594" s="106"/>
      <c r="H1594" s="104"/>
      <c r="I1594" s="104"/>
    </row>
    <row r="1595" spans="1:9">
      <c r="A1595" s="104"/>
      <c r="B1595" s="104"/>
      <c r="C1595" s="104"/>
      <c r="D1595" s="104"/>
      <c r="E1595" s="104"/>
      <c r="F1595" s="105"/>
      <c r="G1595" s="106"/>
      <c r="H1595" s="104"/>
      <c r="I1595" s="104"/>
    </row>
    <row r="1596" spans="1:9">
      <c r="A1596" s="104"/>
      <c r="B1596" s="104"/>
      <c r="C1596" s="104"/>
      <c r="D1596" s="104"/>
      <c r="E1596" s="104"/>
      <c r="F1596" s="105"/>
      <c r="G1596" s="106"/>
      <c r="H1596" s="104"/>
      <c r="I1596" s="104"/>
    </row>
    <row r="1597" spans="1:9">
      <c r="A1597" s="104"/>
      <c r="B1597" s="104"/>
      <c r="C1597" s="104"/>
      <c r="D1597" s="104"/>
      <c r="E1597" s="104"/>
      <c r="F1597" s="105"/>
      <c r="G1597" s="106"/>
      <c r="H1597" s="104"/>
      <c r="I1597" s="104"/>
    </row>
    <row r="1598" spans="1:9">
      <c r="A1598" s="104"/>
      <c r="B1598" s="104"/>
      <c r="C1598" s="104"/>
      <c r="D1598" s="104"/>
      <c r="E1598" s="104"/>
      <c r="F1598" s="105"/>
      <c r="G1598" s="106"/>
      <c r="H1598" s="104"/>
      <c r="I1598" s="104"/>
    </row>
    <row r="1599" spans="1:9">
      <c r="A1599" s="104"/>
      <c r="B1599" s="104"/>
      <c r="C1599" s="104"/>
      <c r="D1599" s="104"/>
      <c r="E1599" s="104"/>
      <c r="F1599" s="105"/>
      <c r="G1599" s="106"/>
      <c r="H1599" s="104"/>
      <c r="I1599" s="104"/>
    </row>
    <row r="1600" spans="1:9">
      <c r="A1600" s="104"/>
      <c r="B1600" s="104"/>
      <c r="C1600" s="104"/>
      <c r="D1600" s="104"/>
      <c r="E1600" s="104"/>
      <c r="F1600" s="105"/>
      <c r="G1600" s="106"/>
      <c r="H1600" s="104"/>
      <c r="I1600" s="104"/>
    </row>
    <row r="1601" spans="1:9">
      <c r="A1601" s="104"/>
      <c r="B1601" s="104"/>
      <c r="C1601" s="104"/>
      <c r="D1601" s="104"/>
      <c r="E1601" s="104"/>
      <c r="F1601" s="105"/>
      <c r="G1601" s="106"/>
      <c r="H1601" s="104"/>
      <c r="I1601" s="104"/>
    </row>
    <row r="1602" spans="1:9">
      <c r="A1602" s="104"/>
      <c r="B1602" s="104"/>
      <c r="C1602" s="104"/>
      <c r="D1602" s="104"/>
      <c r="E1602" s="104"/>
      <c r="F1602" s="105"/>
      <c r="G1602" s="106"/>
      <c r="H1602" s="104"/>
      <c r="I1602" s="104"/>
    </row>
    <row r="1603" spans="1:9">
      <c r="A1603" s="104"/>
      <c r="B1603" s="104"/>
      <c r="C1603" s="104"/>
      <c r="D1603" s="104"/>
      <c r="E1603" s="104"/>
      <c r="F1603" s="105"/>
      <c r="G1603" s="106"/>
      <c r="H1603" s="104"/>
      <c r="I1603" s="104"/>
    </row>
    <row r="1604" spans="1:9">
      <c r="A1604" s="104"/>
      <c r="B1604" s="104"/>
      <c r="C1604" s="104"/>
      <c r="D1604" s="104"/>
      <c r="E1604" s="104"/>
      <c r="F1604" s="105"/>
      <c r="G1604" s="106"/>
      <c r="H1604" s="104"/>
      <c r="I1604" s="104"/>
    </row>
    <row r="1605" spans="1:9">
      <c r="A1605" s="104"/>
      <c r="B1605" s="104"/>
      <c r="C1605" s="104"/>
      <c r="D1605" s="104"/>
      <c r="E1605" s="104"/>
      <c r="F1605" s="105"/>
      <c r="G1605" s="106"/>
      <c r="H1605" s="104"/>
      <c r="I1605" s="104"/>
    </row>
    <row r="1606" spans="1:9">
      <c r="A1606" s="104"/>
      <c r="B1606" s="104"/>
      <c r="C1606" s="104"/>
      <c r="D1606" s="104"/>
      <c r="E1606" s="104"/>
      <c r="F1606" s="105"/>
      <c r="G1606" s="106"/>
      <c r="H1606" s="104"/>
      <c r="I1606" s="104"/>
    </row>
    <row r="1607" spans="1:9">
      <c r="A1607" s="104"/>
      <c r="B1607" s="104"/>
      <c r="C1607" s="104"/>
      <c r="D1607" s="104"/>
      <c r="E1607" s="104"/>
      <c r="F1607" s="105"/>
      <c r="G1607" s="106"/>
      <c r="H1607" s="104"/>
      <c r="I1607" s="104"/>
    </row>
    <row r="1608" spans="1:9">
      <c r="A1608" s="104"/>
      <c r="B1608" s="104"/>
      <c r="C1608" s="104"/>
      <c r="D1608" s="104"/>
      <c r="E1608" s="104"/>
      <c r="F1608" s="105"/>
      <c r="G1608" s="106"/>
      <c r="H1608" s="104"/>
      <c r="I1608" s="104"/>
    </row>
    <row r="1609" spans="1:9">
      <c r="A1609" s="104"/>
      <c r="B1609" s="104"/>
      <c r="C1609" s="104"/>
      <c r="D1609" s="104"/>
      <c r="E1609" s="104"/>
      <c r="F1609" s="105"/>
      <c r="G1609" s="106"/>
      <c r="H1609" s="104"/>
      <c r="I1609" s="104"/>
    </row>
    <row r="1610" spans="1:9">
      <c r="A1610" s="104"/>
      <c r="B1610" s="104"/>
      <c r="C1610" s="104"/>
      <c r="D1610" s="104"/>
      <c r="E1610" s="104"/>
      <c r="F1610" s="105"/>
      <c r="G1610" s="106"/>
      <c r="H1610" s="104"/>
      <c r="I1610" s="104"/>
    </row>
    <row r="1611" spans="1:9">
      <c r="A1611" s="104"/>
      <c r="B1611" s="104"/>
      <c r="C1611" s="104"/>
      <c r="D1611" s="104"/>
      <c r="E1611" s="104"/>
      <c r="F1611" s="105"/>
      <c r="G1611" s="106"/>
      <c r="H1611" s="104"/>
      <c r="I1611" s="104"/>
    </row>
    <row r="1612" spans="1:9">
      <c r="A1612" s="104"/>
      <c r="B1612" s="104"/>
      <c r="C1612" s="104"/>
      <c r="D1612" s="104"/>
      <c r="E1612" s="104"/>
      <c r="F1612" s="105"/>
      <c r="G1612" s="106"/>
      <c r="H1612" s="104"/>
      <c r="I1612" s="104"/>
    </row>
    <row r="1613" spans="1:9">
      <c r="A1613" s="104"/>
      <c r="B1613" s="104"/>
      <c r="C1613" s="104"/>
      <c r="D1613" s="104"/>
      <c r="E1613" s="104"/>
      <c r="F1613" s="105"/>
      <c r="G1613" s="106"/>
      <c r="H1613" s="104"/>
      <c r="I1613" s="104"/>
    </row>
    <row r="1614" spans="1:9">
      <c r="A1614" s="104"/>
      <c r="B1614" s="104"/>
      <c r="C1614" s="104"/>
      <c r="D1614" s="104"/>
      <c r="E1614" s="104"/>
      <c r="F1614" s="105"/>
      <c r="G1614" s="106"/>
      <c r="H1614" s="104"/>
      <c r="I1614" s="104"/>
    </row>
    <row r="1615" spans="1:9">
      <c r="A1615" s="104"/>
      <c r="B1615" s="104"/>
      <c r="C1615" s="104"/>
      <c r="D1615" s="104"/>
      <c r="E1615" s="104"/>
      <c r="F1615" s="105"/>
      <c r="G1615" s="106"/>
      <c r="H1615" s="104"/>
      <c r="I1615" s="104"/>
    </row>
    <row r="1616" spans="1:9">
      <c r="A1616" s="104"/>
      <c r="B1616" s="104"/>
      <c r="C1616" s="104"/>
      <c r="D1616" s="104"/>
      <c r="E1616" s="104"/>
      <c r="F1616" s="105"/>
      <c r="G1616" s="106"/>
      <c r="H1616" s="104"/>
      <c r="I1616" s="104"/>
    </row>
    <row r="1617" spans="1:9">
      <c r="A1617" s="104"/>
      <c r="B1617" s="104"/>
      <c r="C1617" s="104"/>
      <c r="D1617" s="104"/>
      <c r="E1617" s="104"/>
      <c r="F1617" s="105"/>
      <c r="G1617" s="106"/>
      <c r="H1617" s="104"/>
      <c r="I1617" s="104"/>
    </row>
    <row r="1618" spans="1:9">
      <c r="A1618" s="104"/>
      <c r="B1618" s="104"/>
      <c r="C1618" s="104"/>
      <c r="D1618" s="104"/>
      <c r="E1618" s="104"/>
      <c r="F1618" s="105"/>
      <c r="G1618" s="106"/>
      <c r="H1618" s="104"/>
      <c r="I1618" s="104"/>
    </row>
    <row r="1619" spans="1:9">
      <c r="A1619" s="104"/>
      <c r="B1619" s="104"/>
      <c r="C1619" s="104"/>
      <c r="D1619" s="104"/>
      <c r="E1619" s="104"/>
      <c r="F1619" s="105"/>
      <c r="G1619" s="106"/>
      <c r="H1619" s="104"/>
      <c r="I1619" s="104"/>
    </row>
    <row r="1620" spans="1:9">
      <c r="A1620" s="104"/>
      <c r="B1620" s="104"/>
      <c r="C1620" s="104"/>
      <c r="D1620" s="104"/>
      <c r="E1620" s="104"/>
      <c r="F1620" s="105"/>
      <c r="G1620" s="106"/>
      <c r="H1620" s="104"/>
      <c r="I1620" s="104"/>
    </row>
    <row r="1621" spans="1:9">
      <c r="A1621" s="104"/>
      <c r="B1621" s="104"/>
      <c r="C1621" s="104"/>
      <c r="D1621" s="104"/>
      <c r="E1621" s="104"/>
      <c r="F1621" s="105"/>
      <c r="G1621" s="106"/>
      <c r="H1621" s="104"/>
      <c r="I1621" s="104"/>
    </row>
    <row r="1622" spans="1:9">
      <c r="A1622" s="104"/>
      <c r="B1622" s="104"/>
      <c r="C1622" s="104"/>
      <c r="D1622" s="104"/>
      <c r="E1622" s="104"/>
      <c r="F1622" s="105"/>
      <c r="G1622" s="106"/>
      <c r="H1622" s="104"/>
      <c r="I1622" s="104"/>
    </row>
    <row r="1623" spans="1:9">
      <c r="A1623" s="104"/>
      <c r="B1623" s="104"/>
      <c r="C1623" s="104"/>
      <c r="D1623" s="104"/>
      <c r="E1623" s="104"/>
      <c r="F1623" s="105"/>
      <c r="G1623" s="106"/>
      <c r="H1623" s="104"/>
      <c r="I1623" s="104"/>
    </row>
    <row r="1624" spans="1:9">
      <c r="A1624" s="104"/>
      <c r="B1624" s="104"/>
      <c r="C1624" s="104"/>
      <c r="D1624" s="104"/>
      <c r="E1624" s="104"/>
      <c r="F1624" s="105"/>
      <c r="G1624" s="106"/>
      <c r="H1624" s="104"/>
      <c r="I1624" s="104"/>
    </row>
    <row r="1625" spans="1:9">
      <c r="A1625" s="104"/>
      <c r="B1625" s="104"/>
      <c r="C1625" s="104"/>
      <c r="D1625" s="104"/>
      <c r="E1625" s="104"/>
      <c r="F1625" s="105"/>
      <c r="G1625" s="106"/>
      <c r="H1625" s="104"/>
      <c r="I1625" s="104"/>
    </row>
    <row r="1626" spans="1:9">
      <c r="A1626" s="104"/>
      <c r="B1626" s="104"/>
      <c r="C1626" s="104"/>
      <c r="D1626" s="104"/>
      <c r="E1626" s="104"/>
      <c r="F1626" s="105"/>
      <c r="G1626" s="106"/>
      <c r="H1626" s="104"/>
      <c r="I1626" s="104"/>
    </row>
    <row r="1627" spans="1:9">
      <c r="A1627" s="104"/>
      <c r="B1627" s="104"/>
      <c r="C1627" s="104"/>
      <c r="D1627" s="104"/>
      <c r="E1627" s="104"/>
      <c r="F1627" s="105"/>
      <c r="G1627" s="106"/>
      <c r="H1627" s="104"/>
      <c r="I1627" s="104"/>
    </row>
    <row r="1628" spans="1:9">
      <c r="A1628" s="104"/>
      <c r="B1628" s="104"/>
      <c r="C1628" s="104"/>
      <c r="D1628" s="104"/>
      <c r="E1628" s="104"/>
      <c r="F1628" s="105"/>
      <c r="G1628" s="106"/>
      <c r="H1628" s="104"/>
      <c r="I1628" s="104"/>
    </row>
    <row r="1629" spans="1:9">
      <c r="A1629" s="104"/>
      <c r="B1629" s="104"/>
      <c r="C1629" s="104"/>
      <c r="D1629" s="104"/>
      <c r="E1629" s="104"/>
      <c r="F1629" s="105"/>
      <c r="G1629" s="106"/>
      <c r="H1629" s="104"/>
      <c r="I1629" s="104"/>
    </row>
    <row r="1630" spans="1:9">
      <c r="A1630" s="104"/>
      <c r="B1630" s="104"/>
      <c r="C1630" s="104"/>
      <c r="D1630" s="104"/>
      <c r="E1630" s="104"/>
      <c r="F1630" s="105"/>
      <c r="G1630" s="106"/>
      <c r="H1630" s="104"/>
      <c r="I1630" s="104"/>
    </row>
    <row r="1631" spans="1:9">
      <c r="A1631" s="104"/>
      <c r="B1631" s="104"/>
      <c r="C1631" s="104"/>
      <c r="D1631" s="104"/>
      <c r="E1631" s="104"/>
      <c r="F1631" s="105"/>
      <c r="G1631" s="106"/>
      <c r="H1631" s="104"/>
      <c r="I1631" s="104"/>
    </row>
    <row r="1632" spans="1:9">
      <c r="A1632" s="104"/>
      <c r="B1632" s="104"/>
      <c r="C1632" s="104"/>
      <c r="D1632" s="104"/>
      <c r="E1632" s="104"/>
      <c r="F1632" s="105"/>
      <c r="G1632" s="106"/>
      <c r="H1632" s="104"/>
      <c r="I1632" s="104"/>
    </row>
    <row r="1633" spans="1:9">
      <c r="A1633" s="104"/>
      <c r="B1633" s="104"/>
      <c r="C1633" s="104"/>
      <c r="D1633" s="104"/>
      <c r="E1633" s="104"/>
      <c r="F1633" s="105"/>
      <c r="G1633" s="106"/>
      <c r="H1633" s="104"/>
      <c r="I1633" s="104"/>
    </row>
    <row r="1634" spans="1:9">
      <c r="A1634" s="104"/>
      <c r="B1634" s="104"/>
      <c r="C1634" s="104"/>
      <c r="D1634" s="104"/>
      <c r="E1634" s="104"/>
      <c r="F1634" s="105"/>
      <c r="G1634" s="106"/>
      <c r="H1634" s="104"/>
      <c r="I1634" s="104"/>
    </row>
    <row r="1635" spans="1:9">
      <c r="A1635" s="104"/>
      <c r="B1635" s="104"/>
      <c r="C1635" s="104"/>
      <c r="D1635" s="104"/>
      <c r="E1635" s="104"/>
      <c r="F1635" s="105"/>
      <c r="G1635" s="106"/>
      <c r="H1635" s="104"/>
      <c r="I1635" s="104"/>
    </row>
    <row r="1636" spans="1:9">
      <c r="A1636" s="104"/>
      <c r="B1636" s="104"/>
      <c r="C1636" s="104"/>
      <c r="D1636" s="104"/>
      <c r="E1636" s="104"/>
      <c r="F1636" s="105"/>
      <c r="G1636" s="106"/>
      <c r="H1636" s="104"/>
      <c r="I1636" s="104"/>
    </row>
    <row r="1637" spans="1:9">
      <c r="A1637" s="104"/>
      <c r="B1637" s="104"/>
      <c r="C1637" s="104"/>
      <c r="D1637" s="104"/>
      <c r="E1637" s="104"/>
      <c r="F1637" s="105"/>
      <c r="G1637" s="106"/>
      <c r="H1637" s="104"/>
      <c r="I1637" s="104"/>
    </row>
    <row r="1638" spans="1:9">
      <c r="A1638" s="104"/>
      <c r="B1638" s="104"/>
      <c r="C1638" s="104"/>
      <c r="D1638" s="104"/>
      <c r="E1638" s="104"/>
      <c r="F1638" s="105"/>
      <c r="G1638" s="106"/>
      <c r="H1638" s="104"/>
      <c r="I1638" s="104"/>
    </row>
    <row r="1639" spans="1:9">
      <c r="A1639" s="104"/>
      <c r="B1639" s="104"/>
      <c r="C1639" s="104"/>
      <c r="D1639" s="104"/>
      <c r="E1639" s="104"/>
      <c r="F1639" s="105"/>
      <c r="G1639" s="106"/>
      <c r="H1639" s="104"/>
      <c r="I1639" s="104"/>
    </row>
    <row r="1640" spans="1:9">
      <c r="A1640" s="104"/>
      <c r="B1640" s="104"/>
      <c r="C1640" s="104"/>
      <c r="D1640" s="104"/>
      <c r="E1640" s="104"/>
      <c r="F1640" s="105"/>
      <c r="G1640" s="106"/>
      <c r="H1640" s="104"/>
      <c r="I1640" s="104"/>
    </row>
    <row r="1641" spans="1:9">
      <c r="A1641" s="104"/>
      <c r="B1641" s="104"/>
      <c r="C1641" s="104"/>
      <c r="D1641" s="104"/>
      <c r="E1641" s="104"/>
      <c r="F1641" s="105"/>
      <c r="G1641" s="106"/>
      <c r="H1641" s="104"/>
      <c r="I1641" s="104"/>
    </row>
    <row r="1642" spans="1:9">
      <c r="A1642" s="104"/>
      <c r="B1642" s="104"/>
      <c r="C1642" s="104"/>
      <c r="D1642" s="104"/>
      <c r="E1642" s="104"/>
      <c r="F1642" s="105"/>
      <c r="G1642" s="106"/>
      <c r="H1642" s="104"/>
      <c r="I1642" s="104"/>
    </row>
    <row r="1643" spans="1:9">
      <c r="A1643" s="104"/>
      <c r="B1643" s="104"/>
      <c r="C1643" s="104"/>
      <c r="D1643" s="104"/>
      <c r="E1643" s="104"/>
      <c r="F1643" s="105"/>
      <c r="G1643" s="106"/>
      <c r="H1643" s="104"/>
      <c r="I1643" s="104"/>
    </row>
    <row r="1644" spans="1:9">
      <c r="A1644" s="104"/>
      <c r="B1644" s="104"/>
      <c r="C1644" s="104"/>
      <c r="D1644" s="104"/>
      <c r="E1644" s="104"/>
      <c r="F1644" s="105"/>
      <c r="G1644" s="106"/>
      <c r="H1644" s="104"/>
      <c r="I1644" s="104"/>
    </row>
    <row r="1645" spans="1:9">
      <c r="A1645" s="104"/>
      <c r="B1645" s="104"/>
      <c r="C1645" s="104"/>
      <c r="D1645" s="104"/>
      <c r="E1645" s="104"/>
      <c r="F1645" s="105"/>
      <c r="G1645" s="106"/>
      <c r="H1645" s="104"/>
      <c r="I1645" s="104"/>
    </row>
    <row r="1646" spans="1:9">
      <c r="A1646" s="104"/>
      <c r="B1646" s="104"/>
      <c r="C1646" s="104"/>
      <c r="D1646" s="104"/>
      <c r="E1646" s="104"/>
      <c r="F1646" s="105"/>
      <c r="G1646" s="106"/>
      <c r="H1646" s="104"/>
      <c r="I1646" s="104"/>
    </row>
    <row r="1647" spans="1:9">
      <c r="A1647" s="104"/>
      <c r="B1647" s="104"/>
      <c r="C1647" s="104"/>
      <c r="D1647" s="104"/>
      <c r="E1647" s="104"/>
      <c r="F1647" s="105"/>
      <c r="G1647" s="106"/>
      <c r="H1647" s="104"/>
      <c r="I1647" s="104"/>
    </row>
    <row r="1648" spans="1:9">
      <c r="A1648" s="104"/>
      <c r="B1648" s="104"/>
      <c r="C1648" s="104"/>
      <c r="D1648" s="104"/>
      <c r="E1648" s="104"/>
      <c r="F1648" s="105"/>
      <c r="G1648" s="106"/>
      <c r="H1648" s="104"/>
      <c r="I1648" s="104"/>
    </row>
    <row r="1649" spans="1:9">
      <c r="A1649" s="104"/>
      <c r="B1649" s="104"/>
      <c r="C1649" s="104"/>
      <c r="D1649" s="104"/>
      <c r="E1649" s="104"/>
      <c r="F1649" s="105"/>
      <c r="G1649" s="106"/>
      <c r="H1649" s="104"/>
      <c r="I1649" s="104"/>
    </row>
    <row r="1650" spans="1:9">
      <c r="A1650" s="104"/>
      <c r="B1650" s="104"/>
      <c r="C1650" s="104"/>
      <c r="D1650" s="104"/>
      <c r="E1650" s="104"/>
      <c r="F1650" s="105"/>
      <c r="G1650" s="106"/>
      <c r="H1650" s="104"/>
      <c r="I1650" s="104"/>
    </row>
    <row r="1651" spans="1:9">
      <c r="A1651" s="104"/>
      <c r="B1651" s="104"/>
      <c r="C1651" s="104"/>
      <c r="D1651" s="104"/>
      <c r="E1651" s="104"/>
      <c r="F1651" s="105"/>
      <c r="G1651" s="106"/>
      <c r="H1651" s="104"/>
      <c r="I1651" s="104"/>
    </row>
    <row r="1652" spans="1:9">
      <c r="A1652" s="104"/>
      <c r="B1652" s="104"/>
      <c r="C1652" s="104"/>
      <c r="D1652" s="104"/>
      <c r="E1652" s="104"/>
      <c r="F1652" s="105"/>
      <c r="G1652" s="106"/>
      <c r="H1652" s="104"/>
      <c r="I1652" s="104"/>
    </row>
    <row r="1653" spans="1:9">
      <c r="A1653" s="104"/>
      <c r="B1653" s="104"/>
      <c r="C1653" s="104"/>
      <c r="D1653" s="104"/>
      <c r="E1653" s="104"/>
      <c r="F1653" s="105"/>
      <c r="G1653" s="106"/>
      <c r="H1653" s="104"/>
      <c r="I1653" s="104"/>
    </row>
    <row r="1654" spans="1:9">
      <c r="A1654" s="104"/>
      <c r="B1654" s="104"/>
      <c r="C1654" s="104"/>
      <c r="D1654" s="104"/>
      <c r="E1654" s="104"/>
      <c r="F1654" s="105"/>
      <c r="G1654" s="106"/>
      <c r="H1654" s="104"/>
      <c r="I1654" s="104"/>
    </row>
    <row r="1655" spans="1:9">
      <c r="A1655" s="104"/>
      <c r="B1655" s="104"/>
      <c r="C1655" s="104"/>
      <c r="D1655" s="104"/>
      <c r="E1655" s="104"/>
      <c r="F1655" s="105"/>
      <c r="G1655" s="106"/>
      <c r="H1655" s="104"/>
      <c r="I1655" s="104"/>
    </row>
    <row r="1656" spans="1:9">
      <c r="A1656" s="104"/>
      <c r="B1656" s="104"/>
      <c r="C1656" s="104"/>
      <c r="D1656" s="104"/>
      <c r="E1656" s="104"/>
      <c r="F1656" s="105"/>
      <c r="G1656" s="106"/>
      <c r="H1656" s="104"/>
      <c r="I1656" s="104"/>
    </row>
    <row r="1657" spans="1:9">
      <c r="A1657" s="104"/>
      <c r="B1657" s="104"/>
      <c r="C1657" s="104"/>
      <c r="D1657" s="104"/>
      <c r="E1657" s="104"/>
      <c r="F1657" s="105"/>
      <c r="G1657" s="106"/>
      <c r="H1657" s="104"/>
      <c r="I1657" s="104"/>
    </row>
    <row r="1658" spans="1:9">
      <c r="A1658" s="104"/>
      <c r="B1658" s="104"/>
      <c r="C1658" s="104"/>
      <c r="D1658" s="104"/>
      <c r="E1658" s="104"/>
      <c r="F1658" s="105"/>
      <c r="G1658" s="106"/>
      <c r="H1658" s="104"/>
      <c r="I1658" s="104"/>
    </row>
    <row r="1659" spans="1:9">
      <c r="A1659" s="104"/>
      <c r="B1659" s="104"/>
      <c r="C1659" s="104"/>
      <c r="D1659" s="104"/>
      <c r="E1659" s="104"/>
      <c r="F1659" s="105"/>
      <c r="G1659" s="106"/>
      <c r="H1659" s="104"/>
      <c r="I1659" s="104"/>
    </row>
    <row r="1660" spans="1:9">
      <c r="A1660" s="104"/>
      <c r="B1660" s="104"/>
      <c r="C1660" s="104"/>
      <c r="D1660" s="104"/>
      <c r="E1660" s="104"/>
      <c r="F1660" s="105"/>
      <c r="G1660" s="106"/>
      <c r="H1660" s="104"/>
      <c r="I1660" s="104"/>
    </row>
    <row r="1661" spans="1:9">
      <c r="A1661" s="104"/>
      <c r="B1661" s="104"/>
      <c r="C1661" s="104"/>
      <c r="D1661" s="104"/>
      <c r="E1661" s="104"/>
      <c r="F1661" s="105"/>
      <c r="G1661" s="106"/>
      <c r="H1661" s="104"/>
      <c r="I1661" s="104"/>
    </row>
    <row r="1662" spans="1:9">
      <c r="A1662" s="104"/>
      <c r="B1662" s="104"/>
      <c r="C1662" s="104"/>
      <c r="D1662" s="104"/>
      <c r="E1662" s="104"/>
      <c r="F1662" s="105"/>
      <c r="G1662" s="106"/>
      <c r="H1662" s="104"/>
      <c r="I1662" s="104"/>
    </row>
    <row r="1663" spans="1:9">
      <c r="A1663" s="104"/>
      <c r="B1663" s="104"/>
      <c r="C1663" s="104"/>
      <c r="D1663" s="104"/>
      <c r="E1663" s="104"/>
      <c r="F1663" s="105"/>
      <c r="G1663" s="106"/>
      <c r="H1663" s="104"/>
      <c r="I1663" s="104"/>
    </row>
    <row r="1664" spans="1:9">
      <c r="A1664" s="104"/>
      <c r="B1664" s="104"/>
      <c r="C1664" s="104"/>
      <c r="D1664" s="104"/>
      <c r="E1664" s="104"/>
      <c r="F1664" s="105"/>
      <c r="G1664" s="106"/>
      <c r="H1664" s="104"/>
      <c r="I1664" s="104"/>
    </row>
    <row r="1665" spans="1:9">
      <c r="A1665" s="104"/>
      <c r="B1665" s="104"/>
      <c r="C1665" s="104"/>
      <c r="D1665" s="104"/>
      <c r="E1665" s="104"/>
      <c r="F1665" s="105"/>
      <c r="G1665" s="106"/>
      <c r="H1665" s="104"/>
      <c r="I1665" s="104"/>
    </row>
    <row r="1666" spans="1:9">
      <c r="A1666" s="104"/>
      <c r="B1666" s="104"/>
      <c r="C1666" s="104"/>
      <c r="D1666" s="104"/>
      <c r="E1666" s="104"/>
      <c r="F1666" s="105"/>
      <c r="G1666" s="106"/>
      <c r="H1666" s="104"/>
      <c r="I1666" s="104"/>
    </row>
    <row r="1667" spans="1:9">
      <c r="A1667" s="104"/>
      <c r="B1667" s="104"/>
      <c r="C1667" s="104"/>
      <c r="D1667" s="104"/>
      <c r="E1667" s="104"/>
      <c r="F1667" s="105"/>
      <c r="G1667" s="106"/>
      <c r="H1667" s="104"/>
      <c r="I1667" s="104"/>
    </row>
    <row r="1668" spans="1:9">
      <c r="A1668" s="104"/>
      <c r="B1668" s="104"/>
      <c r="C1668" s="104"/>
      <c r="D1668" s="104"/>
      <c r="E1668" s="104"/>
      <c r="F1668" s="105"/>
      <c r="G1668" s="106"/>
      <c r="H1668" s="104"/>
      <c r="I1668" s="104"/>
    </row>
    <row r="1669" spans="1:9">
      <c r="A1669" s="104"/>
      <c r="B1669" s="104"/>
      <c r="C1669" s="104"/>
      <c r="D1669" s="104"/>
      <c r="E1669" s="104"/>
      <c r="F1669" s="105"/>
      <c r="G1669" s="106"/>
      <c r="H1669" s="104"/>
      <c r="I1669" s="104"/>
    </row>
    <row r="1670" spans="1:9">
      <c r="A1670" s="104"/>
      <c r="B1670" s="104"/>
      <c r="C1670" s="104"/>
      <c r="D1670" s="104"/>
      <c r="E1670" s="104"/>
      <c r="F1670" s="105"/>
      <c r="G1670" s="106"/>
      <c r="H1670" s="104"/>
      <c r="I1670" s="104"/>
    </row>
    <row r="1671" spans="1:9">
      <c r="A1671" s="104"/>
      <c r="B1671" s="104"/>
      <c r="C1671" s="104"/>
      <c r="D1671" s="104"/>
      <c r="E1671" s="104"/>
      <c r="F1671" s="105"/>
      <c r="G1671" s="106"/>
      <c r="H1671" s="104"/>
      <c r="I1671" s="104"/>
    </row>
    <row r="1672" spans="1:9">
      <c r="A1672" s="104"/>
      <c r="B1672" s="104"/>
      <c r="C1672" s="104"/>
      <c r="D1672" s="104"/>
      <c r="E1672" s="104"/>
      <c r="F1672" s="105"/>
      <c r="G1672" s="106"/>
      <c r="H1672" s="104"/>
      <c r="I1672" s="104"/>
    </row>
    <row r="1673" spans="1:9">
      <c r="A1673" s="104"/>
      <c r="B1673" s="104"/>
      <c r="C1673" s="104"/>
      <c r="D1673" s="104"/>
      <c r="E1673" s="104"/>
      <c r="F1673" s="105"/>
      <c r="G1673" s="106"/>
      <c r="H1673" s="104"/>
      <c r="I1673" s="104"/>
    </row>
    <row r="1674" spans="1:9">
      <c r="A1674" s="104"/>
      <c r="B1674" s="104"/>
      <c r="C1674" s="104"/>
      <c r="D1674" s="104"/>
      <c r="E1674" s="104"/>
      <c r="F1674" s="105"/>
      <c r="G1674" s="106"/>
      <c r="H1674" s="104"/>
      <c r="I1674" s="104"/>
    </row>
    <row r="1675" spans="1:9">
      <c r="A1675" s="104"/>
      <c r="B1675" s="104"/>
      <c r="C1675" s="104"/>
      <c r="D1675" s="104"/>
      <c r="E1675" s="104"/>
      <c r="F1675" s="105"/>
      <c r="G1675" s="106"/>
      <c r="H1675" s="104"/>
      <c r="I1675" s="104"/>
    </row>
    <row r="1676" spans="1:9">
      <c r="A1676" s="104"/>
      <c r="B1676" s="104"/>
      <c r="C1676" s="104"/>
      <c r="D1676" s="104"/>
      <c r="E1676" s="104"/>
      <c r="F1676" s="105"/>
      <c r="G1676" s="106"/>
      <c r="H1676" s="104"/>
      <c r="I1676" s="104"/>
    </row>
  </sheetData>
  <mergeCells count="1091">
    <mergeCell ref="EM5:FA5"/>
    <mergeCell ref="FB5:FP5"/>
    <mergeCell ref="FQ5:GE5"/>
    <mergeCell ref="GF5:GT5"/>
    <mergeCell ref="GU5:HI5"/>
    <mergeCell ref="W5:AK5"/>
    <mergeCell ref="AL5:AZ5"/>
    <mergeCell ref="BA5:BO5"/>
    <mergeCell ref="BP5:CD5"/>
    <mergeCell ref="CE5:CS5"/>
    <mergeCell ref="CT5:DH5"/>
    <mergeCell ref="DI5:DW5"/>
    <mergeCell ref="DX5:EL5"/>
    <mergeCell ref="QA5:QO5"/>
    <mergeCell ref="QP5:RD5"/>
    <mergeCell ref="RE5:RS5"/>
    <mergeCell ref="RT5:SH5"/>
    <mergeCell ref="ND5:NR5"/>
    <mergeCell ref="NS5:OG5"/>
    <mergeCell ref="OH5:OV5"/>
    <mergeCell ref="OW5:PK5"/>
    <mergeCell ref="PL5:PZ5"/>
    <mergeCell ref="KG5:KU5"/>
    <mergeCell ref="KV5:LJ5"/>
    <mergeCell ref="LK5:LY5"/>
    <mergeCell ref="LZ5:MN5"/>
    <mergeCell ref="MO5:NC5"/>
    <mergeCell ref="HJ5:HX5"/>
    <mergeCell ref="HY5:IM5"/>
    <mergeCell ref="AEL5:AEZ5"/>
    <mergeCell ref="AFA5:AFO5"/>
    <mergeCell ref="AFP5:AGD5"/>
    <mergeCell ref="AGE5:AGS5"/>
    <mergeCell ref="AGT5:AHH5"/>
    <mergeCell ref="IN5:JB5"/>
    <mergeCell ref="JC5:JQ5"/>
    <mergeCell ref="JR5:KF5"/>
    <mergeCell ref="ABO5:ACC5"/>
    <mergeCell ref="ACD5:ACR5"/>
    <mergeCell ref="ACS5:ADG5"/>
    <mergeCell ref="ADH5:ADV5"/>
    <mergeCell ref="ADW5:AEK5"/>
    <mergeCell ref="YR5:ZF5"/>
    <mergeCell ref="ZG5:ZU5"/>
    <mergeCell ref="ZV5:AAJ5"/>
    <mergeCell ref="AAK5:AAY5"/>
    <mergeCell ref="AAZ5:ABN5"/>
    <mergeCell ref="VU5:WI5"/>
    <mergeCell ref="WJ5:WX5"/>
    <mergeCell ref="WY5:XM5"/>
    <mergeCell ref="XN5:YB5"/>
    <mergeCell ref="YC5:YQ5"/>
    <mergeCell ref="SX5:TL5"/>
    <mergeCell ref="TM5:UA5"/>
    <mergeCell ref="UB5:UP5"/>
    <mergeCell ref="UQ5:VE5"/>
    <mergeCell ref="VF5:VT5"/>
    <mergeCell ref="SI5:SW5"/>
    <mergeCell ref="APZ5:AQN5"/>
    <mergeCell ref="AQO5:ARC5"/>
    <mergeCell ref="ARD5:ARR5"/>
    <mergeCell ref="ARS5:ASG5"/>
    <mergeCell ref="ASH5:ASV5"/>
    <mergeCell ref="ANC5:ANQ5"/>
    <mergeCell ref="ANR5:AOF5"/>
    <mergeCell ref="AOG5:AOU5"/>
    <mergeCell ref="AOV5:APJ5"/>
    <mergeCell ref="APK5:APY5"/>
    <mergeCell ref="AKF5:AKT5"/>
    <mergeCell ref="AKU5:ALI5"/>
    <mergeCell ref="ALJ5:ALX5"/>
    <mergeCell ref="ALY5:AMM5"/>
    <mergeCell ref="AMN5:ANB5"/>
    <mergeCell ref="AHI5:AHW5"/>
    <mergeCell ref="AHX5:AIL5"/>
    <mergeCell ref="AIM5:AJA5"/>
    <mergeCell ref="AJB5:AJP5"/>
    <mergeCell ref="AJQ5:AKE5"/>
    <mergeCell ref="BBN5:BCB5"/>
    <mergeCell ref="BCC5:BCQ5"/>
    <mergeCell ref="BCR5:BDF5"/>
    <mergeCell ref="BDG5:BDU5"/>
    <mergeCell ref="BDV5:BEJ5"/>
    <mergeCell ref="AYQ5:AZE5"/>
    <mergeCell ref="AZF5:AZT5"/>
    <mergeCell ref="AZU5:BAI5"/>
    <mergeCell ref="BAJ5:BAX5"/>
    <mergeCell ref="BAY5:BBM5"/>
    <mergeCell ref="AVT5:AWH5"/>
    <mergeCell ref="AWI5:AWW5"/>
    <mergeCell ref="AWX5:AXL5"/>
    <mergeCell ref="AXM5:AYA5"/>
    <mergeCell ref="AYB5:AYP5"/>
    <mergeCell ref="ASW5:ATK5"/>
    <mergeCell ref="ATL5:ATZ5"/>
    <mergeCell ref="AUA5:AUO5"/>
    <mergeCell ref="AUP5:AVD5"/>
    <mergeCell ref="AVE5:AVS5"/>
    <mergeCell ref="BNB5:BNP5"/>
    <mergeCell ref="BNQ5:BOE5"/>
    <mergeCell ref="BOF5:BOT5"/>
    <mergeCell ref="BOU5:BPI5"/>
    <mergeCell ref="BPJ5:BPX5"/>
    <mergeCell ref="BKE5:BKS5"/>
    <mergeCell ref="BKT5:BLH5"/>
    <mergeCell ref="BLI5:BLW5"/>
    <mergeCell ref="BLX5:BML5"/>
    <mergeCell ref="BMM5:BNA5"/>
    <mergeCell ref="BHH5:BHV5"/>
    <mergeCell ref="BHW5:BIK5"/>
    <mergeCell ref="BIL5:BIZ5"/>
    <mergeCell ref="BJA5:BJO5"/>
    <mergeCell ref="BJP5:BKD5"/>
    <mergeCell ref="BEK5:BEY5"/>
    <mergeCell ref="BEZ5:BFN5"/>
    <mergeCell ref="BFO5:BGC5"/>
    <mergeCell ref="BGD5:BGR5"/>
    <mergeCell ref="BGS5:BHG5"/>
    <mergeCell ref="BYP5:BZD5"/>
    <mergeCell ref="BZE5:BZS5"/>
    <mergeCell ref="BZT5:CAH5"/>
    <mergeCell ref="CAI5:CAW5"/>
    <mergeCell ref="CAX5:CBL5"/>
    <mergeCell ref="BVS5:BWG5"/>
    <mergeCell ref="BWH5:BWV5"/>
    <mergeCell ref="BWW5:BXK5"/>
    <mergeCell ref="BXL5:BXZ5"/>
    <mergeCell ref="BYA5:BYO5"/>
    <mergeCell ref="BSV5:BTJ5"/>
    <mergeCell ref="BTK5:BTY5"/>
    <mergeCell ref="BTZ5:BUN5"/>
    <mergeCell ref="BUO5:BVC5"/>
    <mergeCell ref="BVD5:BVR5"/>
    <mergeCell ref="BPY5:BQM5"/>
    <mergeCell ref="BQN5:BRB5"/>
    <mergeCell ref="BRC5:BRQ5"/>
    <mergeCell ref="BRR5:BSF5"/>
    <mergeCell ref="BSG5:BSU5"/>
    <mergeCell ref="CKD5:CKR5"/>
    <mergeCell ref="CKS5:CLG5"/>
    <mergeCell ref="CLH5:CLV5"/>
    <mergeCell ref="CLW5:CMK5"/>
    <mergeCell ref="CML5:CMZ5"/>
    <mergeCell ref="CHG5:CHU5"/>
    <mergeCell ref="CHV5:CIJ5"/>
    <mergeCell ref="CIK5:CIY5"/>
    <mergeCell ref="CIZ5:CJN5"/>
    <mergeCell ref="CJO5:CKC5"/>
    <mergeCell ref="CEJ5:CEX5"/>
    <mergeCell ref="CEY5:CFM5"/>
    <mergeCell ref="CFN5:CGB5"/>
    <mergeCell ref="CGC5:CGQ5"/>
    <mergeCell ref="CGR5:CHF5"/>
    <mergeCell ref="CBM5:CCA5"/>
    <mergeCell ref="CCB5:CCP5"/>
    <mergeCell ref="CCQ5:CDE5"/>
    <mergeCell ref="CDF5:CDT5"/>
    <mergeCell ref="CDU5:CEI5"/>
    <mergeCell ref="CVR5:CWF5"/>
    <mergeCell ref="CWG5:CWU5"/>
    <mergeCell ref="CWV5:CXJ5"/>
    <mergeCell ref="CXK5:CXY5"/>
    <mergeCell ref="CXZ5:CYN5"/>
    <mergeCell ref="CSU5:CTI5"/>
    <mergeCell ref="CTJ5:CTX5"/>
    <mergeCell ref="CTY5:CUM5"/>
    <mergeCell ref="CUN5:CVB5"/>
    <mergeCell ref="CVC5:CVQ5"/>
    <mergeCell ref="CPX5:CQL5"/>
    <mergeCell ref="CQM5:CRA5"/>
    <mergeCell ref="CRB5:CRP5"/>
    <mergeCell ref="CRQ5:CSE5"/>
    <mergeCell ref="CSF5:CST5"/>
    <mergeCell ref="CNA5:CNO5"/>
    <mergeCell ref="CNP5:COD5"/>
    <mergeCell ref="COE5:COS5"/>
    <mergeCell ref="COT5:CPH5"/>
    <mergeCell ref="CPI5:CPW5"/>
    <mergeCell ref="DHF5:DHT5"/>
    <mergeCell ref="DHU5:DII5"/>
    <mergeCell ref="DIJ5:DIX5"/>
    <mergeCell ref="DIY5:DJM5"/>
    <mergeCell ref="DJN5:DKB5"/>
    <mergeCell ref="DEI5:DEW5"/>
    <mergeCell ref="DEX5:DFL5"/>
    <mergeCell ref="DFM5:DGA5"/>
    <mergeCell ref="DGB5:DGP5"/>
    <mergeCell ref="DGQ5:DHE5"/>
    <mergeCell ref="DBL5:DBZ5"/>
    <mergeCell ref="DCA5:DCO5"/>
    <mergeCell ref="DCP5:DDD5"/>
    <mergeCell ref="DDE5:DDS5"/>
    <mergeCell ref="DDT5:DEH5"/>
    <mergeCell ref="CYO5:CZC5"/>
    <mergeCell ref="CZD5:CZR5"/>
    <mergeCell ref="CZS5:DAG5"/>
    <mergeCell ref="DAH5:DAV5"/>
    <mergeCell ref="DAW5:DBK5"/>
    <mergeCell ref="DST5:DTH5"/>
    <mergeCell ref="DTI5:DTW5"/>
    <mergeCell ref="DTX5:DUL5"/>
    <mergeCell ref="DUM5:DVA5"/>
    <mergeCell ref="DVB5:DVP5"/>
    <mergeCell ref="DPW5:DQK5"/>
    <mergeCell ref="DQL5:DQZ5"/>
    <mergeCell ref="DRA5:DRO5"/>
    <mergeCell ref="DRP5:DSD5"/>
    <mergeCell ref="DSE5:DSS5"/>
    <mergeCell ref="DMZ5:DNN5"/>
    <mergeCell ref="DNO5:DOC5"/>
    <mergeCell ref="DOD5:DOR5"/>
    <mergeCell ref="DOS5:DPG5"/>
    <mergeCell ref="DPH5:DPV5"/>
    <mergeCell ref="DKC5:DKQ5"/>
    <mergeCell ref="DKR5:DLF5"/>
    <mergeCell ref="DLG5:DLU5"/>
    <mergeCell ref="DLV5:DMJ5"/>
    <mergeCell ref="DMK5:DMY5"/>
    <mergeCell ref="EEH5:EEV5"/>
    <mergeCell ref="EEW5:EFK5"/>
    <mergeCell ref="EFL5:EFZ5"/>
    <mergeCell ref="EGA5:EGO5"/>
    <mergeCell ref="EGP5:EHD5"/>
    <mergeCell ref="EBK5:EBY5"/>
    <mergeCell ref="EBZ5:ECN5"/>
    <mergeCell ref="ECO5:EDC5"/>
    <mergeCell ref="EDD5:EDR5"/>
    <mergeCell ref="EDS5:EEG5"/>
    <mergeCell ref="DYN5:DZB5"/>
    <mergeCell ref="DZC5:DZQ5"/>
    <mergeCell ref="DZR5:EAF5"/>
    <mergeCell ref="EAG5:EAU5"/>
    <mergeCell ref="EAV5:EBJ5"/>
    <mergeCell ref="DVQ5:DWE5"/>
    <mergeCell ref="DWF5:DWT5"/>
    <mergeCell ref="DWU5:DXI5"/>
    <mergeCell ref="DXJ5:DXX5"/>
    <mergeCell ref="DXY5:DYM5"/>
    <mergeCell ref="EPV5:EQJ5"/>
    <mergeCell ref="EQK5:EQY5"/>
    <mergeCell ref="EQZ5:ERN5"/>
    <mergeCell ref="ERO5:ESC5"/>
    <mergeCell ref="ESD5:ESR5"/>
    <mergeCell ref="EMY5:ENM5"/>
    <mergeCell ref="ENN5:EOB5"/>
    <mergeCell ref="EOC5:EOQ5"/>
    <mergeCell ref="EOR5:EPF5"/>
    <mergeCell ref="EPG5:EPU5"/>
    <mergeCell ref="EKB5:EKP5"/>
    <mergeCell ref="EKQ5:ELE5"/>
    <mergeCell ref="ELF5:ELT5"/>
    <mergeCell ref="ELU5:EMI5"/>
    <mergeCell ref="EMJ5:EMX5"/>
    <mergeCell ref="EHE5:EHS5"/>
    <mergeCell ref="EHT5:EIH5"/>
    <mergeCell ref="EII5:EIW5"/>
    <mergeCell ref="EIX5:EJL5"/>
    <mergeCell ref="EJM5:EKA5"/>
    <mergeCell ref="FBJ5:FBX5"/>
    <mergeCell ref="FBY5:FCM5"/>
    <mergeCell ref="FCN5:FDB5"/>
    <mergeCell ref="FDC5:FDQ5"/>
    <mergeCell ref="FDR5:FEF5"/>
    <mergeCell ref="EYM5:EZA5"/>
    <mergeCell ref="EZB5:EZP5"/>
    <mergeCell ref="EZQ5:FAE5"/>
    <mergeCell ref="FAF5:FAT5"/>
    <mergeCell ref="FAU5:FBI5"/>
    <mergeCell ref="EVP5:EWD5"/>
    <mergeCell ref="EWE5:EWS5"/>
    <mergeCell ref="EWT5:EXH5"/>
    <mergeCell ref="EXI5:EXW5"/>
    <mergeCell ref="EXX5:EYL5"/>
    <mergeCell ref="ESS5:ETG5"/>
    <mergeCell ref="ETH5:ETV5"/>
    <mergeCell ref="ETW5:EUK5"/>
    <mergeCell ref="EUL5:EUZ5"/>
    <mergeCell ref="EVA5:EVO5"/>
    <mergeCell ref="FMX5:FNL5"/>
    <mergeCell ref="FNM5:FOA5"/>
    <mergeCell ref="FOB5:FOP5"/>
    <mergeCell ref="FOQ5:FPE5"/>
    <mergeCell ref="FPF5:FPT5"/>
    <mergeCell ref="FKA5:FKO5"/>
    <mergeCell ref="FKP5:FLD5"/>
    <mergeCell ref="FLE5:FLS5"/>
    <mergeCell ref="FLT5:FMH5"/>
    <mergeCell ref="FMI5:FMW5"/>
    <mergeCell ref="FHD5:FHR5"/>
    <mergeCell ref="FHS5:FIG5"/>
    <mergeCell ref="FIH5:FIV5"/>
    <mergeCell ref="FIW5:FJK5"/>
    <mergeCell ref="FJL5:FJZ5"/>
    <mergeCell ref="FEG5:FEU5"/>
    <mergeCell ref="FEV5:FFJ5"/>
    <mergeCell ref="FFK5:FFY5"/>
    <mergeCell ref="FFZ5:FGN5"/>
    <mergeCell ref="FGO5:FHC5"/>
    <mergeCell ref="FYL5:FYZ5"/>
    <mergeCell ref="FZA5:FZO5"/>
    <mergeCell ref="FZP5:GAD5"/>
    <mergeCell ref="GAE5:GAS5"/>
    <mergeCell ref="GAT5:GBH5"/>
    <mergeCell ref="FVO5:FWC5"/>
    <mergeCell ref="FWD5:FWR5"/>
    <mergeCell ref="FWS5:FXG5"/>
    <mergeCell ref="FXH5:FXV5"/>
    <mergeCell ref="FXW5:FYK5"/>
    <mergeCell ref="FSR5:FTF5"/>
    <mergeCell ref="FTG5:FTU5"/>
    <mergeCell ref="FTV5:FUJ5"/>
    <mergeCell ref="FUK5:FUY5"/>
    <mergeCell ref="FUZ5:FVN5"/>
    <mergeCell ref="FPU5:FQI5"/>
    <mergeCell ref="FQJ5:FQX5"/>
    <mergeCell ref="FQY5:FRM5"/>
    <mergeCell ref="FRN5:FSB5"/>
    <mergeCell ref="FSC5:FSQ5"/>
    <mergeCell ref="GJZ5:GKN5"/>
    <mergeCell ref="GKO5:GLC5"/>
    <mergeCell ref="GLD5:GLR5"/>
    <mergeCell ref="GLS5:GMG5"/>
    <mergeCell ref="GMH5:GMV5"/>
    <mergeCell ref="GHC5:GHQ5"/>
    <mergeCell ref="GHR5:GIF5"/>
    <mergeCell ref="GIG5:GIU5"/>
    <mergeCell ref="GIV5:GJJ5"/>
    <mergeCell ref="GJK5:GJY5"/>
    <mergeCell ref="GEF5:GET5"/>
    <mergeCell ref="GEU5:GFI5"/>
    <mergeCell ref="GFJ5:GFX5"/>
    <mergeCell ref="GFY5:GGM5"/>
    <mergeCell ref="GGN5:GHB5"/>
    <mergeCell ref="GBI5:GBW5"/>
    <mergeCell ref="GBX5:GCL5"/>
    <mergeCell ref="GCM5:GDA5"/>
    <mergeCell ref="GDB5:GDP5"/>
    <mergeCell ref="GDQ5:GEE5"/>
    <mergeCell ref="GVN5:GWB5"/>
    <mergeCell ref="GWC5:GWQ5"/>
    <mergeCell ref="GWR5:GXF5"/>
    <mergeCell ref="GXG5:GXU5"/>
    <mergeCell ref="GXV5:GYJ5"/>
    <mergeCell ref="GSQ5:GTE5"/>
    <mergeCell ref="GTF5:GTT5"/>
    <mergeCell ref="GTU5:GUI5"/>
    <mergeCell ref="GUJ5:GUX5"/>
    <mergeCell ref="GUY5:GVM5"/>
    <mergeCell ref="GPT5:GQH5"/>
    <mergeCell ref="GQI5:GQW5"/>
    <mergeCell ref="GQX5:GRL5"/>
    <mergeCell ref="GRM5:GSA5"/>
    <mergeCell ref="GSB5:GSP5"/>
    <mergeCell ref="GMW5:GNK5"/>
    <mergeCell ref="GNL5:GNZ5"/>
    <mergeCell ref="GOA5:GOO5"/>
    <mergeCell ref="GOP5:GPD5"/>
    <mergeCell ref="GPE5:GPS5"/>
    <mergeCell ref="HHB5:HHP5"/>
    <mergeCell ref="HHQ5:HIE5"/>
    <mergeCell ref="HIF5:HIT5"/>
    <mergeCell ref="HIU5:HJI5"/>
    <mergeCell ref="HJJ5:HJX5"/>
    <mergeCell ref="HEE5:HES5"/>
    <mergeCell ref="HET5:HFH5"/>
    <mergeCell ref="HFI5:HFW5"/>
    <mergeCell ref="HFX5:HGL5"/>
    <mergeCell ref="HGM5:HHA5"/>
    <mergeCell ref="HBH5:HBV5"/>
    <mergeCell ref="HBW5:HCK5"/>
    <mergeCell ref="HCL5:HCZ5"/>
    <mergeCell ref="HDA5:HDO5"/>
    <mergeCell ref="HDP5:HED5"/>
    <mergeCell ref="GYK5:GYY5"/>
    <mergeCell ref="GYZ5:GZN5"/>
    <mergeCell ref="GZO5:HAC5"/>
    <mergeCell ref="HAD5:HAR5"/>
    <mergeCell ref="HAS5:HBG5"/>
    <mergeCell ref="HSP5:HTD5"/>
    <mergeCell ref="HTE5:HTS5"/>
    <mergeCell ref="HTT5:HUH5"/>
    <mergeCell ref="HUI5:HUW5"/>
    <mergeCell ref="HUX5:HVL5"/>
    <mergeCell ref="HPS5:HQG5"/>
    <mergeCell ref="HQH5:HQV5"/>
    <mergeCell ref="HQW5:HRK5"/>
    <mergeCell ref="HRL5:HRZ5"/>
    <mergeCell ref="HSA5:HSO5"/>
    <mergeCell ref="HMV5:HNJ5"/>
    <mergeCell ref="HNK5:HNY5"/>
    <mergeCell ref="HNZ5:HON5"/>
    <mergeCell ref="HOO5:HPC5"/>
    <mergeCell ref="HPD5:HPR5"/>
    <mergeCell ref="HJY5:HKM5"/>
    <mergeCell ref="HKN5:HLB5"/>
    <mergeCell ref="HLC5:HLQ5"/>
    <mergeCell ref="HLR5:HMF5"/>
    <mergeCell ref="HMG5:HMU5"/>
    <mergeCell ref="IED5:IER5"/>
    <mergeCell ref="IES5:IFG5"/>
    <mergeCell ref="IFH5:IFV5"/>
    <mergeCell ref="IFW5:IGK5"/>
    <mergeCell ref="IGL5:IGZ5"/>
    <mergeCell ref="IBG5:IBU5"/>
    <mergeCell ref="IBV5:ICJ5"/>
    <mergeCell ref="ICK5:ICY5"/>
    <mergeCell ref="ICZ5:IDN5"/>
    <mergeCell ref="IDO5:IEC5"/>
    <mergeCell ref="HYJ5:HYX5"/>
    <mergeCell ref="HYY5:HZM5"/>
    <mergeCell ref="HZN5:IAB5"/>
    <mergeCell ref="IAC5:IAQ5"/>
    <mergeCell ref="IAR5:IBF5"/>
    <mergeCell ref="HVM5:HWA5"/>
    <mergeCell ref="HWB5:HWP5"/>
    <mergeCell ref="HWQ5:HXE5"/>
    <mergeCell ref="HXF5:HXT5"/>
    <mergeCell ref="HXU5:HYI5"/>
    <mergeCell ref="IPR5:IQF5"/>
    <mergeCell ref="IQG5:IQU5"/>
    <mergeCell ref="IQV5:IRJ5"/>
    <mergeCell ref="IRK5:IRY5"/>
    <mergeCell ref="IRZ5:ISN5"/>
    <mergeCell ref="IMU5:INI5"/>
    <mergeCell ref="INJ5:INX5"/>
    <mergeCell ref="INY5:IOM5"/>
    <mergeCell ref="ION5:IPB5"/>
    <mergeCell ref="IPC5:IPQ5"/>
    <mergeCell ref="IJX5:IKL5"/>
    <mergeCell ref="IKM5:ILA5"/>
    <mergeCell ref="ILB5:ILP5"/>
    <mergeCell ref="ILQ5:IME5"/>
    <mergeCell ref="IMF5:IMT5"/>
    <mergeCell ref="IHA5:IHO5"/>
    <mergeCell ref="IHP5:IID5"/>
    <mergeCell ref="IIE5:IIS5"/>
    <mergeCell ref="IIT5:IJH5"/>
    <mergeCell ref="IJI5:IJW5"/>
    <mergeCell ref="JBF5:JBT5"/>
    <mergeCell ref="JBU5:JCI5"/>
    <mergeCell ref="JCJ5:JCX5"/>
    <mergeCell ref="JCY5:JDM5"/>
    <mergeCell ref="JDN5:JEB5"/>
    <mergeCell ref="IYI5:IYW5"/>
    <mergeCell ref="IYX5:IZL5"/>
    <mergeCell ref="IZM5:JAA5"/>
    <mergeCell ref="JAB5:JAP5"/>
    <mergeCell ref="JAQ5:JBE5"/>
    <mergeCell ref="IVL5:IVZ5"/>
    <mergeCell ref="IWA5:IWO5"/>
    <mergeCell ref="IWP5:IXD5"/>
    <mergeCell ref="IXE5:IXS5"/>
    <mergeCell ref="IXT5:IYH5"/>
    <mergeCell ref="ISO5:ITC5"/>
    <mergeCell ref="ITD5:ITR5"/>
    <mergeCell ref="ITS5:IUG5"/>
    <mergeCell ref="IUH5:IUV5"/>
    <mergeCell ref="IUW5:IVK5"/>
    <mergeCell ref="JMT5:JNH5"/>
    <mergeCell ref="JNI5:JNW5"/>
    <mergeCell ref="JNX5:JOL5"/>
    <mergeCell ref="JOM5:JPA5"/>
    <mergeCell ref="JPB5:JPP5"/>
    <mergeCell ref="JJW5:JKK5"/>
    <mergeCell ref="JKL5:JKZ5"/>
    <mergeCell ref="JLA5:JLO5"/>
    <mergeCell ref="JLP5:JMD5"/>
    <mergeCell ref="JME5:JMS5"/>
    <mergeCell ref="JGZ5:JHN5"/>
    <mergeCell ref="JHO5:JIC5"/>
    <mergeCell ref="JID5:JIR5"/>
    <mergeCell ref="JIS5:JJG5"/>
    <mergeCell ref="JJH5:JJV5"/>
    <mergeCell ref="JEC5:JEQ5"/>
    <mergeCell ref="JER5:JFF5"/>
    <mergeCell ref="JFG5:JFU5"/>
    <mergeCell ref="JFV5:JGJ5"/>
    <mergeCell ref="JGK5:JGY5"/>
    <mergeCell ref="JYH5:JYV5"/>
    <mergeCell ref="JYW5:JZK5"/>
    <mergeCell ref="JZL5:JZZ5"/>
    <mergeCell ref="KAA5:KAO5"/>
    <mergeCell ref="KAP5:KBD5"/>
    <mergeCell ref="JVK5:JVY5"/>
    <mergeCell ref="JVZ5:JWN5"/>
    <mergeCell ref="JWO5:JXC5"/>
    <mergeCell ref="JXD5:JXR5"/>
    <mergeCell ref="JXS5:JYG5"/>
    <mergeCell ref="JSN5:JTB5"/>
    <mergeCell ref="JTC5:JTQ5"/>
    <mergeCell ref="JTR5:JUF5"/>
    <mergeCell ref="JUG5:JUU5"/>
    <mergeCell ref="JUV5:JVJ5"/>
    <mergeCell ref="JPQ5:JQE5"/>
    <mergeCell ref="JQF5:JQT5"/>
    <mergeCell ref="JQU5:JRI5"/>
    <mergeCell ref="JRJ5:JRX5"/>
    <mergeCell ref="JRY5:JSM5"/>
    <mergeCell ref="KJV5:KKJ5"/>
    <mergeCell ref="KKK5:KKY5"/>
    <mergeCell ref="KKZ5:KLN5"/>
    <mergeCell ref="KLO5:KMC5"/>
    <mergeCell ref="KMD5:KMR5"/>
    <mergeCell ref="KGY5:KHM5"/>
    <mergeCell ref="KHN5:KIB5"/>
    <mergeCell ref="KIC5:KIQ5"/>
    <mergeCell ref="KIR5:KJF5"/>
    <mergeCell ref="KJG5:KJU5"/>
    <mergeCell ref="KEB5:KEP5"/>
    <mergeCell ref="KEQ5:KFE5"/>
    <mergeCell ref="KFF5:KFT5"/>
    <mergeCell ref="KFU5:KGI5"/>
    <mergeCell ref="KGJ5:KGX5"/>
    <mergeCell ref="KBE5:KBS5"/>
    <mergeCell ref="KBT5:KCH5"/>
    <mergeCell ref="KCI5:KCW5"/>
    <mergeCell ref="KCX5:KDL5"/>
    <mergeCell ref="KDM5:KEA5"/>
    <mergeCell ref="KVJ5:KVX5"/>
    <mergeCell ref="KVY5:KWM5"/>
    <mergeCell ref="KWN5:KXB5"/>
    <mergeCell ref="KXC5:KXQ5"/>
    <mergeCell ref="KXR5:KYF5"/>
    <mergeCell ref="KSM5:KTA5"/>
    <mergeCell ref="KTB5:KTP5"/>
    <mergeCell ref="KTQ5:KUE5"/>
    <mergeCell ref="KUF5:KUT5"/>
    <mergeCell ref="KUU5:KVI5"/>
    <mergeCell ref="KPP5:KQD5"/>
    <mergeCell ref="KQE5:KQS5"/>
    <mergeCell ref="KQT5:KRH5"/>
    <mergeCell ref="KRI5:KRW5"/>
    <mergeCell ref="KRX5:KSL5"/>
    <mergeCell ref="KMS5:KNG5"/>
    <mergeCell ref="KNH5:KNV5"/>
    <mergeCell ref="KNW5:KOK5"/>
    <mergeCell ref="KOL5:KOZ5"/>
    <mergeCell ref="KPA5:KPO5"/>
    <mergeCell ref="LGX5:LHL5"/>
    <mergeCell ref="LHM5:LIA5"/>
    <mergeCell ref="LIB5:LIP5"/>
    <mergeCell ref="LIQ5:LJE5"/>
    <mergeCell ref="LJF5:LJT5"/>
    <mergeCell ref="LEA5:LEO5"/>
    <mergeCell ref="LEP5:LFD5"/>
    <mergeCell ref="LFE5:LFS5"/>
    <mergeCell ref="LFT5:LGH5"/>
    <mergeCell ref="LGI5:LGW5"/>
    <mergeCell ref="LBD5:LBR5"/>
    <mergeCell ref="LBS5:LCG5"/>
    <mergeCell ref="LCH5:LCV5"/>
    <mergeCell ref="LCW5:LDK5"/>
    <mergeCell ref="LDL5:LDZ5"/>
    <mergeCell ref="KYG5:KYU5"/>
    <mergeCell ref="KYV5:KZJ5"/>
    <mergeCell ref="KZK5:KZY5"/>
    <mergeCell ref="KZZ5:LAN5"/>
    <mergeCell ref="LAO5:LBC5"/>
    <mergeCell ref="LSL5:LSZ5"/>
    <mergeCell ref="LTA5:LTO5"/>
    <mergeCell ref="LTP5:LUD5"/>
    <mergeCell ref="LUE5:LUS5"/>
    <mergeCell ref="LUT5:LVH5"/>
    <mergeCell ref="LPO5:LQC5"/>
    <mergeCell ref="LQD5:LQR5"/>
    <mergeCell ref="LQS5:LRG5"/>
    <mergeCell ref="LRH5:LRV5"/>
    <mergeCell ref="LRW5:LSK5"/>
    <mergeCell ref="LMR5:LNF5"/>
    <mergeCell ref="LNG5:LNU5"/>
    <mergeCell ref="LNV5:LOJ5"/>
    <mergeCell ref="LOK5:LOY5"/>
    <mergeCell ref="LOZ5:LPN5"/>
    <mergeCell ref="LJU5:LKI5"/>
    <mergeCell ref="LKJ5:LKX5"/>
    <mergeCell ref="LKY5:LLM5"/>
    <mergeCell ref="LLN5:LMB5"/>
    <mergeCell ref="LMC5:LMQ5"/>
    <mergeCell ref="MDZ5:MEN5"/>
    <mergeCell ref="MEO5:MFC5"/>
    <mergeCell ref="MFD5:MFR5"/>
    <mergeCell ref="MFS5:MGG5"/>
    <mergeCell ref="MGH5:MGV5"/>
    <mergeCell ref="MBC5:MBQ5"/>
    <mergeCell ref="MBR5:MCF5"/>
    <mergeCell ref="MCG5:MCU5"/>
    <mergeCell ref="MCV5:MDJ5"/>
    <mergeCell ref="MDK5:MDY5"/>
    <mergeCell ref="LYF5:LYT5"/>
    <mergeCell ref="LYU5:LZI5"/>
    <mergeCell ref="LZJ5:LZX5"/>
    <mergeCell ref="LZY5:MAM5"/>
    <mergeCell ref="MAN5:MBB5"/>
    <mergeCell ref="LVI5:LVW5"/>
    <mergeCell ref="LVX5:LWL5"/>
    <mergeCell ref="LWM5:LXA5"/>
    <mergeCell ref="LXB5:LXP5"/>
    <mergeCell ref="LXQ5:LYE5"/>
    <mergeCell ref="MPN5:MQB5"/>
    <mergeCell ref="MQC5:MQQ5"/>
    <mergeCell ref="MQR5:MRF5"/>
    <mergeCell ref="MRG5:MRU5"/>
    <mergeCell ref="MRV5:MSJ5"/>
    <mergeCell ref="MMQ5:MNE5"/>
    <mergeCell ref="MNF5:MNT5"/>
    <mergeCell ref="MNU5:MOI5"/>
    <mergeCell ref="MOJ5:MOX5"/>
    <mergeCell ref="MOY5:MPM5"/>
    <mergeCell ref="MJT5:MKH5"/>
    <mergeCell ref="MKI5:MKW5"/>
    <mergeCell ref="MKX5:MLL5"/>
    <mergeCell ref="MLM5:MMA5"/>
    <mergeCell ref="MMB5:MMP5"/>
    <mergeCell ref="MGW5:MHK5"/>
    <mergeCell ref="MHL5:MHZ5"/>
    <mergeCell ref="MIA5:MIO5"/>
    <mergeCell ref="MIP5:MJD5"/>
    <mergeCell ref="MJE5:MJS5"/>
    <mergeCell ref="NBB5:NBP5"/>
    <mergeCell ref="NBQ5:NCE5"/>
    <mergeCell ref="NCF5:NCT5"/>
    <mergeCell ref="NCU5:NDI5"/>
    <mergeCell ref="NDJ5:NDX5"/>
    <mergeCell ref="MYE5:MYS5"/>
    <mergeCell ref="MYT5:MZH5"/>
    <mergeCell ref="MZI5:MZW5"/>
    <mergeCell ref="MZX5:NAL5"/>
    <mergeCell ref="NAM5:NBA5"/>
    <mergeCell ref="MVH5:MVV5"/>
    <mergeCell ref="MVW5:MWK5"/>
    <mergeCell ref="MWL5:MWZ5"/>
    <mergeCell ref="MXA5:MXO5"/>
    <mergeCell ref="MXP5:MYD5"/>
    <mergeCell ref="MSK5:MSY5"/>
    <mergeCell ref="MSZ5:MTN5"/>
    <mergeCell ref="MTO5:MUC5"/>
    <mergeCell ref="MUD5:MUR5"/>
    <mergeCell ref="MUS5:MVG5"/>
    <mergeCell ref="NMP5:NND5"/>
    <mergeCell ref="NNE5:NNS5"/>
    <mergeCell ref="NNT5:NOH5"/>
    <mergeCell ref="NOI5:NOW5"/>
    <mergeCell ref="NOX5:NPL5"/>
    <mergeCell ref="NJS5:NKG5"/>
    <mergeCell ref="NKH5:NKV5"/>
    <mergeCell ref="NKW5:NLK5"/>
    <mergeCell ref="NLL5:NLZ5"/>
    <mergeCell ref="NMA5:NMO5"/>
    <mergeCell ref="NGV5:NHJ5"/>
    <mergeCell ref="NHK5:NHY5"/>
    <mergeCell ref="NHZ5:NIN5"/>
    <mergeCell ref="NIO5:NJC5"/>
    <mergeCell ref="NJD5:NJR5"/>
    <mergeCell ref="NDY5:NEM5"/>
    <mergeCell ref="NEN5:NFB5"/>
    <mergeCell ref="NFC5:NFQ5"/>
    <mergeCell ref="NFR5:NGF5"/>
    <mergeCell ref="NGG5:NGU5"/>
    <mergeCell ref="NYD5:NYR5"/>
    <mergeCell ref="NYS5:NZG5"/>
    <mergeCell ref="NZH5:NZV5"/>
    <mergeCell ref="NZW5:OAK5"/>
    <mergeCell ref="OAL5:OAZ5"/>
    <mergeCell ref="NVG5:NVU5"/>
    <mergeCell ref="NVV5:NWJ5"/>
    <mergeCell ref="NWK5:NWY5"/>
    <mergeCell ref="NWZ5:NXN5"/>
    <mergeCell ref="NXO5:NYC5"/>
    <mergeCell ref="NSJ5:NSX5"/>
    <mergeCell ref="NSY5:NTM5"/>
    <mergeCell ref="NTN5:NUB5"/>
    <mergeCell ref="NUC5:NUQ5"/>
    <mergeCell ref="NUR5:NVF5"/>
    <mergeCell ref="NPM5:NQA5"/>
    <mergeCell ref="NQB5:NQP5"/>
    <mergeCell ref="NQQ5:NRE5"/>
    <mergeCell ref="NRF5:NRT5"/>
    <mergeCell ref="NRU5:NSI5"/>
    <mergeCell ref="OJR5:OKF5"/>
    <mergeCell ref="OKG5:OKU5"/>
    <mergeCell ref="OKV5:OLJ5"/>
    <mergeCell ref="OLK5:OLY5"/>
    <mergeCell ref="OLZ5:OMN5"/>
    <mergeCell ref="OGU5:OHI5"/>
    <mergeCell ref="OHJ5:OHX5"/>
    <mergeCell ref="OHY5:OIM5"/>
    <mergeCell ref="OIN5:OJB5"/>
    <mergeCell ref="OJC5:OJQ5"/>
    <mergeCell ref="ODX5:OEL5"/>
    <mergeCell ref="OEM5:OFA5"/>
    <mergeCell ref="OFB5:OFP5"/>
    <mergeCell ref="OFQ5:OGE5"/>
    <mergeCell ref="OGF5:OGT5"/>
    <mergeCell ref="OBA5:OBO5"/>
    <mergeCell ref="OBP5:OCD5"/>
    <mergeCell ref="OCE5:OCS5"/>
    <mergeCell ref="OCT5:ODH5"/>
    <mergeCell ref="ODI5:ODW5"/>
    <mergeCell ref="OVF5:OVT5"/>
    <mergeCell ref="OVU5:OWI5"/>
    <mergeCell ref="OWJ5:OWX5"/>
    <mergeCell ref="OWY5:OXM5"/>
    <mergeCell ref="OXN5:OYB5"/>
    <mergeCell ref="OSI5:OSW5"/>
    <mergeCell ref="OSX5:OTL5"/>
    <mergeCell ref="OTM5:OUA5"/>
    <mergeCell ref="OUB5:OUP5"/>
    <mergeCell ref="OUQ5:OVE5"/>
    <mergeCell ref="OPL5:OPZ5"/>
    <mergeCell ref="OQA5:OQO5"/>
    <mergeCell ref="OQP5:ORD5"/>
    <mergeCell ref="ORE5:ORS5"/>
    <mergeCell ref="ORT5:OSH5"/>
    <mergeCell ref="OMO5:ONC5"/>
    <mergeCell ref="OND5:ONR5"/>
    <mergeCell ref="ONS5:OOG5"/>
    <mergeCell ref="OOH5:OOV5"/>
    <mergeCell ref="OOW5:OPK5"/>
    <mergeCell ref="PGT5:PHH5"/>
    <mergeCell ref="PHI5:PHW5"/>
    <mergeCell ref="PHX5:PIL5"/>
    <mergeCell ref="PIM5:PJA5"/>
    <mergeCell ref="PJB5:PJP5"/>
    <mergeCell ref="PDW5:PEK5"/>
    <mergeCell ref="PEL5:PEZ5"/>
    <mergeCell ref="PFA5:PFO5"/>
    <mergeCell ref="PFP5:PGD5"/>
    <mergeCell ref="PGE5:PGS5"/>
    <mergeCell ref="PAZ5:PBN5"/>
    <mergeCell ref="PBO5:PCC5"/>
    <mergeCell ref="PCD5:PCR5"/>
    <mergeCell ref="PCS5:PDG5"/>
    <mergeCell ref="PDH5:PDV5"/>
    <mergeCell ref="OYC5:OYQ5"/>
    <mergeCell ref="OYR5:OZF5"/>
    <mergeCell ref="OZG5:OZU5"/>
    <mergeCell ref="OZV5:PAJ5"/>
    <mergeCell ref="PAK5:PAY5"/>
    <mergeCell ref="PSH5:PSV5"/>
    <mergeCell ref="PSW5:PTK5"/>
    <mergeCell ref="PTL5:PTZ5"/>
    <mergeCell ref="PUA5:PUO5"/>
    <mergeCell ref="PUP5:PVD5"/>
    <mergeCell ref="PPK5:PPY5"/>
    <mergeCell ref="PPZ5:PQN5"/>
    <mergeCell ref="PQO5:PRC5"/>
    <mergeCell ref="PRD5:PRR5"/>
    <mergeCell ref="PRS5:PSG5"/>
    <mergeCell ref="PMN5:PNB5"/>
    <mergeCell ref="PNC5:PNQ5"/>
    <mergeCell ref="PNR5:POF5"/>
    <mergeCell ref="POG5:POU5"/>
    <mergeCell ref="POV5:PPJ5"/>
    <mergeCell ref="PJQ5:PKE5"/>
    <mergeCell ref="PKF5:PKT5"/>
    <mergeCell ref="PKU5:PLI5"/>
    <mergeCell ref="PLJ5:PLX5"/>
    <mergeCell ref="PLY5:PMM5"/>
    <mergeCell ref="QDV5:QEJ5"/>
    <mergeCell ref="QEK5:QEY5"/>
    <mergeCell ref="QEZ5:QFN5"/>
    <mergeCell ref="QFO5:QGC5"/>
    <mergeCell ref="QGD5:QGR5"/>
    <mergeCell ref="QAY5:QBM5"/>
    <mergeCell ref="QBN5:QCB5"/>
    <mergeCell ref="QCC5:QCQ5"/>
    <mergeCell ref="QCR5:QDF5"/>
    <mergeCell ref="QDG5:QDU5"/>
    <mergeCell ref="PYB5:PYP5"/>
    <mergeCell ref="PYQ5:PZE5"/>
    <mergeCell ref="PZF5:PZT5"/>
    <mergeCell ref="PZU5:QAI5"/>
    <mergeCell ref="QAJ5:QAX5"/>
    <mergeCell ref="PVE5:PVS5"/>
    <mergeCell ref="PVT5:PWH5"/>
    <mergeCell ref="PWI5:PWW5"/>
    <mergeCell ref="PWX5:PXL5"/>
    <mergeCell ref="PXM5:PYA5"/>
    <mergeCell ref="QPJ5:QPX5"/>
    <mergeCell ref="QPY5:QQM5"/>
    <mergeCell ref="QQN5:QRB5"/>
    <mergeCell ref="QRC5:QRQ5"/>
    <mergeCell ref="QRR5:QSF5"/>
    <mergeCell ref="QMM5:QNA5"/>
    <mergeCell ref="QNB5:QNP5"/>
    <mergeCell ref="QNQ5:QOE5"/>
    <mergeCell ref="QOF5:QOT5"/>
    <mergeCell ref="QOU5:QPI5"/>
    <mergeCell ref="QJP5:QKD5"/>
    <mergeCell ref="QKE5:QKS5"/>
    <mergeCell ref="QKT5:QLH5"/>
    <mergeCell ref="QLI5:QLW5"/>
    <mergeCell ref="QLX5:QML5"/>
    <mergeCell ref="QGS5:QHG5"/>
    <mergeCell ref="QHH5:QHV5"/>
    <mergeCell ref="QHW5:QIK5"/>
    <mergeCell ref="QIL5:QIZ5"/>
    <mergeCell ref="QJA5:QJO5"/>
    <mergeCell ref="RAX5:RBL5"/>
    <mergeCell ref="RBM5:RCA5"/>
    <mergeCell ref="RCB5:RCP5"/>
    <mergeCell ref="RCQ5:RDE5"/>
    <mergeCell ref="RDF5:RDT5"/>
    <mergeCell ref="QYA5:QYO5"/>
    <mergeCell ref="QYP5:QZD5"/>
    <mergeCell ref="QZE5:QZS5"/>
    <mergeCell ref="QZT5:RAH5"/>
    <mergeCell ref="RAI5:RAW5"/>
    <mergeCell ref="QVD5:QVR5"/>
    <mergeCell ref="QVS5:QWG5"/>
    <mergeCell ref="QWH5:QWV5"/>
    <mergeCell ref="QWW5:QXK5"/>
    <mergeCell ref="QXL5:QXZ5"/>
    <mergeCell ref="QSG5:QSU5"/>
    <mergeCell ref="QSV5:QTJ5"/>
    <mergeCell ref="QTK5:QTY5"/>
    <mergeCell ref="QTZ5:QUN5"/>
    <mergeCell ref="QUO5:QVC5"/>
    <mergeCell ref="RML5:RMZ5"/>
    <mergeCell ref="RNA5:RNO5"/>
    <mergeCell ref="RNP5:ROD5"/>
    <mergeCell ref="ROE5:ROS5"/>
    <mergeCell ref="ROT5:RPH5"/>
    <mergeCell ref="RJO5:RKC5"/>
    <mergeCell ref="RKD5:RKR5"/>
    <mergeCell ref="RKS5:RLG5"/>
    <mergeCell ref="RLH5:RLV5"/>
    <mergeCell ref="RLW5:RMK5"/>
    <mergeCell ref="RGR5:RHF5"/>
    <mergeCell ref="RHG5:RHU5"/>
    <mergeCell ref="RHV5:RIJ5"/>
    <mergeCell ref="RIK5:RIY5"/>
    <mergeCell ref="RIZ5:RJN5"/>
    <mergeCell ref="RDU5:REI5"/>
    <mergeCell ref="REJ5:REX5"/>
    <mergeCell ref="REY5:RFM5"/>
    <mergeCell ref="RFN5:RGB5"/>
    <mergeCell ref="RGC5:RGQ5"/>
    <mergeCell ref="RXZ5:RYN5"/>
    <mergeCell ref="RYO5:RZC5"/>
    <mergeCell ref="RZD5:RZR5"/>
    <mergeCell ref="RZS5:SAG5"/>
    <mergeCell ref="SAH5:SAV5"/>
    <mergeCell ref="RVC5:RVQ5"/>
    <mergeCell ref="RVR5:RWF5"/>
    <mergeCell ref="RWG5:RWU5"/>
    <mergeCell ref="RWV5:RXJ5"/>
    <mergeCell ref="RXK5:RXY5"/>
    <mergeCell ref="RSF5:RST5"/>
    <mergeCell ref="RSU5:RTI5"/>
    <mergeCell ref="RTJ5:RTX5"/>
    <mergeCell ref="RTY5:RUM5"/>
    <mergeCell ref="RUN5:RVB5"/>
    <mergeCell ref="RPI5:RPW5"/>
    <mergeCell ref="RPX5:RQL5"/>
    <mergeCell ref="RQM5:RRA5"/>
    <mergeCell ref="RRB5:RRP5"/>
    <mergeCell ref="RRQ5:RSE5"/>
    <mergeCell ref="SJN5:SKB5"/>
    <mergeCell ref="SKC5:SKQ5"/>
    <mergeCell ref="SKR5:SLF5"/>
    <mergeCell ref="SLG5:SLU5"/>
    <mergeCell ref="SLV5:SMJ5"/>
    <mergeCell ref="SGQ5:SHE5"/>
    <mergeCell ref="SHF5:SHT5"/>
    <mergeCell ref="SHU5:SII5"/>
    <mergeCell ref="SIJ5:SIX5"/>
    <mergeCell ref="SIY5:SJM5"/>
    <mergeCell ref="SDT5:SEH5"/>
    <mergeCell ref="SEI5:SEW5"/>
    <mergeCell ref="SEX5:SFL5"/>
    <mergeCell ref="SFM5:SGA5"/>
    <mergeCell ref="SGB5:SGP5"/>
    <mergeCell ref="SAW5:SBK5"/>
    <mergeCell ref="SBL5:SBZ5"/>
    <mergeCell ref="SCA5:SCO5"/>
    <mergeCell ref="SCP5:SDD5"/>
    <mergeCell ref="SDE5:SDS5"/>
    <mergeCell ref="SVB5:SVP5"/>
    <mergeCell ref="SVQ5:SWE5"/>
    <mergeCell ref="SWF5:SWT5"/>
    <mergeCell ref="SWU5:SXI5"/>
    <mergeCell ref="SXJ5:SXX5"/>
    <mergeCell ref="SSE5:SSS5"/>
    <mergeCell ref="SST5:STH5"/>
    <mergeCell ref="STI5:STW5"/>
    <mergeCell ref="STX5:SUL5"/>
    <mergeCell ref="SUM5:SVA5"/>
    <mergeCell ref="SPH5:SPV5"/>
    <mergeCell ref="SPW5:SQK5"/>
    <mergeCell ref="SQL5:SQZ5"/>
    <mergeCell ref="SRA5:SRO5"/>
    <mergeCell ref="SRP5:SSD5"/>
    <mergeCell ref="SMK5:SMY5"/>
    <mergeCell ref="SMZ5:SNN5"/>
    <mergeCell ref="SNO5:SOC5"/>
    <mergeCell ref="SOD5:SOR5"/>
    <mergeCell ref="SOS5:SPG5"/>
    <mergeCell ref="TGP5:THD5"/>
    <mergeCell ref="THE5:THS5"/>
    <mergeCell ref="THT5:TIH5"/>
    <mergeCell ref="TII5:TIW5"/>
    <mergeCell ref="TIX5:TJL5"/>
    <mergeCell ref="TDS5:TEG5"/>
    <mergeCell ref="TEH5:TEV5"/>
    <mergeCell ref="TEW5:TFK5"/>
    <mergeCell ref="TFL5:TFZ5"/>
    <mergeCell ref="TGA5:TGO5"/>
    <mergeCell ref="TAV5:TBJ5"/>
    <mergeCell ref="TBK5:TBY5"/>
    <mergeCell ref="TBZ5:TCN5"/>
    <mergeCell ref="TCO5:TDC5"/>
    <mergeCell ref="TDD5:TDR5"/>
    <mergeCell ref="SXY5:SYM5"/>
    <mergeCell ref="SYN5:SZB5"/>
    <mergeCell ref="SZC5:SZQ5"/>
    <mergeCell ref="SZR5:TAF5"/>
    <mergeCell ref="TAG5:TAU5"/>
    <mergeCell ref="TSD5:TSR5"/>
    <mergeCell ref="TSS5:TTG5"/>
    <mergeCell ref="TTH5:TTV5"/>
    <mergeCell ref="TTW5:TUK5"/>
    <mergeCell ref="TUL5:TUZ5"/>
    <mergeCell ref="TPG5:TPU5"/>
    <mergeCell ref="TPV5:TQJ5"/>
    <mergeCell ref="TQK5:TQY5"/>
    <mergeCell ref="TQZ5:TRN5"/>
    <mergeCell ref="TRO5:TSC5"/>
    <mergeCell ref="TMJ5:TMX5"/>
    <mergeCell ref="TMY5:TNM5"/>
    <mergeCell ref="TNN5:TOB5"/>
    <mergeCell ref="TOC5:TOQ5"/>
    <mergeCell ref="TOR5:TPF5"/>
    <mergeCell ref="TJM5:TKA5"/>
    <mergeCell ref="TKB5:TKP5"/>
    <mergeCell ref="TKQ5:TLE5"/>
    <mergeCell ref="TLF5:TLT5"/>
    <mergeCell ref="TLU5:TMI5"/>
    <mergeCell ref="UDR5:UEF5"/>
    <mergeCell ref="UEG5:UEU5"/>
    <mergeCell ref="UEV5:UFJ5"/>
    <mergeCell ref="UFK5:UFY5"/>
    <mergeCell ref="UFZ5:UGN5"/>
    <mergeCell ref="UAU5:UBI5"/>
    <mergeCell ref="UBJ5:UBX5"/>
    <mergeCell ref="UBY5:UCM5"/>
    <mergeCell ref="UCN5:UDB5"/>
    <mergeCell ref="UDC5:UDQ5"/>
    <mergeCell ref="TXX5:TYL5"/>
    <mergeCell ref="TYM5:TZA5"/>
    <mergeCell ref="TZB5:TZP5"/>
    <mergeCell ref="TZQ5:UAE5"/>
    <mergeCell ref="UAF5:UAT5"/>
    <mergeCell ref="TVA5:TVO5"/>
    <mergeCell ref="TVP5:TWD5"/>
    <mergeCell ref="TWE5:TWS5"/>
    <mergeCell ref="TWT5:TXH5"/>
    <mergeCell ref="TXI5:TXW5"/>
    <mergeCell ref="UPF5:UPT5"/>
    <mergeCell ref="UPU5:UQI5"/>
    <mergeCell ref="UQJ5:UQX5"/>
    <mergeCell ref="UQY5:URM5"/>
    <mergeCell ref="URN5:USB5"/>
    <mergeCell ref="UMI5:UMW5"/>
    <mergeCell ref="UMX5:UNL5"/>
    <mergeCell ref="UNM5:UOA5"/>
    <mergeCell ref="UOB5:UOP5"/>
    <mergeCell ref="UOQ5:UPE5"/>
    <mergeCell ref="UJL5:UJZ5"/>
    <mergeCell ref="UKA5:UKO5"/>
    <mergeCell ref="UKP5:ULD5"/>
    <mergeCell ref="ULE5:ULS5"/>
    <mergeCell ref="ULT5:UMH5"/>
    <mergeCell ref="UGO5:UHC5"/>
    <mergeCell ref="UHD5:UHR5"/>
    <mergeCell ref="UHS5:UIG5"/>
    <mergeCell ref="UIH5:UIV5"/>
    <mergeCell ref="UIW5:UJK5"/>
    <mergeCell ref="VAT5:VBH5"/>
    <mergeCell ref="VBI5:VBW5"/>
    <mergeCell ref="VBX5:VCL5"/>
    <mergeCell ref="VCM5:VDA5"/>
    <mergeCell ref="VDB5:VDP5"/>
    <mergeCell ref="UXW5:UYK5"/>
    <mergeCell ref="UYL5:UYZ5"/>
    <mergeCell ref="UZA5:UZO5"/>
    <mergeCell ref="UZP5:VAD5"/>
    <mergeCell ref="VAE5:VAS5"/>
    <mergeCell ref="UUZ5:UVN5"/>
    <mergeCell ref="UVO5:UWC5"/>
    <mergeCell ref="UWD5:UWR5"/>
    <mergeCell ref="UWS5:UXG5"/>
    <mergeCell ref="UXH5:UXV5"/>
    <mergeCell ref="USC5:USQ5"/>
    <mergeCell ref="USR5:UTF5"/>
    <mergeCell ref="UTG5:UTU5"/>
    <mergeCell ref="UTV5:UUJ5"/>
    <mergeCell ref="UUK5:UUY5"/>
    <mergeCell ref="VMH5:VMV5"/>
    <mergeCell ref="VMW5:VNK5"/>
    <mergeCell ref="VNL5:VNZ5"/>
    <mergeCell ref="VOA5:VOO5"/>
    <mergeCell ref="VOP5:VPD5"/>
    <mergeCell ref="VJK5:VJY5"/>
    <mergeCell ref="VJZ5:VKN5"/>
    <mergeCell ref="VKO5:VLC5"/>
    <mergeCell ref="VLD5:VLR5"/>
    <mergeCell ref="VLS5:VMG5"/>
    <mergeCell ref="VGN5:VHB5"/>
    <mergeCell ref="VHC5:VHQ5"/>
    <mergeCell ref="VHR5:VIF5"/>
    <mergeCell ref="VIG5:VIU5"/>
    <mergeCell ref="VIV5:VJJ5"/>
    <mergeCell ref="VDQ5:VEE5"/>
    <mergeCell ref="VEF5:VET5"/>
    <mergeCell ref="VEU5:VFI5"/>
    <mergeCell ref="VFJ5:VFX5"/>
    <mergeCell ref="VFY5:VGM5"/>
    <mergeCell ref="VXV5:VYJ5"/>
    <mergeCell ref="VYK5:VYY5"/>
    <mergeCell ref="VYZ5:VZN5"/>
    <mergeCell ref="VZO5:WAC5"/>
    <mergeCell ref="WAD5:WAR5"/>
    <mergeCell ref="VUY5:VVM5"/>
    <mergeCell ref="VVN5:VWB5"/>
    <mergeCell ref="VWC5:VWQ5"/>
    <mergeCell ref="VWR5:VXF5"/>
    <mergeCell ref="VXG5:VXU5"/>
    <mergeCell ref="VSB5:VSP5"/>
    <mergeCell ref="VSQ5:VTE5"/>
    <mergeCell ref="VTF5:VTT5"/>
    <mergeCell ref="VTU5:VUI5"/>
    <mergeCell ref="VUJ5:VUX5"/>
    <mergeCell ref="VPE5:VPS5"/>
    <mergeCell ref="VPT5:VQH5"/>
    <mergeCell ref="VQI5:VQW5"/>
    <mergeCell ref="VQX5:VRL5"/>
    <mergeCell ref="VRM5:VSA5"/>
    <mergeCell ref="WOO5:WPC5"/>
    <mergeCell ref="WJJ5:WJX5"/>
    <mergeCell ref="WJY5:WKM5"/>
    <mergeCell ref="WKN5:WLB5"/>
    <mergeCell ref="WLC5:WLQ5"/>
    <mergeCell ref="WLR5:WMF5"/>
    <mergeCell ref="WGM5:WHA5"/>
    <mergeCell ref="WHB5:WHP5"/>
    <mergeCell ref="WHQ5:WIE5"/>
    <mergeCell ref="WIF5:WIT5"/>
    <mergeCell ref="WIU5:WJI5"/>
    <mergeCell ref="WDP5:WED5"/>
    <mergeCell ref="WEE5:WES5"/>
    <mergeCell ref="WET5:WFH5"/>
    <mergeCell ref="WFI5:WFW5"/>
    <mergeCell ref="WFX5:WGL5"/>
    <mergeCell ref="WAS5:WBG5"/>
    <mergeCell ref="WBH5:WBV5"/>
    <mergeCell ref="WBW5:WCK5"/>
    <mergeCell ref="WCL5:WCZ5"/>
    <mergeCell ref="WDA5:WDO5"/>
    <mergeCell ref="WSA5:WSO5"/>
    <mergeCell ref="WSP5:WTD5"/>
    <mergeCell ref="WTE5:WTS5"/>
    <mergeCell ref="WTT5:WUH5"/>
    <mergeCell ref="WUI5:WUW5"/>
    <mergeCell ref="WPD5:WPR5"/>
    <mergeCell ref="WPS5:WQG5"/>
    <mergeCell ref="WQH5:WQV5"/>
    <mergeCell ref="WQW5:WRK5"/>
    <mergeCell ref="WRL5:WRZ5"/>
    <mergeCell ref="WMG5:WMU5"/>
    <mergeCell ref="WMV5:WNJ5"/>
    <mergeCell ref="XDO5:XEC5"/>
    <mergeCell ref="XED5:XER5"/>
    <mergeCell ref="XES5:XEV5"/>
    <mergeCell ref="XAR5:XBF5"/>
    <mergeCell ref="XBG5:XBU5"/>
    <mergeCell ref="XBV5:XCJ5"/>
    <mergeCell ref="XCK5:XCY5"/>
    <mergeCell ref="XCZ5:XDN5"/>
    <mergeCell ref="WXU5:WYI5"/>
    <mergeCell ref="WYJ5:WYX5"/>
    <mergeCell ref="WYY5:WZM5"/>
    <mergeCell ref="WZN5:XAB5"/>
    <mergeCell ref="XAC5:XAQ5"/>
    <mergeCell ref="WUX5:WVL5"/>
    <mergeCell ref="WVM5:WWA5"/>
    <mergeCell ref="WWB5:WWP5"/>
    <mergeCell ref="WWQ5:WXE5"/>
    <mergeCell ref="WXF5:WXT5"/>
    <mergeCell ref="WNK5:WNY5"/>
    <mergeCell ref="WNZ5:WON5"/>
  </mergeCells>
  <phoneticPr fontId="12" type="noConversion"/>
  <pageMargins left="0.7" right="0.7" top="0.75" bottom="0.75" header="0.3" footer="0.3"/>
  <pageSetup paperSize="9" scale="63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F_Jednostka">
              <controlPr defaultSize="0" autoLine="0" autoPict="0" macro="[0]!Wyszukiwarka.Wyszukiwarka">
                <anchor moveWithCells="1">
                  <from>
                    <xdr:col>0</xdr:col>
                    <xdr:colOff>1554480</xdr:colOff>
                    <xdr:row>7</xdr:row>
                    <xdr:rowOff>137160</xdr:rowOff>
                  </from>
                  <to>
                    <xdr:col>1</xdr:col>
                    <xdr:colOff>1440180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F_Komórka">
              <controlPr defaultSize="0" autoLine="0" autoPict="0" macro="[0]!Wyszukiwarka.Wyszukiwarka">
                <anchor moveWithCells="1">
                  <from>
                    <xdr:col>3</xdr:col>
                    <xdr:colOff>22860</xdr:colOff>
                    <xdr:row>8</xdr:row>
                    <xdr:rowOff>144780</xdr:rowOff>
                  </from>
                  <to>
                    <xdr:col>3</xdr:col>
                    <xdr:colOff>1653540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F_Stanowisko">
              <controlPr defaultSize="0" autoLine="0" autoPict="0" macro="[0]!Wyszukiwarka.Wyszukiwarka">
                <anchor moveWithCells="1">
                  <from>
                    <xdr:col>5</xdr:col>
                    <xdr:colOff>160020</xdr:colOff>
                    <xdr:row>7</xdr:row>
                    <xdr:rowOff>129540</xdr:rowOff>
                  </from>
                  <to>
                    <xdr:col>5</xdr:col>
                    <xdr:colOff>1630680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1ACCE-1779-4CF2-87AD-FC829CA522B9}">
  <sheetPr codeName="Arkusz6">
    <pageSetUpPr fitToPage="1"/>
  </sheetPr>
  <dimension ref="A1:N1665"/>
  <sheetViews>
    <sheetView showGridLines="0" topLeftCell="B1" workbookViewId="0">
      <selection activeCell="J20" sqref="J20"/>
    </sheetView>
  </sheetViews>
  <sheetFormatPr defaultColWidth="0" defaultRowHeight="14.4"/>
  <cols>
    <col min="1" max="1" width="23.109375" customWidth="1"/>
    <col min="2" max="2" width="14.109375" customWidth="1"/>
    <col min="3" max="3" width="16.5546875" customWidth="1"/>
    <col min="4" max="4" width="16.109375" customWidth="1"/>
    <col min="5" max="5" width="18.109375" customWidth="1"/>
    <col min="6" max="6" width="15.88671875" customWidth="1"/>
    <col min="7" max="7" width="13.77734375" style="172" customWidth="1"/>
    <col min="8" max="10" width="12.44140625" style="172" customWidth="1"/>
    <col min="11" max="11" width="23.6640625" style="172" customWidth="1"/>
    <col min="12" max="12" width="19.21875" style="172" customWidth="1"/>
    <col min="13" max="13" width="18.77734375" style="172" customWidth="1"/>
    <col min="14" max="14" width="18.77734375" hidden="1" customWidth="1"/>
    <col min="15" max="16384" width="8.88671875" hidden="1"/>
  </cols>
  <sheetData>
    <row r="1" spans="1:13">
      <c r="G1"/>
      <c r="H1"/>
      <c r="I1"/>
      <c r="J1"/>
      <c r="K1"/>
      <c r="L1"/>
      <c r="M1"/>
    </row>
    <row r="2" spans="1:13" s="101" customFormat="1" ht="25.8">
      <c r="A2" s="101" t="s">
        <v>1670</v>
      </c>
    </row>
    <row r="3" spans="1:13" s="102" customFormat="1" ht="17.399999999999999" customHeight="1">
      <c r="A3" s="102" t="s">
        <v>1662</v>
      </c>
    </row>
    <row r="4" spans="1:13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</row>
    <row r="5" spans="1:13" s="112" customFormat="1" ht="87" thickBot="1">
      <c r="A5" s="4" t="s">
        <v>11</v>
      </c>
      <c r="B5" s="4" t="s">
        <v>12</v>
      </c>
      <c r="C5" s="4" t="s">
        <v>13</v>
      </c>
      <c r="D5" s="4" t="s">
        <v>14</v>
      </c>
      <c r="E5" s="4" t="s">
        <v>32</v>
      </c>
      <c r="F5" s="4" t="s">
        <v>1677</v>
      </c>
      <c r="G5" s="4" t="s">
        <v>1678</v>
      </c>
      <c r="H5" s="4" t="s">
        <v>1673</v>
      </c>
      <c r="I5" s="4" t="s">
        <v>1674</v>
      </c>
      <c r="J5" s="4" t="s">
        <v>1675</v>
      </c>
      <c r="K5" s="4" t="s">
        <v>1671</v>
      </c>
      <c r="L5" s="111" t="s">
        <v>1672</v>
      </c>
      <c r="M5" s="111" t="s">
        <v>1676</v>
      </c>
    </row>
    <row r="6" spans="1:13" s="153" customFormat="1" ht="27.6" customHeight="1" thickBot="1">
      <c r="A6" s="151"/>
      <c r="B6" s="152"/>
      <c r="C6" s="152"/>
      <c r="D6" s="152"/>
      <c r="E6" s="152"/>
      <c r="F6" s="152"/>
      <c r="G6" s="152"/>
      <c r="H6" s="152"/>
      <c r="L6" s="154">
        <f>SUM(L7:L1048576)</f>
        <v>0</v>
      </c>
      <c r="M6" s="154">
        <f>SUM(M7:M1048576)</f>
        <v>0</v>
      </c>
    </row>
    <row r="7" spans="1:13" ht="13.8" customHeight="1">
      <c r="A7" s="104"/>
      <c r="B7" s="104"/>
      <c r="C7" s="104"/>
      <c r="D7" s="104"/>
      <c r="E7" s="104"/>
      <c r="F7" s="113"/>
      <c r="G7" s="171"/>
      <c r="H7" s="171"/>
    </row>
    <row r="8" spans="1:13">
      <c r="A8" s="104"/>
      <c r="B8" s="104"/>
      <c r="C8" s="104"/>
      <c r="D8" s="104"/>
      <c r="E8" s="104"/>
      <c r="F8" s="113"/>
      <c r="G8" s="173"/>
      <c r="H8" s="173"/>
    </row>
    <row r="9" spans="1:13">
      <c r="A9" s="104"/>
      <c r="B9" s="104"/>
      <c r="C9" s="104"/>
      <c r="D9" s="104"/>
      <c r="E9" s="104"/>
      <c r="F9" s="113"/>
      <c r="G9" s="171"/>
      <c r="H9" s="171"/>
    </row>
    <row r="10" spans="1:13">
      <c r="A10" s="104"/>
      <c r="B10" s="104"/>
      <c r="C10" s="104"/>
      <c r="D10" s="104"/>
      <c r="E10" s="104"/>
      <c r="F10" s="113"/>
      <c r="G10" s="173"/>
      <c r="H10" s="173"/>
    </row>
    <row r="11" spans="1:13">
      <c r="A11" s="104"/>
      <c r="B11" s="104"/>
      <c r="C11" s="104"/>
      <c r="D11" s="104"/>
      <c r="E11" s="104"/>
      <c r="F11" s="113"/>
      <c r="G11" s="171"/>
      <c r="H11" s="171"/>
    </row>
    <row r="12" spans="1:13">
      <c r="A12" s="104"/>
      <c r="B12" s="104"/>
      <c r="C12" s="104"/>
      <c r="D12" s="104"/>
      <c r="E12" s="104"/>
      <c r="F12" s="113"/>
      <c r="G12" s="173"/>
      <c r="H12" s="173"/>
    </row>
    <row r="13" spans="1:13">
      <c r="A13" s="104"/>
      <c r="B13" s="104"/>
      <c r="C13" s="104"/>
      <c r="D13" s="104"/>
      <c r="E13" s="104"/>
      <c r="F13" s="113"/>
      <c r="G13" s="171"/>
      <c r="H13" s="171"/>
    </row>
    <row r="14" spans="1:13">
      <c r="A14" s="104"/>
      <c r="B14" s="104"/>
      <c r="C14" s="104"/>
      <c r="D14" s="104"/>
      <c r="E14" s="104"/>
      <c r="F14" s="113"/>
      <c r="G14" s="173"/>
      <c r="H14" s="173"/>
    </row>
    <row r="15" spans="1:13">
      <c r="A15" s="104"/>
      <c r="B15" s="104"/>
      <c r="C15" s="104"/>
      <c r="D15" s="104"/>
      <c r="E15" s="104"/>
      <c r="F15" s="113"/>
      <c r="G15" s="171"/>
      <c r="H15" s="171"/>
    </row>
    <row r="16" spans="1:13">
      <c r="A16" s="104"/>
      <c r="B16" s="104"/>
      <c r="C16" s="104"/>
      <c r="D16" s="104"/>
      <c r="E16" s="104"/>
      <c r="F16" s="113"/>
    </row>
    <row r="17" spans="1:6">
      <c r="A17" s="104"/>
      <c r="B17" s="104"/>
      <c r="C17" s="104"/>
      <c r="D17" s="104"/>
      <c r="E17" s="104"/>
      <c r="F17" s="113"/>
    </row>
    <row r="18" spans="1:6">
      <c r="A18" s="104"/>
      <c r="B18" s="104"/>
      <c r="C18" s="104"/>
      <c r="D18" s="104"/>
      <c r="E18" s="104"/>
      <c r="F18" s="113"/>
    </row>
    <row r="19" spans="1:6">
      <c r="A19" s="104"/>
      <c r="B19" s="104"/>
      <c r="C19" s="104"/>
      <c r="D19" s="104"/>
      <c r="E19" s="104"/>
      <c r="F19" s="113"/>
    </row>
    <row r="20" spans="1:6">
      <c r="A20" s="104"/>
      <c r="B20" s="104"/>
      <c r="C20" s="104"/>
      <c r="D20" s="104"/>
      <c r="E20" s="104"/>
      <c r="F20" s="113"/>
    </row>
    <row r="21" spans="1:6">
      <c r="A21" s="104"/>
      <c r="B21" s="104"/>
      <c r="C21" s="104"/>
      <c r="D21" s="104"/>
      <c r="E21" s="104"/>
      <c r="F21" s="113"/>
    </row>
    <row r="22" spans="1:6">
      <c r="A22" s="104"/>
      <c r="B22" s="104"/>
      <c r="C22" s="104"/>
      <c r="D22" s="104"/>
      <c r="E22" s="104"/>
      <c r="F22" s="113"/>
    </row>
    <row r="23" spans="1:6">
      <c r="A23" s="104"/>
      <c r="B23" s="104"/>
      <c r="C23" s="104"/>
      <c r="D23" s="104"/>
      <c r="E23" s="104"/>
      <c r="F23" s="113"/>
    </row>
    <row r="24" spans="1:6">
      <c r="A24" s="104"/>
      <c r="B24" s="104"/>
      <c r="C24" s="104"/>
      <c r="D24" s="104"/>
      <c r="E24" s="104"/>
      <c r="F24" s="113"/>
    </row>
    <row r="25" spans="1:6">
      <c r="A25" s="104"/>
      <c r="B25" s="104"/>
      <c r="C25" s="104"/>
      <c r="D25" s="104"/>
      <c r="E25" s="104"/>
      <c r="F25" s="113"/>
    </row>
    <row r="26" spans="1:6">
      <c r="A26" s="104"/>
      <c r="B26" s="104"/>
      <c r="C26" s="104"/>
      <c r="D26" s="104"/>
      <c r="E26" s="104"/>
      <c r="F26" s="113"/>
    </row>
    <row r="27" spans="1:6">
      <c r="A27" s="104"/>
      <c r="B27" s="104"/>
      <c r="C27" s="104"/>
      <c r="D27" s="104"/>
      <c r="E27" s="104"/>
      <c r="F27" s="113"/>
    </row>
    <row r="28" spans="1:6">
      <c r="A28" s="104"/>
      <c r="B28" s="104"/>
      <c r="C28" s="104"/>
      <c r="D28" s="104"/>
      <c r="E28" s="104"/>
      <c r="F28" s="113"/>
    </row>
    <row r="29" spans="1:6">
      <c r="A29" s="104"/>
      <c r="B29" s="104"/>
      <c r="C29" s="104"/>
      <c r="D29" s="104"/>
      <c r="E29" s="104"/>
      <c r="F29" s="113"/>
    </row>
    <row r="30" spans="1:6">
      <c r="A30" s="104"/>
      <c r="B30" s="104"/>
      <c r="C30" s="104"/>
      <c r="D30" s="104"/>
      <c r="E30" s="104"/>
      <c r="F30" s="113"/>
    </row>
    <row r="31" spans="1:6">
      <c r="A31" s="104"/>
      <c r="B31" s="104"/>
      <c r="C31" s="104"/>
      <c r="D31" s="104"/>
      <c r="E31" s="104"/>
      <c r="F31" s="113"/>
    </row>
    <row r="32" spans="1:6">
      <c r="A32" s="104"/>
      <c r="B32" s="104"/>
      <c r="C32" s="104"/>
      <c r="D32" s="104"/>
      <c r="E32" s="104"/>
      <c r="F32" s="113"/>
    </row>
    <row r="33" spans="1:6">
      <c r="A33" s="104"/>
      <c r="B33" s="104"/>
      <c r="C33" s="104"/>
      <c r="D33" s="104"/>
      <c r="E33" s="104"/>
      <c r="F33" s="113"/>
    </row>
    <row r="34" spans="1:6">
      <c r="A34" s="104"/>
      <c r="B34" s="104"/>
      <c r="C34" s="104"/>
      <c r="D34" s="104"/>
      <c r="E34" s="104"/>
      <c r="F34" s="113"/>
    </row>
    <row r="35" spans="1:6">
      <c r="A35" s="104"/>
      <c r="B35" s="104"/>
      <c r="C35" s="104"/>
      <c r="D35" s="104"/>
      <c r="E35" s="104"/>
      <c r="F35" s="113"/>
    </row>
    <row r="36" spans="1:6">
      <c r="A36" s="104"/>
      <c r="B36" s="104"/>
      <c r="C36" s="104"/>
      <c r="D36" s="104"/>
      <c r="E36" s="104"/>
      <c r="F36" s="113"/>
    </row>
    <row r="37" spans="1:6">
      <c r="A37" s="104"/>
      <c r="B37" s="104"/>
      <c r="C37" s="104"/>
      <c r="D37" s="104"/>
      <c r="E37" s="104"/>
      <c r="F37" s="113"/>
    </row>
    <row r="38" spans="1:6">
      <c r="A38" s="104"/>
      <c r="B38" s="104"/>
      <c r="C38" s="104"/>
      <c r="D38" s="104"/>
      <c r="E38" s="104"/>
      <c r="F38" s="113"/>
    </row>
    <row r="39" spans="1:6">
      <c r="A39" s="104"/>
      <c r="B39" s="104"/>
      <c r="C39" s="104"/>
      <c r="D39" s="104"/>
      <c r="E39" s="104"/>
      <c r="F39" s="113"/>
    </row>
    <row r="40" spans="1:6">
      <c r="A40" s="104"/>
      <c r="B40" s="104"/>
      <c r="C40" s="104"/>
      <c r="D40" s="104"/>
      <c r="E40" s="104"/>
      <c r="F40" s="113"/>
    </row>
    <row r="41" spans="1:6">
      <c r="A41" s="104"/>
      <c r="B41" s="104"/>
      <c r="C41" s="104"/>
      <c r="D41" s="104"/>
      <c r="E41" s="104"/>
      <c r="F41" s="113"/>
    </row>
    <row r="42" spans="1:6">
      <c r="A42" s="104"/>
      <c r="B42" s="104"/>
      <c r="C42" s="104"/>
      <c r="D42" s="104"/>
      <c r="E42" s="104"/>
      <c r="F42" s="113"/>
    </row>
    <row r="43" spans="1:6">
      <c r="A43" s="104"/>
      <c r="B43" s="104"/>
      <c r="C43" s="104"/>
      <c r="D43" s="104"/>
      <c r="E43" s="104"/>
      <c r="F43" s="113"/>
    </row>
    <row r="44" spans="1:6">
      <c r="A44" s="104"/>
      <c r="B44" s="104"/>
      <c r="C44" s="104"/>
      <c r="D44" s="104"/>
      <c r="E44" s="104"/>
      <c r="F44" s="113"/>
    </row>
    <row r="45" spans="1:6">
      <c r="A45" s="104"/>
      <c r="B45" s="104"/>
      <c r="C45" s="104"/>
      <c r="D45" s="104"/>
      <c r="E45" s="104"/>
      <c r="F45" s="113"/>
    </row>
    <row r="46" spans="1:6">
      <c r="A46" s="104"/>
      <c r="B46" s="104"/>
      <c r="C46" s="104"/>
      <c r="D46" s="104"/>
      <c r="E46" s="104"/>
      <c r="F46" s="113"/>
    </row>
    <row r="47" spans="1:6">
      <c r="A47" s="104"/>
      <c r="B47" s="104"/>
      <c r="C47" s="104"/>
      <c r="D47" s="104"/>
      <c r="E47" s="104"/>
      <c r="F47" s="113"/>
    </row>
    <row r="48" spans="1:6">
      <c r="A48" s="104"/>
      <c r="B48" s="104"/>
      <c r="C48" s="104"/>
      <c r="D48" s="104"/>
      <c r="E48" s="104"/>
      <c r="F48" s="113"/>
    </row>
    <row r="49" spans="1:6">
      <c r="A49" s="104"/>
      <c r="B49" s="104"/>
      <c r="C49" s="104"/>
      <c r="D49" s="104"/>
      <c r="E49" s="104"/>
      <c r="F49" s="113"/>
    </row>
    <row r="50" spans="1:6">
      <c r="A50" s="104"/>
      <c r="B50" s="104"/>
      <c r="C50" s="104"/>
      <c r="D50" s="104"/>
      <c r="E50" s="104"/>
      <c r="F50" s="113"/>
    </row>
    <row r="51" spans="1:6">
      <c r="A51" s="104"/>
      <c r="B51" s="104"/>
      <c r="C51" s="104"/>
      <c r="D51" s="104"/>
      <c r="E51" s="104"/>
      <c r="F51" s="113"/>
    </row>
    <row r="52" spans="1:6">
      <c r="A52" s="104"/>
      <c r="B52" s="104"/>
      <c r="C52" s="104"/>
      <c r="D52" s="104"/>
      <c r="E52" s="104"/>
      <c r="F52" s="113"/>
    </row>
    <row r="53" spans="1:6">
      <c r="A53" s="104"/>
      <c r="B53" s="104"/>
      <c r="C53" s="104"/>
      <c r="D53" s="104"/>
      <c r="E53" s="104"/>
      <c r="F53" s="113"/>
    </row>
    <row r="54" spans="1:6">
      <c r="A54" s="104"/>
      <c r="B54" s="104"/>
      <c r="C54" s="104"/>
      <c r="D54" s="104"/>
      <c r="E54" s="104"/>
      <c r="F54" s="113"/>
    </row>
    <row r="55" spans="1:6">
      <c r="A55" s="104"/>
      <c r="B55" s="104"/>
      <c r="C55" s="104"/>
      <c r="D55" s="104"/>
      <c r="E55" s="104"/>
      <c r="F55" s="113"/>
    </row>
    <row r="56" spans="1:6">
      <c r="A56" s="104"/>
      <c r="B56" s="104"/>
      <c r="C56" s="104"/>
      <c r="D56" s="104"/>
      <c r="E56" s="104"/>
      <c r="F56" s="113"/>
    </row>
    <row r="57" spans="1:6">
      <c r="A57" s="104"/>
      <c r="B57" s="104"/>
      <c r="C57" s="104"/>
      <c r="D57" s="104"/>
      <c r="E57" s="104"/>
      <c r="F57" s="113"/>
    </row>
    <row r="58" spans="1:6">
      <c r="A58" s="104"/>
      <c r="B58" s="104"/>
      <c r="C58" s="104"/>
      <c r="D58" s="104"/>
      <c r="E58" s="104"/>
      <c r="F58" s="113"/>
    </row>
    <row r="59" spans="1:6">
      <c r="A59" s="104"/>
      <c r="B59" s="104"/>
      <c r="C59" s="104"/>
      <c r="D59" s="104"/>
      <c r="E59" s="104"/>
      <c r="F59" s="113"/>
    </row>
    <row r="60" spans="1:6">
      <c r="A60" s="104"/>
      <c r="B60" s="104"/>
      <c r="C60" s="104"/>
      <c r="D60" s="104"/>
      <c r="E60" s="104"/>
      <c r="F60" s="113"/>
    </row>
    <row r="61" spans="1:6">
      <c r="A61" s="104"/>
      <c r="B61" s="104"/>
      <c r="C61" s="104"/>
      <c r="D61" s="104"/>
      <c r="E61" s="104"/>
      <c r="F61" s="113"/>
    </row>
    <row r="62" spans="1:6">
      <c r="A62" s="104"/>
      <c r="B62" s="104"/>
      <c r="C62" s="104"/>
      <c r="D62" s="104"/>
      <c r="E62" s="104"/>
      <c r="F62" s="113"/>
    </row>
    <row r="63" spans="1:6">
      <c r="A63" s="104"/>
      <c r="B63" s="104"/>
      <c r="C63" s="104"/>
      <c r="D63" s="104"/>
      <c r="E63" s="104"/>
      <c r="F63" s="113"/>
    </row>
    <row r="64" spans="1:6">
      <c r="A64" s="104"/>
      <c r="B64" s="104"/>
      <c r="C64" s="104"/>
      <c r="D64" s="104"/>
      <c r="E64" s="104"/>
      <c r="F64" s="113"/>
    </row>
    <row r="65" spans="1:6">
      <c r="A65" s="104"/>
      <c r="B65" s="104"/>
      <c r="C65" s="104"/>
      <c r="D65" s="104"/>
      <c r="E65" s="104"/>
      <c r="F65" s="113"/>
    </row>
    <row r="66" spans="1:6">
      <c r="A66" s="104"/>
      <c r="B66" s="104"/>
      <c r="C66" s="104"/>
      <c r="D66" s="104"/>
      <c r="E66" s="104"/>
      <c r="F66" s="113"/>
    </row>
    <row r="67" spans="1:6">
      <c r="A67" s="104"/>
      <c r="B67" s="104"/>
      <c r="C67" s="104"/>
      <c r="D67" s="104"/>
      <c r="E67" s="104"/>
      <c r="F67" s="113"/>
    </row>
    <row r="68" spans="1:6">
      <c r="A68" s="104"/>
      <c r="B68" s="104"/>
      <c r="C68" s="104"/>
      <c r="D68" s="104"/>
      <c r="E68" s="104"/>
      <c r="F68" s="113"/>
    </row>
    <row r="69" spans="1:6">
      <c r="A69" s="104"/>
      <c r="B69" s="104"/>
      <c r="C69" s="104"/>
      <c r="D69" s="104"/>
      <c r="E69" s="104"/>
      <c r="F69" s="113"/>
    </row>
    <row r="70" spans="1:6">
      <c r="A70" s="104"/>
      <c r="B70" s="104"/>
      <c r="C70" s="104"/>
      <c r="D70" s="104"/>
      <c r="E70" s="104"/>
      <c r="F70" s="113"/>
    </row>
    <row r="71" spans="1:6">
      <c r="A71" s="104"/>
      <c r="B71" s="104"/>
      <c r="C71" s="104"/>
      <c r="D71" s="104"/>
      <c r="E71" s="104"/>
      <c r="F71" s="113"/>
    </row>
    <row r="72" spans="1:6">
      <c r="A72" s="104"/>
      <c r="B72" s="104"/>
      <c r="C72" s="104"/>
      <c r="D72" s="104"/>
      <c r="E72" s="104"/>
      <c r="F72" s="113"/>
    </row>
    <row r="73" spans="1:6">
      <c r="A73" s="104"/>
      <c r="B73" s="104"/>
      <c r="C73" s="104"/>
      <c r="D73" s="104"/>
      <c r="E73" s="104"/>
      <c r="F73" s="113"/>
    </row>
    <row r="74" spans="1:6">
      <c r="A74" s="104"/>
      <c r="B74" s="104"/>
      <c r="C74" s="104"/>
      <c r="D74" s="104"/>
      <c r="E74" s="104"/>
      <c r="F74" s="113"/>
    </row>
    <row r="75" spans="1:6">
      <c r="A75" s="104"/>
      <c r="B75" s="104"/>
      <c r="C75" s="104"/>
      <c r="D75" s="104"/>
      <c r="E75" s="104"/>
      <c r="F75" s="113"/>
    </row>
    <row r="76" spans="1:6">
      <c r="A76" s="104"/>
      <c r="B76" s="104"/>
      <c r="C76" s="104"/>
      <c r="D76" s="104"/>
      <c r="E76" s="104"/>
      <c r="F76" s="113"/>
    </row>
    <row r="77" spans="1:6">
      <c r="A77" s="104"/>
      <c r="B77" s="104"/>
      <c r="C77" s="104"/>
      <c r="D77" s="104"/>
      <c r="E77" s="104"/>
      <c r="F77" s="113"/>
    </row>
    <row r="78" spans="1:6">
      <c r="A78" s="104"/>
      <c r="B78" s="104"/>
      <c r="C78" s="104"/>
      <c r="D78" s="104"/>
      <c r="E78" s="104"/>
      <c r="F78" s="113"/>
    </row>
    <row r="79" spans="1:6">
      <c r="A79" s="104"/>
      <c r="B79" s="104"/>
      <c r="C79" s="104"/>
      <c r="D79" s="104"/>
      <c r="E79" s="104"/>
      <c r="F79" s="113"/>
    </row>
    <row r="80" spans="1:6">
      <c r="A80" s="104"/>
      <c r="B80" s="104"/>
      <c r="C80" s="104"/>
      <c r="D80" s="104"/>
      <c r="E80" s="104"/>
      <c r="F80" s="113"/>
    </row>
    <row r="81" spans="1:6">
      <c r="A81" s="104"/>
      <c r="B81" s="104"/>
      <c r="C81" s="104"/>
      <c r="D81" s="104"/>
      <c r="E81" s="104"/>
      <c r="F81" s="113"/>
    </row>
    <row r="82" spans="1:6">
      <c r="A82" s="104"/>
      <c r="B82" s="104"/>
      <c r="C82" s="104"/>
      <c r="D82" s="104"/>
      <c r="E82" s="104"/>
      <c r="F82" s="113"/>
    </row>
    <row r="83" spans="1:6">
      <c r="A83" s="104"/>
      <c r="B83" s="104"/>
      <c r="C83" s="104"/>
      <c r="D83" s="104"/>
      <c r="E83" s="104"/>
      <c r="F83" s="113"/>
    </row>
    <row r="84" spans="1:6">
      <c r="A84" s="104"/>
      <c r="B84" s="104"/>
      <c r="C84" s="104"/>
      <c r="D84" s="104"/>
      <c r="E84" s="104"/>
      <c r="F84" s="113"/>
    </row>
    <row r="85" spans="1:6">
      <c r="A85" s="104"/>
      <c r="B85" s="104"/>
      <c r="C85" s="104"/>
      <c r="D85" s="104"/>
      <c r="E85" s="104"/>
      <c r="F85" s="113"/>
    </row>
    <row r="86" spans="1:6">
      <c r="A86" s="104"/>
      <c r="B86" s="104"/>
      <c r="C86" s="104"/>
      <c r="D86" s="104"/>
      <c r="E86" s="104"/>
      <c r="F86" s="113"/>
    </row>
    <row r="87" spans="1:6">
      <c r="A87" s="104"/>
      <c r="B87" s="104"/>
      <c r="C87" s="104"/>
      <c r="D87" s="104"/>
      <c r="E87" s="104"/>
      <c r="F87" s="113"/>
    </row>
    <row r="88" spans="1:6">
      <c r="A88" s="104"/>
      <c r="B88" s="104"/>
      <c r="C88" s="104"/>
      <c r="D88" s="104"/>
      <c r="E88" s="104"/>
      <c r="F88" s="113"/>
    </row>
    <row r="89" spans="1:6">
      <c r="A89" s="104"/>
      <c r="B89" s="104"/>
      <c r="C89" s="104"/>
      <c r="D89" s="104"/>
      <c r="E89" s="104"/>
      <c r="F89" s="113"/>
    </row>
    <row r="90" spans="1:6">
      <c r="A90" s="104"/>
      <c r="B90" s="104"/>
      <c r="C90" s="104"/>
      <c r="D90" s="104"/>
      <c r="E90" s="104"/>
      <c r="F90" s="113"/>
    </row>
    <row r="91" spans="1:6">
      <c r="A91" s="104"/>
      <c r="B91" s="104"/>
      <c r="C91" s="104"/>
      <c r="D91" s="104"/>
      <c r="E91" s="104"/>
      <c r="F91" s="113"/>
    </row>
    <row r="92" spans="1:6">
      <c r="A92" s="104"/>
      <c r="B92" s="104"/>
      <c r="C92" s="104"/>
      <c r="D92" s="104"/>
      <c r="E92" s="104"/>
      <c r="F92" s="113"/>
    </row>
    <row r="93" spans="1:6">
      <c r="A93" s="104"/>
      <c r="B93" s="104"/>
      <c r="C93" s="104"/>
      <c r="D93" s="104"/>
      <c r="E93" s="104"/>
      <c r="F93" s="113"/>
    </row>
    <row r="94" spans="1:6">
      <c r="A94" s="104"/>
      <c r="B94" s="104"/>
      <c r="C94" s="104"/>
      <c r="D94" s="104"/>
      <c r="E94" s="104"/>
      <c r="F94" s="113"/>
    </row>
    <row r="95" spans="1:6">
      <c r="A95" s="104"/>
      <c r="B95" s="104"/>
      <c r="C95" s="104"/>
      <c r="D95" s="104"/>
      <c r="E95" s="104"/>
      <c r="F95" s="113"/>
    </row>
    <row r="96" spans="1:6">
      <c r="A96" s="104"/>
      <c r="B96" s="104"/>
      <c r="C96" s="104"/>
      <c r="D96" s="104"/>
      <c r="E96" s="104"/>
      <c r="F96" s="113"/>
    </row>
    <row r="97" spans="1:6">
      <c r="A97" s="104"/>
      <c r="B97" s="104"/>
      <c r="C97" s="104"/>
      <c r="D97" s="104"/>
      <c r="E97" s="104"/>
      <c r="F97" s="113"/>
    </row>
    <row r="98" spans="1:6">
      <c r="A98" s="104"/>
      <c r="B98" s="104"/>
      <c r="C98" s="104"/>
      <c r="D98" s="104"/>
      <c r="E98" s="104"/>
      <c r="F98" s="113"/>
    </row>
    <row r="99" spans="1:6">
      <c r="A99" s="104"/>
      <c r="B99" s="104"/>
      <c r="C99" s="104"/>
      <c r="D99" s="104"/>
      <c r="E99" s="104"/>
      <c r="F99" s="113"/>
    </row>
    <row r="100" spans="1:6">
      <c r="A100" s="104"/>
      <c r="B100" s="104"/>
      <c r="C100" s="104"/>
      <c r="D100" s="104"/>
      <c r="E100" s="104"/>
      <c r="F100" s="113"/>
    </row>
    <row r="101" spans="1:6">
      <c r="A101" s="104"/>
      <c r="B101" s="104"/>
      <c r="C101" s="104"/>
      <c r="D101" s="104"/>
      <c r="E101" s="104"/>
      <c r="F101" s="113"/>
    </row>
    <row r="102" spans="1:6">
      <c r="A102" s="104"/>
      <c r="B102" s="104"/>
      <c r="C102" s="104"/>
      <c r="D102" s="104"/>
      <c r="E102" s="104"/>
      <c r="F102" s="113"/>
    </row>
    <row r="103" spans="1:6">
      <c r="A103" s="104"/>
      <c r="B103" s="104"/>
      <c r="C103" s="104"/>
      <c r="D103" s="104"/>
      <c r="E103" s="104"/>
      <c r="F103" s="113"/>
    </row>
    <row r="104" spans="1:6">
      <c r="A104" s="104"/>
      <c r="B104" s="104"/>
      <c r="C104" s="104"/>
      <c r="D104" s="104"/>
      <c r="E104" s="104"/>
      <c r="F104" s="113"/>
    </row>
    <row r="105" spans="1:6">
      <c r="A105" s="104"/>
      <c r="B105" s="104"/>
      <c r="C105" s="104"/>
      <c r="D105" s="104"/>
      <c r="E105" s="104"/>
      <c r="F105" s="113"/>
    </row>
    <row r="106" spans="1:6">
      <c r="A106" s="104"/>
      <c r="B106" s="104"/>
      <c r="C106" s="104"/>
      <c r="D106" s="104"/>
      <c r="E106" s="104"/>
      <c r="F106" s="113"/>
    </row>
    <row r="107" spans="1:6">
      <c r="A107" s="104"/>
      <c r="B107" s="104"/>
      <c r="C107" s="104"/>
      <c r="D107" s="104"/>
      <c r="E107" s="104"/>
      <c r="F107" s="113"/>
    </row>
    <row r="108" spans="1:6">
      <c r="A108" s="104"/>
      <c r="B108" s="104"/>
      <c r="C108" s="104"/>
      <c r="D108" s="104"/>
      <c r="E108" s="104"/>
      <c r="F108" s="113"/>
    </row>
    <row r="109" spans="1:6">
      <c r="A109" s="104"/>
      <c r="B109" s="104"/>
      <c r="C109" s="104"/>
      <c r="D109" s="104"/>
      <c r="E109" s="104"/>
      <c r="F109" s="113"/>
    </row>
    <row r="110" spans="1:6">
      <c r="A110" s="104"/>
      <c r="B110" s="104"/>
      <c r="C110" s="104"/>
      <c r="D110" s="104"/>
      <c r="E110" s="104"/>
      <c r="F110" s="113"/>
    </row>
    <row r="111" spans="1:6">
      <c r="A111" s="104"/>
      <c r="B111" s="104"/>
      <c r="C111" s="104"/>
      <c r="D111" s="104"/>
      <c r="E111" s="104"/>
      <c r="F111" s="113"/>
    </row>
    <row r="112" spans="1:6">
      <c r="A112" s="104"/>
      <c r="B112" s="104"/>
      <c r="C112" s="104"/>
      <c r="D112" s="104"/>
      <c r="E112" s="104"/>
      <c r="F112" s="113"/>
    </row>
    <row r="113" spans="1:6">
      <c r="A113" s="104"/>
      <c r="B113" s="104"/>
      <c r="C113" s="104"/>
      <c r="D113" s="104"/>
      <c r="E113" s="104"/>
      <c r="F113" s="113"/>
    </row>
    <row r="114" spans="1:6">
      <c r="A114" s="104"/>
      <c r="B114" s="104"/>
      <c r="C114" s="104"/>
      <c r="D114" s="104"/>
      <c r="E114" s="104"/>
      <c r="F114" s="113"/>
    </row>
    <row r="115" spans="1:6">
      <c r="A115" s="104"/>
      <c r="B115" s="104"/>
      <c r="C115" s="104"/>
      <c r="D115" s="104"/>
      <c r="E115" s="104"/>
      <c r="F115" s="113"/>
    </row>
    <row r="116" spans="1:6">
      <c r="A116" s="104"/>
      <c r="B116" s="104"/>
      <c r="C116" s="104"/>
      <c r="D116" s="104"/>
      <c r="E116" s="104"/>
      <c r="F116" s="113"/>
    </row>
    <row r="117" spans="1:6">
      <c r="A117" s="104"/>
      <c r="B117" s="104"/>
      <c r="C117" s="104"/>
      <c r="D117" s="104"/>
      <c r="E117" s="104"/>
      <c r="F117" s="113"/>
    </row>
    <row r="118" spans="1:6">
      <c r="A118" s="104"/>
      <c r="B118" s="104"/>
      <c r="C118" s="104"/>
      <c r="D118" s="104"/>
      <c r="E118" s="104"/>
      <c r="F118" s="113"/>
    </row>
    <row r="119" spans="1:6">
      <c r="A119" s="104"/>
      <c r="B119" s="104"/>
      <c r="C119" s="104"/>
      <c r="D119" s="104"/>
      <c r="E119" s="104"/>
      <c r="F119" s="113"/>
    </row>
    <row r="120" spans="1:6">
      <c r="A120" s="104"/>
      <c r="B120" s="104"/>
      <c r="C120" s="104"/>
      <c r="D120" s="104"/>
      <c r="E120" s="104"/>
      <c r="F120" s="113"/>
    </row>
    <row r="121" spans="1:6">
      <c r="A121" s="104"/>
      <c r="B121" s="104"/>
      <c r="C121" s="104"/>
      <c r="D121" s="104"/>
      <c r="E121" s="104"/>
      <c r="F121" s="113"/>
    </row>
    <row r="122" spans="1:6">
      <c r="A122" s="104"/>
      <c r="B122" s="104"/>
      <c r="C122" s="104"/>
      <c r="D122" s="104"/>
      <c r="E122" s="104"/>
      <c r="F122" s="113"/>
    </row>
    <row r="123" spans="1:6">
      <c r="A123" s="104"/>
      <c r="B123" s="104"/>
      <c r="C123" s="104"/>
      <c r="D123" s="104"/>
      <c r="E123" s="104"/>
      <c r="F123" s="113"/>
    </row>
    <row r="124" spans="1:6">
      <c r="A124" s="104"/>
      <c r="B124" s="104"/>
      <c r="C124" s="104"/>
      <c r="D124" s="104"/>
      <c r="E124" s="104"/>
      <c r="F124" s="113"/>
    </row>
    <row r="125" spans="1:6">
      <c r="A125" s="104"/>
      <c r="B125" s="104"/>
      <c r="C125" s="104"/>
      <c r="D125" s="104"/>
      <c r="E125" s="104"/>
      <c r="F125" s="113"/>
    </row>
    <row r="126" spans="1:6">
      <c r="A126" s="104"/>
      <c r="B126" s="104"/>
      <c r="C126" s="104"/>
      <c r="D126" s="104"/>
      <c r="E126" s="104"/>
      <c r="F126" s="113"/>
    </row>
    <row r="127" spans="1:6">
      <c r="A127" s="104"/>
      <c r="B127" s="104"/>
      <c r="C127" s="104"/>
      <c r="D127" s="104"/>
      <c r="E127" s="104"/>
      <c r="F127" s="113"/>
    </row>
    <row r="128" spans="1:6">
      <c r="A128" s="104"/>
      <c r="B128" s="104"/>
      <c r="C128" s="104"/>
      <c r="D128" s="104"/>
      <c r="E128" s="104"/>
      <c r="F128" s="113"/>
    </row>
    <row r="129" spans="1:6">
      <c r="A129" s="104"/>
      <c r="B129" s="104"/>
      <c r="C129" s="104"/>
      <c r="D129" s="104"/>
      <c r="E129" s="104"/>
      <c r="F129" s="113"/>
    </row>
    <row r="130" spans="1:6">
      <c r="A130" s="104"/>
      <c r="B130" s="104"/>
      <c r="C130" s="104"/>
      <c r="D130" s="104"/>
      <c r="E130" s="104"/>
      <c r="F130" s="113"/>
    </row>
    <row r="131" spans="1:6">
      <c r="A131" s="104"/>
      <c r="B131" s="104"/>
      <c r="C131" s="104"/>
      <c r="D131" s="104"/>
      <c r="E131" s="104"/>
      <c r="F131" s="113"/>
    </row>
    <row r="132" spans="1:6">
      <c r="A132" s="104"/>
      <c r="B132" s="104"/>
      <c r="C132" s="104"/>
      <c r="D132" s="104"/>
      <c r="E132" s="104"/>
      <c r="F132" s="113"/>
    </row>
    <row r="133" spans="1:6">
      <c r="A133" s="104"/>
      <c r="B133" s="104"/>
      <c r="C133" s="104"/>
      <c r="D133" s="104"/>
      <c r="E133" s="104"/>
      <c r="F133" s="113"/>
    </row>
    <row r="134" spans="1:6">
      <c r="A134" s="104"/>
      <c r="B134" s="104"/>
      <c r="C134" s="104"/>
      <c r="D134" s="104"/>
      <c r="E134" s="104"/>
      <c r="F134" s="113"/>
    </row>
    <row r="135" spans="1:6">
      <c r="A135" s="104"/>
      <c r="B135" s="104"/>
      <c r="C135" s="104"/>
      <c r="D135" s="104"/>
      <c r="E135" s="104"/>
      <c r="F135" s="113"/>
    </row>
    <row r="136" spans="1:6">
      <c r="A136" s="104"/>
      <c r="B136" s="104"/>
      <c r="C136" s="104"/>
      <c r="D136" s="104"/>
      <c r="E136" s="104"/>
      <c r="F136" s="113"/>
    </row>
    <row r="137" spans="1:6">
      <c r="A137" s="104"/>
      <c r="B137" s="104"/>
      <c r="C137" s="104"/>
      <c r="D137" s="104"/>
      <c r="E137" s="104"/>
      <c r="F137" s="113"/>
    </row>
    <row r="138" spans="1:6">
      <c r="A138" s="104"/>
      <c r="B138" s="104"/>
      <c r="C138" s="104"/>
      <c r="D138" s="104"/>
      <c r="E138" s="104"/>
      <c r="F138" s="113"/>
    </row>
    <row r="139" spans="1:6">
      <c r="A139" s="104"/>
      <c r="B139" s="104"/>
      <c r="C139" s="104"/>
      <c r="D139" s="104"/>
      <c r="E139" s="104"/>
      <c r="F139" s="113"/>
    </row>
    <row r="140" spans="1:6">
      <c r="A140" s="104"/>
      <c r="B140" s="104"/>
      <c r="C140" s="104"/>
      <c r="D140" s="104"/>
      <c r="E140" s="104"/>
      <c r="F140" s="113"/>
    </row>
    <row r="141" spans="1:6">
      <c r="A141" s="104"/>
      <c r="B141" s="104"/>
      <c r="C141" s="104"/>
      <c r="D141" s="104"/>
      <c r="E141" s="104"/>
      <c r="F141" s="113"/>
    </row>
    <row r="142" spans="1:6">
      <c r="A142" s="104"/>
      <c r="B142" s="104"/>
      <c r="C142" s="104"/>
      <c r="D142" s="104"/>
      <c r="E142" s="104"/>
      <c r="F142" s="113"/>
    </row>
    <row r="143" spans="1:6">
      <c r="A143" s="104"/>
      <c r="B143" s="104"/>
      <c r="C143" s="104"/>
      <c r="D143" s="104"/>
      <c r="E143" s="104"/>
      <c r="F143" s="113"/>
    </row>
    <row r="144" spans="1:6">
      <c r="A144" s="104"/>
      <c r="B144" s="104"/>
      <c r="C144" s="104"/>
      <c r="D144" s="104"/>
      <c r="E144" s="104"/>
      <c r="F144" s="113"/>
    </row>
    <row r="145" spans="1:6">
      <c r="A145" s="104"/>
      <c r="B145" s="104"/>
      <c r="C145" s="104"/>
      <c r="D145" s="104"/>
      <c r="E145" s="104"/>
      <c r="F145" s="113"/>
    </row>
    <row r="146" spans="1:6">
      <c r="A146" s="104"/>
      <c r="B146" s="104"/>
      <c r="C146" s="104"/>
      <c r="D146" s="104"/>
      <c r="E146" s="104"/>
      <c r="F146" s="113"/>
    </row>
    <row r="147" spans="1:6">
      <c r="A147" s="104"/>
      <c r="B147" s="104"/>
      <c r="C147" s="104"/>
      <c r="D147" s="104"/>
      <c r="E147" s="104"/>
      <c r="F147" s="113"/>
    </row>
    <row r="148" spans="1:6">
      <c r="A148" s="104"/>
      <c r="B148" s="104"/>
      <c r="C148" s="104"/>
      <c r="D148" s="104"/>
      <c r="E148" s="104"/>
      <c r="F148" s="113"/>
    </row>
    <row r="149" spans="1:6">
      <c r="A149" s="104"/>
      <c r="B149" s="104"/>
      <c r="C149" s="104"/>
      <c r="D149" s="104"/>
      <c r="E149" s="104"/>
      <c r="F149" s="113"/>
    </row>
    <row r="150" spans="1:6">
      <c r="A150" s="104"/>
      <c r="B150" s="104"/>
      <c r="C150" s="104"/>
      <c r="D150" s="104"/>
      <c r="E150" s="104"/>
      <c r="F150" s="113"/>
    </row>
    <row r="151" spans="1:6">
      <c r="A151" s="104"/>
      <c r="B151" s="104"/>
      <c r="C151" s="104"/>
      <c r="D151" s="104"/>
      <c r="E151" s="104"/>
      <c r="F151" s="113"/>
    </row>
    <row r="152" spans="1:6">
      <c r="A152" s="104"/>
      <c r="B152" s="104"/>
      <c r="C152" s="104"/>
      <c r="D152" s="104"/>
      <c r="E152" s="104"/>
      <c r="F152" s="113"/>
    </row>
    <row r="153" spans="1:6">
      <c r="A153" s="104"/>
      <c r="B153" s="104"/>
      <c r="C153" s="104"/>
      <c r="D153" s="104"/>
      <c r="E153" s="104"/>
      <c r="F153" s="113"/>
    </row>
    <row r="154" spans="1:6">
      <c r="A154" s="104"/>
      <c r="B154" s="104"/>
      <c r="C154" s="104"/>
      <c r="D154" s="104"/>
      <c r="E154" s="104"/>
      <c r="F154" s="113"/>
    </row>
    <row r="155" spans="1:6">
      <c r="A155" s="104"/>
      <c r="B155" s="104"/>
      <c r="C155" s="104"/>
      <c r="D155" s="104"/>
      <c r="E155" s="104"/>
      <c r="F155" s="113"/>
    </row>
    <row r="156" spans="1:6">
      <c r="A156" s="104"/>
      <c r="B156" s="104"/>
      <c r="C156" s="104"/>
      <c r="D156" s="104"/>
      <c r="E156" s="104"/>
      <c r="F156" s="113"/>
    </row>
    <row r="157" spans="1:6">
      <c r="A157" s="104"/>
      <c r="B157" s="104"/>
      <c r="C157" s="104"/>
      <c r="D157" s="104"/>
      <c r="E157" s="104"/>
      <c r="F157" s="113"/>
    </row>
    <row r="158" spans="1:6">
      <c r="A158" s="104"/>
      <c r="B158" s="104"/>
      <c r="C158" s="104"/>
      <c r="D158" s="104"/>
      <c r="E158" s="104"/>
      <c r="F158" s="113"/>
    </row>
    <row r="159" spans="1:6">
      <c r="A159" s="104"/>
      <c r="B159" s="104"/>
      <c r="C159" s="104"/>
      <c r="D159" s="104"/>
      <c r="E159" s="104"/>
      <c r="F159" s="113"/>
    </row>
    <row r="160" spans="1:6">
      <c r="A160" s="104"/>
      <c r="B160" s="104"/>
      <c r="C160" s="104"/>
      <c r="D160" s="104"/>
      <c r="E160" s="104"/>
      <c r="F160" s="113"/>
    </row>
    <row r="161" spans="1:6">
      <c r="A161" s="104"/>
      <c r="B161" s="104"/>
      <c r="C161" s="104"/>
      <c r="D161" s="104"/>
      <c r="E161" s="104"/>
      <c r="F161" s="113"/>
    </row>
    <row r="162" spans="1:6">
      <c r="A162" s="104"/>
      <c r="B162" s="104"/>
      <c r="C162" s="104"/>
      <c r="D162" s="104"/>
      <c r="E162" s="104"/>
      <c r="F162" s="113"/>
    </row>
    <row r="163" spans="1:6">
      <c r="A163" s="104"/>
      <c r="B163" s="104"/>
      <c r="C163" s="104"/>
      <c r="D163" s="104"/>
      <c r="E163" s="104"/>
      <c r="F163" s="113"/>
    </row>
    <row r="164" spans="1:6">
      <c r="A164" s="104"/>
      <c r="B164" s="104"/>
      <c r="C164" s="104"/>
      <c r="D164" s="104"/>
      <c r="E164" s="104"/>
      <c r="F164" s="113"/>
    </row>
    <row r="165" spans="1:6">
      <c r="A165" s="104"/>
      <c r="B165" s="104"/>
      <c r="C165" s="104"/>
      <c r="D165" s="104"/>
      <c r="E165" s="104"/>
      <c r="F165" s="113"/>
    </row>
    <row r="166" spans="1:6">
      <c r="A166" s="104"/>
      <c r="B166" s="104"/>
      <c r="C166" s="104"/>
      <c r="D166" s="104"/>
      <c r="E166" s="104"/>
      <c r="F166" s="113"/>
    </row>
    <row r="167" spans="1:6">
      <c r="A167" s="104"/>
      <c r="B167" s="104"/>
      <c r="C167" s="104"/>
      <c r="D167" s="104"/>
      <c r="E167" s="104"/>
      <c r="F167" s="113"/>
    </row>
    <row r="168" spans="1:6">
      <c r="A168" s="104"/>
      <c r="B168" s="104"/>
      <c r="C168" s="104"/>
      <c r="D168" s="104"/>
      <c r="E168" s="104"/>
      <c r="F168" s="113"/>
    </row>
    <row r="169" spans="1:6">
      <c r="A169" s="104"/>
      <c r="B169" s="104"/>
      <c r="C169" s="104"/>
      <c r="D169" s="104"/>
      <c r="E169" s="104"/>
      <c r="F169" s="113"/>
    </row>
    <row r="170" spans="1:6">
      <c r="A170" s="104"/>
      <c r="B170" s="104"/>
      <c r="C170" s="104"/>
      <c r="D170" s="104"/>
      <c r="E170" s="104"/>
      <c r="F170" s="113"/>
    </row>
    <row r="171" spans="1:6">
      <c r="A171" s="104"/>
      <c r="B171" s="104"/>
      <c r="C171" s="104"/>
      <c r="D171" s="104"/>
      <c r="E171" s="104"/>
      <c r="F171" s="113"/>
    </row>
    <row r="172" spans="1:6">
      <c r="A172" s="104"/>
      <c r="B172" s="104"/>
      <c r="C172" s="104"/>
      <c r="D172" s="104"/>
      <c r="E172" s="104"/>
      <c r="F172" s="113"/>
    </row>
    <row r="173" spans="1:6">
      <c r="A173" s="104"/>
      <c r="B173" s="104"/>
      <c r="C173" s="104"/>
      <c r="D173" s="104"/>
      <c r="E173" s="104"/>
      <c r="F173" s="113"/>
    </row>
    <row r="174" spans="1:6">
      <c r="A174" s="104"/>
      <c r="B174" s="104"/>
      <c r="C174" s="104"/>
      <c r="D174" s="104"/>
      <c r="E174" s="104"/>
      <c r="F174" s="113"/>
    </row>
    <row r="175" spans="1:6">
      <c r="A175" s="104"/>
      <c r="B175" s="104"/>
      <c r="C175" s="104"/>
      <c r="D175" s="104"/>
      <c r="E175" s="104"/>
      <c r="F175" s="113"/>
    </row>
    <row r="176" spans="1:6">
      <c r="A176" s="104"/>
      <c r="B176" s="104"/>
      <c r="C176" s="104"/>
      <c r="D176" s="104"/>
      <c r="E176" s="104"/>
      <c r="F176" s="113"/>
    </row>
    <row r="177" spans="1:6">
      <c r="A177" s="104"/>
      <c r="B177" s="104"/>
      <c r="C177" s="104"/>
      <c r="D177" s="104"/>
      <c r="E177" s="104"/>
      <c r="F177" s="113"/>
    </row>
    <row r="178" spans="1:6">
      <c r="A178" s="104"/>
      <c r="B178" s="104"/>
      <c r="C178" s="104"/>
      <c r="D178" s="104"/>
      <c r="E178" s="104"/>
      <c r="F178" s="113"/>
    </row>
    <row r="179" spans="1:6">
      <c r="A179" s="104"/>
      <c r="B179" s="104"/>
      <c r="C179" s="104"/>
      <c r="D179" s="104"/>
      <c r="E179" s="104"/>
      <c r="F179" s="113"/>
    </row>
    <row r="180" spans="1:6">
      <c r="A180" s="104"/>
      <c r="B180" s="104"/>
      <c r="C180" s="104"/>
      <c r="D180" s="104"/>
      <c r="E180" s="104"/>
      <c r="F180" s="113"/>
    </row>
    <row r="181" spans="1:6">
      <c r="A181" s="104"/>
      <c r="B181" s="104"/>
      <c r="C181" s="104"/>
      <c r="D181" s="104"/>
      <c r="E181" s="104"/>
      <c r="F181" s="113"/>
    </row>
    <row r="182" spans="1:6">
      <c r="A182" s="104"/>
      <c r="B182" s="104"/>
      <c r="C182" s="104"/>
      <c r="D182" s="104"/>
      <c r="E182" s="104"/>
      <c r="F182" s="113"/>
    </row>
    <row r="183" spans="1:6">
      <c r="A183" s="104"/>
      <c r="B183" s="104"/>
      <c r="C183" s="104"/>
      <c r="D183" s="104"/>
      <c r="E183" s="104"/>
      <c r="F183" s="113"/>
    </row>
    <row r="184" spans="1:6">
      <c r="A184" s="104"/>
      <c r="B184" s="104"/>
      <c r="C184" s="104"/>
      <c r="D184" s="104"/>
      <c r="E184" s="104"/>
      <c r="F184" s="113"/>
    </row>
    <row r="185" spans="1:6">
      <c r="A185" s="104"/>
      <c r="B185" s="104"/>
      <c r="C185" s="104"/>
      <c r="D185" s="104"/>
      <c r="E185" s="104"/>
      <c r="F185" s="113"/>
    </row>
    <row r="186" spans="1:6">
      <c r="A186" s="104"/>
      <c r="B186" s="104"/>
      <c r="C186" s="104"/>
      <c r="D186" s="104"/>
      <c r="E186" s="104"/>
      <c r="F186" s="113"/>
    </row>
    <row r="187" spans="1:6">
      <c r="A187" s="104"/>
      <c r="B187" s="104"/>
      <c r="C187" s="104"/>
      <c r="D187" s="104"/>
      <c r="E187" s="104"/>
      <c r="F187" s="113"/>
    </row>
    <row r="188" spans="1:6">
      <c r="A188" s="104"/>
      <c r="B188" s="104"/>
      <c r="C188" s="104"/>
      <c r="D188" s="104"/>
      <c r="E188" s="104"/>
      <c r="F188" s="113"/>
    </row>
    <row r="189" spans="1:6">
      <c r="A189" s="104"/>
      <c r="B189" s="104"/>
      <c r="C189" s="104"/>
      <c r="D189" s="104"/>
      <c r="E189" s="104"/>
      <c r="F189" s="113"/>
    </row>
    <row r="190" spans="1:6">
      <c r="A190" s="104"/>
      <c r="B190" s="104"/>
      <c r="C190" s="104"/>
      <c r="D190" s="104"/>
      <c r="E190" s="104"/>
      <c r="F190" s="113"/>
    </row>
    <row r="191" spans="1:6">
      <c r="A191" s="104"/>
      <c r="B191" s="104"/>
      <c r="C191" s="104"/>
      <c r="D191" s="104"/>
      <c r="E191" s="104"/>
      <c r="F191" s="113"/>
    </row>
    <row r="192" spans="1:6">
      <c r="A192" s="104"/>
      <c r="B192" s="104"/>
      <c r="C192" s="104"/>
      <c r="D192" s="104"/>
      <c r="E192" s="104"/>
      <c r="F192" s="113"/>
    </row>
    <row r="193" spans="1:6">
      <c r="A193" s="104"/>
      <c r="B193" s="104"/>
      <c r="C193" s="104"/>
      <c r="D193" s="104"/>
      <c r="E193" s="104"/>
      <c r="F193" s="113"/>
    </row>
    <row r="194" spans="1:6">
      <c r="A194" s="104"/>
      <c r="B194" s="104"/>
      <c r="C194" s="104"/>
      <c r="D194" s="104"/>
      <c r="E194" s="104"/>
      <c r="F194" s="113"/>
    </row>
    <row r="195" spans="1:6">
      <c r="A195" s="104"/>
      <c r="B195" s="104"/>
      <c r="C195" s="104"/>
      <c r="D195" s="104"/>
      <c r="E195" s="104"/>
      <c r="F195" s="113"/>
    </row>
    <row r="196" spans="1:6">
      <c r="A196" s="104"/>
      <c r="B196" s="104"/>
      <c r="C196" s="104"/>
      <c r="D196" s="104"/>
      <c r="E196" s="104"/>
      <c r="F196" s="113"/>
    </row>
    <row r="197" spans="1:6">
      <c r="A197" s="104"/>
      <c r="B197" s="104"/>
      <c r="C197" s="104"/>
      <c r="D197" s="104"/>
      <c r="E197" s="104"/>
      <c r="F197" s="113"/>
    </row>
    <row r="198" spans="1:6">
      <c r="A198" s="104"/>
      <c r="B198" s="104"/>
      <c r="C198" s="104"/>
      <c r="D198" s="104"/>
      <c r="E198" s="104"/>
      <c r="F198" s="113"/>
    </row>
    <row r="199" spans="1:6">
      <c r="A199" s="104"/>
      <c r="B199" s="104"/>
      <c r="C199" s="104"/>
      <c r="D199" s="104"/>
      <c r="E199" s="104"/>
      <c r="F199" s="113"/>
    </row>
    <row r="200" spans="1:6">
      <c r="A200" s="104"/>
      <c r="B200" s="104"/>
      <c r="C200" s="104"/>
      <c r="D200" s="104"/>
      <c r="E200" s="104"/>
      <c r="F200" s="113"/>
    </row>
    <row r="201" spans="1:6">
      <c r="A201" s="104"/>
      <c r="B201" s="104"/>
      <c r="C201" s="104"/>
      <c r="D201" s="104"/>
      <c r="E201" s="104"/>
      <c r="F201" s="113"/>
    </row>
    <row r="202" spans="1:6">
      <c r="A202" s="104"/>
      <c r="B202" s="104"/>
      <c r="C202" s="104"/>
      <c r="D202" s="104"/>
      <c r="E202" s="104"/>
      <c r="F202" s="113"/>
    </row>
    <row r="203" spans="1:6">
      <c r="A203" s="104"/>
      <c r="B203" s="104"/>
      <c r="C203" s="104"/>
      <c r="D203" s="104"/>
      <c r="E203" s="104"/>
      <c r="F203" s="113"/>
    </row>
    <row r="204" spans="1:6">
      <c r="A204" s="104"/>
      <c r="B204" s="104"/>
      <c r="C204" s="104"/>
      <c r="D204" s="104"/>
      <c r="E204" s="104"/>
      <c r="F204" s="113"/>
    </row>
    <row r="205" spans="1:6">
      <c r="A205" s="104"/>
      <c r="B205" s="104"/>
      <c r="C205" s="104"/>
      <c r="D205" s="104"/>
      <c r="E205" s="104"/>
      <c r="F205" s="113"/>
    </row>
    <row r="206" spans="1:6">
      <c r="A206" s="104"/>
      <c r="B206" s="104"/>
      <c r="C206" s="104"/>
      <c r="D206" s="104"/>
      <c r="E206" s="104"/>
      <c r="F206" s="113"/>
    </row>
    <row r="207" spans="1:6">
      <c r="A207" s="104"/>
      <c r="B207" s="104"/>
      <c r="C207" s="104"/>
      <c r="D207" s="104"/>
      <c r="E207" s="104"/>
      <c r="F207" s="113"/>
    </row>
    <row r="208" spans="1:6">
      <c r="A208" s="104"/>
      <c r="B208" s="104"/>
      <c r="C208" s="104"/>
      <c r="D208" s="104"/>
      <c r="E208" s="104"/>
      <c r="F208" s="113"/>
    </row>
    <row r="209" spans="1:6">
      <c r="A209" s="104"/>
      <c r="B209" s="104"/>
      <c r="C209" s="104"/>
      <c r="D209" s="104"/>
      <c r="E209" s="104"/>
      <c r="F209" s="113"/>
    </row>
    <row r="210" spans="1:6">
      <c r="A210" s="104"/>
      <c r="B210" s="104"/>
      <c r="C210" s="104"/>
      <c r="D210" s="104"/>
      <c r="E210" s="104"/>
      <c r="F210" s="113"/>
    </row>
    <row r="211" spans="1:6">
      <c r="A211" s="104"/>
      <c r="B211" s="104"/>
      <c r="C211" s="104"/>
      <c r="D211" s="104"/>
      <c r="E211" s="104"/>
      <c r="F211" s="113"/>
    </row>
    <row r="212" spans="1:6">
      <c r="A212" s="104"/>
      <c r="B212" s="104"/>
      <c r="C212" s="104"/>
      <c r="D212" s="104"/>
      <c r="E212" s="104"/>
      <c r="F212" s="113"/>
    </row>
    <row r="213" spans="1:6">
      <c r="A213" s="104"/>
      <c r="B213" s="104"/>
      <c r="C213" s="104"/>
      <c r="D213" s="104"/>
      <c r="E213" s="104"/>
      <c r="F213" s="113"/>
    </row>
    <row r="214" spans="1:6">
      <c r="A214" s="104"/>
      <c r="B214" s="104"/>
      <c r="C214" s="104"/>
      <c r="D214" s="104"/>
      <c r="E214" s="104"/>
      <c r="F214" s="113"/>
    </row>
    <row r="215" spans="1:6">
      <c r="A215" s="104"/>
      <c r="B215" s="104"/>
      <c r="C215" s="104"/>
      <c r="D215" s="104"/>
      <c r="E215" s="104"/>
      <c r="F215" s="113"/>
    </row>
    <row r="216" spans="1:6">
      <c r="A216" s="104"/>
      <c r="B216" s="104"/>
      <c r="C216" s="104"/>
      <c r="D216" s="104"/>
      <c r="E216" s="104"/>
      <c r="F216" s="113"/>
    </row>
    <row r="217" spans="1:6">
      <c r="A217" s="104"/>
      <c r="B217" s="104"/>
      <c r="C217" s="104"/>
      <c r="D217" s="104"/>
      <c r="E217" s="104"/>
      <c r="F217" s="113"/>
    </row>
    <row r="218" spans="1:6">
      <c r="A218" s="104"/>
      <c r="B218" s="104"/>
      <c r="C218" s="104"/>
      <c r="D218" s="104"/>
      <c r="E218" s="104"/>
      <c r="F218" s="113"/>
    </row>
    <row r="219" spans="1:6">
      <c r="A219" s="104"/>
      <c r="B219" s="104"/>
      <c r="C219" s="104"/>
      <c r="D219" s="104"/>
      <c r="E219" s="104"/>
      <c r="F219" s="113"/>
    </row>
    <row r="220" spans="1:6">
      <c r="A220" s="104"/>
      <c r="B220" s="104"/>
      <c r="C220" s="104"/>
      <c r="D220" s="104"/>
      <c r="E220" s="104"/>
      <c r="F220" s="113"/>
    </row>
    <row r="221" spans="1:6">
      <c r="A221" s="104"/>
      <c r="B221" s="104"/>
      <c r="C221" s="104"/>
      <c r="D221" s="104"/>
      <c r="E221" s="104"/>
      <c r="F221" s="113"/>
    </row>
    <row r="222" spans="1:6">
      <c r="A222" s="104"/>
      <c r="B222" s="104"/>
      <c r="C222" s="104"/>
      <c r="D222" s="104"/>
      <c r="E222" s="104"/>
      <c r="F222" s="113"/>
    </row>
    <row r="223" spans="1:6">
      <c r="A223" s="104"/>
      <c r="B223" s="104"/>
      <c r="C223" s="104"/>
      <c r="D223" s="104"/>
      <c r="E223" s="104"/>
      <c r="F223" s="113"/>
    </row>
    <row r="224" spans="1:6">
      <c r="A224" s="104"/>
      <c r="B224" s="104"/>
      <c r="C224" s="104"/>
      <c r="D224" s="104"/>
      <c r="E224" s="104"/>
      <c r="F224" s="113"/>
    </row>
    <row r="225" spans="1:6">
      <c r="A225" s="104"/>
      <c r="B225" s="104"/>
      <c r="C225" s="104"/>
      <c r="D225" s="104"/>
      <c r="E225" s="104"/>
      <c r="F225" s="113"/>
    </row>
    <row r="226" spans="1:6">
      <c r="A226" s="104"/>
      <c r="B226" s="104"/>
      <c r="C226" s="104"/>
      <c r="D226" s="104"/>
      <c r="E226" s="104"/>
      <c r="F226" s="113"/>
    </row>
    <row r="227" spans="1:6">
      <c r="A227" s="104"/>
      <c r="B227" s="104"/>
      <c r="C227" s="104"/>
      <c r="D227" s="104"/>
      <c r="E227" s="104"/>
      <c r="F227" s="113"/>
    </row>
    <row r="228" spans="1:6">
      <c r="A228" s="104"/>
      <c r="B228" s="104"/>
      <c r="C228" s="104"/>
      <c r="D228" s="104"/>
      <c r="E228" s="104"/>
      <c r="F228" s="113"/>
    </row>
    <row r="229" spans="1:6">
      <c r="A229" s="104"/>
      <c r="B229" s="104"/>
      <c r="C229" s="104"/>
      <c r="D229" s="104"/>
      <c r="E229" s="104"/>
      <c r="F229" s="113"/>
    </row>
    <row r="230" spans="1:6">
      <c r="A230" s="104"/>
      <c r="B230" s="104"/>
      <c r="C230" s="104"/>
      <c r="D230" s="104"/>
      <c r="E230" s="104"/>
      <c r="F230" s="113"/>
    </row>
    <row r="231" spans="1:6">
      <c r="A231" s="104"/>
      <c r="B231" s="104"/>
      <c r="C231" s="104"/>
      <c r="D231" s="104"/>
      <c r="E231" s="104"/>
      <c r="F231" s="113"/>
    </row>
    <row r="232" spans="1:6">
      <c r="A232" s="104"/>
      <c r="B232" s="104"/>
      <c r="C232" s="104"/>
      <c r="D232" s="104"/>
      <c r="E232" s="104"/>
      <c r="F232" s="113"/>
    </row>
    <row r="233" spans="1:6">
      <c r="A233" s="104"/>
      <c r="B233" s="104"/>
      <c r="C233" s="104"/>
      <c r="D233" s="104"/>
      <c r="E233" s="104"/>
      <c r="F233" s="113"/>
    </row>
    <row r="234" spans="1:6">
      <c r="A234" s="104"/>
      <c r="B234" s="104"/>
      <c r="C234" s="104"/>
      <c r="D234" s="104"/>
      <c r="E234" s="104"/>
      <c r="F234" s="113"/>
    </row>
    <row r="235" spans="1:6">
      <c r="A235" s="104"/>
      <c r="B235" s="104"/>
      <c r="C235" s="104"/>
      <c r="D235" s="104"/>
      <c r="E235" s="104"/>
      <c r="F235" s="113"/>
    </row>
    <row r="236" spans="1:6">
      <c r="A236" s="104"/>
      <c r="B236" s="104"/>
      <c r="C236" s="104"/>
      <c r="D236" s="104"/>
      <c r="E236" s="104"/>
      <c r="F236" s="113"/>
    </row>
    <row r="237" spans="1:6">
      <c r="A237" s="104"/>
      <c r="B237" s="104"/>
      <c r="C237" s="104"/>
      <c r="D237" s="104"/>
      <c r="E237" s="104"/>
      <c r="F237" s="113"/>
    </row>
    <row r="238" spans="1:6">
      <c r="A238" s="104"/>
      <c r="B238" s="104"/>
      <c r="C238" s="104"/>
      <c r="D238" s="104"/>
      <c r="E238" s="104"/>
      <c r="F238" s="113"/>
    </row>
    <row r="239" spans="1:6">
      <c r="A239" s="104"/>
      <c r="B239" s="104"/>
      <c r="C239" s="104"/>
      <c r="D239" s="104"/>
      <c r="E239" s="104"/>
      <c r="F239" s="113"/>
    </row>
    <row r="240" spans="1:6">
      <c r="A240" s="104"/>
      <c r="B240" s="104"/>
      <c r="C240" s="104"/>
      <c r="D240" s="104"/>
      <c r="E240" s="104"/>
      <c r="F240" s="113"/>
    </row>
    <row r="241" spans="1:6">
      <c r="A241" s="104"/>
      <c r="B241" s="104"/>
      <c r="C241" s="104"/>
      <c r="D241" s="104"/>
      <c r="E241" s="104"/>
      <c r="F241" s="113"/>
    </row>
    <row r="242" spans="1:6">
      <c r="A242" s="104"/>
      <c r="B242" s="104"/>
      <c r="C242" s="104"/>
      <c r="D242" s="104"/>
      <c r="E242" s="104"/>
      <c r="F242" s="113"/>
    </row>
    <row r="243" spans="1:6">
      <c r="A243" s="104"/>
      <c r="B243" s="104"/>
      <c r="C243" s="104"/>
      <c r="D243" s="104"/>
      <c r="E243" s="104"/>
      <c r="F243" s="113"/>
    </row>
    <row r="244" spans="1:6">
      <c r="A244" s="104"/>
      <c r="B244" s="104"/>
      <c r="C244" s="104"/>
      <c r="D244" s="104"/>
      <c r="E244" s="104"/>
      <c r="F244" s="113"/>
    </row>
    <row r="245" spans="1:6">
      <c r="A245" s="104"/>
      <c r="B245" s="104"/>
      <c r="C245" s="104"/>
      <c r="D245" s="104"/>
      <c r="E245" s="104"/>
      <c r="F245" s="113"/>
    </row>
    <row r="246" spans="1:6">
      <c r="A246" s="104"/>
      <c r="B246" s="104"/>
      <c r="C246" s="104"/>
      <c r="D246" s="104"/>
      <c r="E246" s="104"/>
      <c r="F246" s="113"/>
    </row>
    <row r="247" spans="1:6">
      <c r="A247" s="104"/>
      <c r="B247" s="104"/>
      <c r="C247" s="104"/>
      <c r="D247" s="104"/>
      <c r="E247" s="104"/>
      <c r="F247" s="113"/>
    </row>
    <row r="248" spans="1:6">
      <c r="A248" s="104"/>
      <c r="B248" s="104"/>
      <c r="C248" s="104"/>
      <c r="D248" s="104"/>
      <c r="E248" s="104"/>
      <c r="F248" s="113"/>
    </row>
    <row r="249" spans="1:6">
      <c r="A249" s="104"/>
      <c r="B249" s="104"/>
      <c r="C249" s="104"/>
      <c r="D249" s="104"/>
      <c r="E249" s="104"/>
      <c r="F249" s="113"/>
    </row>
    <row r="250" spans="1:6">
      <c r="A250" s="104"/>
      <c r="B250" s="104"/>
      <c r="C250" s="104"/>
      <c r="D250" s="104"/>
      <c r="E250" s="104"/>
      <c r="F250" s="113"/>
    </row>
    <row r="251" spans="1:6">
      <c r="A251" s="104"/>
      <c r="B251" s="104"/>
      <c r="C251" s="104"/>
      <c r="D251" s="104"/>
      <c r="E251" s="104"/>
      <c r="F251" s="113"/>
    </row>
    <row r="252" spans="1:6">
      <c r="A252" s="104"/>
      <c r="B252" s="104"/>
      <c r="C252" s="104"/>
      <c r="D252" s="104"/>
      <c r="E252" s="104"/>
      <c r="F252" s="113"/>
    </row>
    <row r="253" spans="1:6">
      <c r="A253" s="104"/>
      <c r="B253" s="104"/>
      <c r="C253" s="104"/>
      <c r="D253" s="104"/>
      <c r="E253" s="104"/>
      <c r="F253" s="113"/>
    </row>
    <row r="254" spans="1:6">
      <c r="A254" s="104"/>
      <c r="B254" s="104"/>
      <c r="C254" s="104"/>
      <c r="D254" s="104"/>
      <c r="E254" s="104"/>
      <c r="F254" s="113"/>
    </row>
    <row r="255" spans="1:6">
      <c r="A255" s="104"/>
      <c r="B255" s="104"/>
      <c r="C255" s="104"/>
      <c r="D255" s="104"/>
      <c r="E255" s="104"/>
      <c r="F255" s="113"/>
    </row>
    <row r="256" spans="1:6">
      <c r="A256" s="104"/>
      <c r="B256" s="104"/>
      <c r="C256" s="104"/>
      <c r="D256" s="104"/>
      <c r="E256" s="104"/>
      <c r="F256" s="113"/>
    </row>
    <row r="257" spans="1:6">
      <c r="A257" s="104"/>
      <c r="B257" s="104"/>
      <c r="C257" s="104"/>
      <c r="D257" s="104"/>
      <c r="E257" s="104"/>
      <c r="F257" s="113"/>
    </row>
    <row r="258" spans="1:6">
      <c r="A258" s="104"/>
      <c r="B258" s="104"/>
      <c r="C258" s="104"/>
      <c r="D258" s="104"/>
      <c r="E258" s="104"/>
      <c r="F258" s="113"/>
    </row>
    <row r="259" spans="1:6">
      <c r="A259" s="104"/>
      <c r="B259" s="104"/>
      <c r="C259" s="104"/>
      <c r="D259" s="104"/>
      <c r="E259" s="104"/>
      <c r="F259" s="113"/>
    </row>
    <row r="260" spans="1:6">
      <c r="A260" s="104"/>
      <c r="B260" s="104"/>
      <c r="C260" s="104"/>
      <c r="D260" s="104"/>
      <c r="E260" s="104"/>
      <c r="F260" s="113"/>
    </row>
    <row r="261" spans="1:6">
      <c r="A261" s="104"/>
      <c r="B261" s="104"/>
      <c r="C261" s="104"/>
      <c r="D261" s="104"/>
      <c r="E261" s="104"/>
      <c r="F261" s="113"/>
    </row>
    <row r="262" spans="1:6">
      <c r="A262" s="104"/>
      <c r="B262" s="104"/>
      <c r="C262" s="104"/>
      <c r="D262" s="104"/>
      <c r="E262" s="104"/>
      <c r="F262" s="113"/>
    </row>
    <row r="263" spans="1:6">
      <c r="A263" s="104"/>
      <c r="B263" s="104"/>
      <c r="C263" s="104"/>
      <c r="D263" s="104"/>
      <c r="E263" s="104"/>
      <c r="F263" s="113"/>
    </row>
    <row r="264" spans="1:6">
      <c r="A264" s="104"/>
      <c r="B264" s="104"/>
      <c r="C264" s="104"/>
      <c r="D264" s="104"/>
      <c r="E264" s="104"/>
      <c r="F264" s="113"/>
    </row>
    <row r="265" spans="1:6">
      <c r="A265" s="104"/>
      <c r="B265" s="104"/>
      <c r="C265" s="104"/>
      <c r="D265" s="104"/>
      <c r="E265" s="104"/>
      <c r="F265" s="113"/>
    </row>
    <row r="266" spans="1:6">
      <c r="A266" s="104"/>
      <c r="B266" s="104"/>
      <c r="C266" s="104"/>
      <c r="D266" s="104"/>
      <c r="E266" s="104"/>
      <c r="F266" s="113"/>
    </row>
    <row r="267" spans="1:6">
      <c r="A267" s="104"/>
      <c r="B267" s="104"/>
      <c r="C267" s="104"/>
      <c r="D267" s="104"/>
      <c r="E267" s="104"/>
      <c r="F267" s="113"/>
    </row>
    <row r="268" spans="1:6">
      <c r="A268" s="104"/>
      <c r="B268" s="104"/>
      <c r="C268" s="104"/>
      <c r="D268" s="104"/>
      <c r="E268" s="104"/>
      <c r="F268" s="113"/>
    </row>
    <row r="269" spans="1:6">
      <c r="A269" s="104"/>
      <c r="B269" s="104"/>
      <c r="C269" s="104"/>
      <c r="D269" s="104"/>
      <c r="E269" s="104"/>
      <c r="F269" s="113"/>
    </row>
    <row r="270" spans="1:6">
      <c r="A270" s="104"/>
      <c r="B270" s="104"/>
      <c r="C270" s="104"/>
      <c r="D270" s="104"/>
      <c r="E270" s="104"/>
      <c r="F270" s="113"/>
    </row>
    <row r="271" spans="1:6">
      <c r="A271" s="104"/>
      <c r="B271" s="104"/>
      <c r="C271" s="104"/>
      <c r="D271" s="104"/>
      <c r="E271" s="104"/>
      <c r="F271" s="113"/>
    </row>
    <row r="272" spans="1:6">
      <c r="A272" s="104"/>
      <c r="B272" s="104"/>
      <c r="C272" s="104"/>
      <c r="D272" s="104"/>
      <c r="E272" s="104"/>
      <c r="F272" s="113"/>
    </row>
    <row r="273" spans="1:6">
      <c r="A273" s="104"/>
      <c r="B273" s="104"/>
      <c r="C273" s="104"/>
      <c r="D273" s="104"/>
      <c r="E273" s="104"/>
      <c r="F273" s="113"/>
    </row>
    <row r="274" spans="1:6">
      <c r="A274" s="104"/>
      <c r="B274" s="104"/>
      <c r="C274" s="104"/>
      <c r="D274" s="104"/>
      <c r="E274" s="104"/>
      <c r="F274" s="113"/>
    </row>
    <row r="275" spans="1:6">
      <c r="A275" s="104"/>
      <c r="B275" s="104"/>
      <c r="C275" s="104"/>
      <c r="D275" s="104"/>
      <c r="E275" s="104"/>
      <c r="F275" s="113"/>
    </row>
    <row r="276" spans="1:6">
      <c r="A276" s="104"/>
      <c r="B276" s="104"/>
      <c r="C276" s="104"/>
      <c r="D276" s="104"/>
      <c r="E276" s="104"/>
      <c r="F276" s="113"/>
    </row>
    <row r="277" spans="1:6">
      <c r="A277" s="104"/>
      <c r="B277" s="104"/>
      <c r="C277" s="104"/>
      <c r="D277" s="104"/>
      <c r="E277" s="104"/>
      <c r="F277" s="113"/>
    </row>
    <row r="278" spans="1:6">
      <c r="A278" s="104"/>
      <c r="B278" s="104"/>
      <c r="C278" s="104"/>
      <c r="D278" s="104"/>
      <c r="E278" s="104"/>
      <c r="F278" s="113"/>
    </row>
    <row r="279" spans="1:6">
      <c r="A279" s="104"/>
      <c r="B279" s="104"/>
      <c r="C279" s="104"/>
      <c r="D279" s="104"/>
      <c r="E279" s="104"/>
      <c r="F279" s="113"/>
    </row>
    <row r="280" spans="1:6">
      <c r="A280" s="104"/>
      <c r="B280" s="104"/>
      <c r="C280" s="104"/>
      <c r="D280" s="104"/>
      <c r="E280" s="104"/>
      <c r="F280" s="113"/>
    </row>
    <row r="281" spans="1:6">
      <c r="A281" s="104"/>
      <c r="B281" s="104"/>
      <c r="C281" s="104"/>
      <c r="D281" s="104"/>
      <c r="E281" s="104"/>
      <c r="F281" s="113"/>
    </row>
    <row r="282" spans="1:6">
      <c r="A282" s="104"/>
      <c r="B282" s="104"/>
      <c r="C282" s="104"/>
      <c r="D282" s="104"/>
      <c r="E282" s="104"/>
      <c r="F282" s="113"/>
    </row>
    <row r="283" spans="1:6">
      <c r="A283" s="104"/>
      <c r="B283" s="104"/>
      <c r="C283" s="104"/>
      <c r="D283" s="104"/>
      <c r="E283" s="104"/>
      <c r="F283" s="113"/>
    </row>
    <row r="284" spans="1:6">
      <c r="A284" s="104"/>
      <c r="B284" s="104"/>
      <c r="C284" s="104"/>
      <c r="D284" s="104"/>
      <c r="E284" s="104"/>
      <c r="F284" s="113"/>
    </row>
    <row r="285" spans="1:6">
      <c r="A285" s="104"/>
      <c r="B285" s="104"/>
      <c r="C285" s="104"/>
      <c r="D285" s="104"/>
      <c r="E285" s="104"/>
      <c r="F285" s="113"/>
    </row>
    <row r="286" spans="1:6">
      <c r="A286" s="104"/>
      <c r="B286" s="104"/>
      <c r="C286" s="104"/>
      <c r="D286" s="104"/>
      <c r="E286" s="104"/>
      <c r="F286" s="113"/>
    </row>
    <row r="287" spans="1:6">
      <c r="A287" s="104"/>
      <c r="B287" s="104"/>
      <c r="C287" s="104"/>
      <c r="D287" s="104"/>
      <c r="E287" s="104"/>
      <c r="F287" s="113"/>
    </row>
    <row r="288" spans="1:6">
      <c r="A288" s="104"/>
      <c r="B288" s="104"/>
      <c r="C288" s="104"/>
      <c r="D288" s="104"/>
      <c r="E288" s="104"/>
      <c r="F288" s="113"/>
    </row>
    <row r="289" spans="1:6">
      <c r="A289" s="104"/>
      <c r="B289" s="104"/>
      <c r="C289" s="104"/>
      <c r="D289" s="104"/>
      <c r="E289" s="104"/>
      <c r="F289" s="113"/>
    </row>
    <row r="290" spans="1:6">
      <c r="A290" s="104"/>
      <c r="B290" s="104"/>
      <c r="C290" s="104"/>
      <c r="D290" s="104"/>
      <c r="E290" s="104"/>
      <c r="F290" s="113"/>
    </row>
    <row r="291" spans="1:6">
      <c r="A291" s="104"/>
      <c r="B291" s="104"/>
      <c r="C291" s="104"/>
      <c r="D291" s="104"/>
      <c r="E291" s="104"/>
      <c r="F291" s="113"/>
    </row>
    <row r="292" spans="1:6">
      <c r="A292" s="104"/>
      <c r="B292" s="104"/>
      <c r="C292" s="104"/>
      <c r="D292" s="104"/>
      <c r="E292" s="104"/>
      <c r="F292" s="113"/>
    </row>
    <row r="293" spans="1:6">
      <c r="A293" s="104"/>
      <c r="B293" s="104"/>
      <c r="C293" s="104"/>
      <c r="D293" s="104"/>
      <c r="E293" s="104"/>
      <c r="F293" s="113"/>
    </row>
    <row r="294" spans="1:6">
      <c r="A294" s="104"/>
      <c r="B294" s="104"/>
      <c r="C294" s="104"/>
      <c r="D294" s="104"/>
      <c r="E294" s="104"/>
      <c r="F294" s="113"/>
    </row>
    <row r="295" spans="1:6">
      <c r="A295" s="104"/>
      <c r="B295" s="104"/>
      <c r="C295" s="104"/>
      <c r="D295" s="104"/>
      <c r="E295" s="104"/>
      <c r="F295" s="113"/>
    </row>
    <row r="296" spans="1:6">
      <c r="A296" s="104"/>
      <c r="B296" s="104"/>
      <c r="C296" s="104"/>
      <c r="D296" s="104"/>
      <c r="E296" s="104"/>
      <c r="F296" s="113"/>
    </row>
    <row r="297" spans="1:6">
      <c r="A297" s="104"/>
      <c r="B297" s="104"/>
      <c r="C297" s="104"/>
      <c r="D297" s="104"/>
      <c r="E297" s="104"/>
      <c r="F297" s="113"/>
    </row>
    <row r="298" spans="1:6">
      <c r="A298" s="104"/>
      <c r="B298" s="104"/>
      <c r="C298" s="104"/>
      <c r="D298" s="104"/>
      <c r="E298" s="104"/>
      <c r="F298" s="113"/>
    </row>
    <row r="299" spans="1:6">
      <c r="A299" s="104"/>
      <c r="B299" s="104"/>
      <c r="C299" s="104"/>
      <c r="D299" s="104"/>
      <c r="E299" s="104"/>
      <c r="F299" s="113"/>
    </row>
    <row r="300" spans="1:6">
      <c r="A300" s="104"/>
      <c r="B300" s="104"/>
      <c r="C300" s="104"/>
      <c r="D300" s="104"/>
      <c r="E300" s="104"/>
      <c r="F300" s="113"/>
    </row>
    <row r="301" spans="1:6">
      <c r="A301" s="104"/>
      <c r="B301" s="104"/>
      <c r="C301" s="104"/>
      <c r="D301" s="104"/>
      <c r="E301" s="104"/>
      <c r="F301" s="113"/>
    </row>
    <row r="302" spans="1:6">
      <c r="A302" s="104"/>
      <c r="B302" s="104"/>
      <c r="C302" s="104"/>
      <c r="D302" s="104"/>
      <c r="E302" s="104"/>
      <c r="F302" s="113"/>
    </row>
    <row r="303" spans="1:6">
      <c r="A303" s="104"/>
      <c r="B303" s="104"/>
      <c r="C303" s="104"/>
      <c r="D303" s="104"/>
      <c r="E303" s="104"/>
      <c r="F303" s="113"/>
    </row>
    <row r="304" spans="1:6">
      <c r="A304" s="104"/>
      <c r="B304" s="104"/>
      <c r="C304" s="104"/>
      <c r="D304" s="104"/>
      <c r="E304" s="104"/>
      <c r="F304" s="113"/>
    </row>
    <row r="305" spans="1:6">
      <c r="A305" s="104"/>
      <c r="B305" s="104"/>
      <c r="C305" s="104"/>
      <c r="D305" s="104"/>
      <c r="E305" s="104"/>
      <c r="F305" s="113"/>
    </row>
    <row r="306" spans="1:6">
      <c r="A306" s="104"/>
      <c r="B306" s="104"/>
      <c r="C306" s="104"/>
      <c r="D306" s="104"/>
      <c r="E306" s="104"/>
      <c r="F306" s="113"/>
    </row>
    <row r="307" spans="1:6">
      <c r="A307" s="104"/>
      <c r="B307" s="104"/>
      <c r="C307" s="104"/>
      <c r="D307" s="104"/>
      <c r="E307" s="104"/>
      <c r="F307" s="113"/>
    </row>
    <row r="308" spans="1:6">
      <c r="A308" s="104"/>
      <c r="B308" s="104"/>
      <c r="C308" s="104"/>
      <c r="D308" s="104"/>
      <c r="E308" s="104"/>
      <c r="F308" s="113"/>
    </row>
    <row r="309" spans="1:6">
      <c r="A309" s="104"/>
      <c r="B309" s="104"/>
      <c r="C309" s="104"/>
      <c r="D309" s="104"/>
      <c r="E309" s="104"/>
      <c r="F309" s="113"/>
    </row>
    <row r="310" spans="1:6">
      <c r="A310" s="104"/>
      <c r="B310" s="104"/>
      <c r="C310" s="104"/>
      <c r="D310" s="104"/>
      <c r="E310" s="104"/>
      <c r="F310" s="113"/>
    </row>
    <row r="311" spans="1:6">
      <c r="A311" s="104"/>
      <c r="B311" s="104"/>
      <c r="C311" s="104"/>
      <c r="D311" s="104"/>
      <c r="E311" s="104"/>
      <c r="F311" s="113"/>
    </row>
    <row r="312" spans="1:6">
      <c r="A312" s="104"/>
      <c r="B312" s="104"/>
      <c r="C312" s="104"/>
      <c r="D312" s="104"/>
      <c r="E312" s="104"/>
      <c r="F312" s="113"/>
    </row>
    <row r="313" spans="1:6">
      <c r="A313" s="104"/>
      <c r="B313" s="104"/>
      <c r="C313" s="104"/>
      <c r="D313" s="104"/>
      <c r="E313" s="104"/>
      <c r="F313" s="113"/>
    </row>
    <row r="314" spans="1:6">
      <c r="A314" s="104"/>
      <c r="B314" s="104"/>
      <c r="C314" s="104"/>
      <c r="D314" s="104"/>
      <c r="E314" s="104"/>
      <c r="F314" s="113"/>
    </row>
    <row r="315" spans="1:6">
      <c r="A315" s="104"/>
      <c r="B315" s="104"/>
      <c r="C315" s="104"/>
      <c r="D315" s="104"/>
      <c r="E315" s="104"/>
      <c r="F315" s="113"/>
    </row>
    <row r="316" spans="1:6">
      <c r="A316" s="104"/>
      <c r="B316" s="104"/>
      <c r="C316" s="104"/>
      <c r="D316" s="104"/>
      <c r="E316" s="104"/>
      <c r="F316" s="113"/>
    </row>
    <row r="317" spans="1:6">
      <c r="A317" s="104"/>
      <c r="B317" s="104"/>
      <c r="C317" s="104"/>
      <c r="D317" s="104"/>
      <c r="E317" s="104"/>
      <c r="F317" s="113"/>
    </row>
    <row r="318" spans="1:6">
      <c r="A318" s="104"/>
      <c r="B318" s="104"/>
      <c r="C318" s="104"/>
      <c r="D318" s="104"/>
      <c r="E318" s="104"/>
      <c r="F318" s="113"/>
    </row>
    <row r="319" spans="1:6">
      <c r="A319" s="104"/>
      <c r="B319" s="104"/>
      <c r="C319" s="104"/>
      <c r="D319" s="104"/>
      <c r="E319" s="104"/>
      <c r="F319" s="113"/>
    </row>
    <row r="320" spans="1:6">
      <c r="A320" s="104"/>
      <c r="B320" s="104"/>
      <c r="C320" s="104"/>
      <c r="D320" s="104"/>
      <c r="E320" s="104"/>
      <c r="F320" s="113"/>
    </row>
    <row r="321" spans="1:6">
      <c r="A321" s="104"/>
      <c r="B321" s="104"/>
      <c r="C321" s="104"/>
      <c r="D321" s="104"/>
      <c r="E321" s="104"/>
      <c r="F321" s="113"/>
    </row>
    <row r="322" spans="1:6">
      <c r="A322" s="104"/>
      <c r="B322" s="104"/>
      <c r="C322" s="104"/>
      <c r="D322" s="104"/>
      <c r="E322" s="104"/>
      <c r="F322" s="113"/>
    </row>
    <row r="323" spans="1:6">
      <c r="A323" s="104"/>
      <c r="B323" s="104"/>
      <c r="C323" s="104"/>
      <c r="D323" s="104"/>
      <c r="E323" s="104"/>
      <c r="F323" s="113"/>
    </row>
    <row r="324" spans="1:6">
      <c r="A324" s="104"/>
      <c r="B324" s="104"/>
      <c r="C324" s="104"/>
      <c r="D324" s="104"/>
      <c r="E324" s="104"/>
      <c r="F324" s="113"/>
    </row>
    <row r="325" spans="1:6">
      <c r="A325" s="104"/>
      <c r="B325" s="104"/>
      <c r="C325" s="104"/>
      <c r="D325" s="104"/>
      <c r="E325" s="104"/>
      <c r="F325" s="113"/>
    </row>
    <row r="326" spans="1:6">
      <c r="A326" s="104"/>
      <c r="B326" s="104"/>
      <c r="C326" s="104"/>
      <c r="D326" s="104"/>
      <c r="E326" s="104"/>
      <c r="F326" s="113"/>
    </row>
    <row r="327" spans="1:6">
      <c r="A327" s="104"/>
      <c r="B327" s="104"/>
      <c r="C327" s="104"/>
      <c r="D327" s="104"/>
      <c r="E327" s="104"/>
      <c r="F327" s="113"/>
    </row>
    <row r="328" spans="1:6">
      <c r="A328" s="104"/>
      <c r="B328" s="104"/>
      <c r="C328" s="104"/>
      <c r="D328" s="104"/>
      <c r="E328" s="104"/>
      <c r="F328" s="113"/>
    </row>
    <row r="329" spans="1:6">
      <c r="A329" s="104"/>
      <c r="B329" s="104"/>
      <c r="C329" s="104"/>
      <c r="D329" s="104"/>
      <c r="E329" s="104"/>
      <c r="F329" s="113"/>
    </row>
    <row r="330" spans="1:6">
      <c r="A330" s="104"/>
      <c r="B330" s="104"/>
      <c r="C330" s="104"/>
      <c r="D330" s="104"/>
      <c r="E330" s="104"/>
      <c r="F330" s="113"/>
    </row>
    <row r="331" spans="1:6">
      <c r="A331" s="104"/>
      <c r="B331" s="104"/>
      <c r="C331" s="104"/>
      <c r="D331" s="104"/>
      <c r="E331" s="104"/>
      <c r="F331" s="113"/>
    </row>
    <row r="332" spans="1:6">
      <c r="A332" s="104"/>
      <c r="B332" s="104"/>
      <c r="C332" s="104"/>
      <c r="D332" s="104"/>
      <c r="E332" s="104"/>
      <c r="F332" s="113"/>
    </row>
    <row r="333" spans="1:6">
      <c r="A333" s="104"/>
      <c r="B333" s="104"/>
      <c r="C333" s="104"/>
      <c r="D333" s="104"/>
      <c r="E333" s="104"/>
      <c r="F333" s="113"/>
    </row>
    <row r="334" spans="1:6">
      <c r="A334" s="104"/>
      <c r="B334" s="104"/>
      <c r="C334" s="104"/>
      <c r="D334" s="104"/>
      <c r="E334" s="104"/>
      <c r="F334" s="113"/>
    </row>
    <row r="335" spans="1:6">
      <c r="A335" s="104"/>
      <c r="B335" s="104"/>
      <c r="C335" s="104"/>
      <c r="D335" s="104"/>
      <c r="E335" s="104"/>
      <c r="F335" s="113"/>
    </row>
    <row r="336" spans="1:6">
      <c r="A336" s="104"/>
      <c r="B336" s="104"/>
      <c r="C336" s="104"/>
      <c r="D336" s="104"/>
      <c r="E336" s="104"/>
      <c r="F336" s="113"/>
    </row>
    <row r="337" spans="1:6">
      <c r="A337" s="104"/>
      <c r="B337" s="104"/>
      <c r="C337" s="104"/>
      <c r="D337" s="104"/>
      <c r="E337" s="104"/>
      <c r="F337" s="113"/>
    </row>
    <row r="338" spans="1:6">
      <c r="A338" s="104"/>
      <c r="B338" s="104"/>
      <c r="C338" s="104"/>
      <c r="D338" s="104"/>
      <c r="E338" s="104"/>
      <c r="F338" s="113"/>
    </row>
    <row r="339" spans="1:6">
      <c r="A339" s="104"/>
      <c r="B339" s="104"/>
      <c r="C339" s="104"/>
      <c r="D339" s="104"/>
      <c r="E339" s="104"/>
      <c r="F339" s="113"/>
    </row>
    <row r="340" spans="1:6">
      <c r="A340" s="104"/>
      <c r="B340" s="104"/>
      <c r="C340" s="104"/>
      <c r="D340" s="104"/>
      <c r="E340" s="104"/>
      <c r="F340" s="113"/>
    </row>
    <row r="341" spans="1:6">
      <c r="A341" s="104"/>
      <c r="B341" s="104"/>
      <c r="C341" s="104"/>
      <c r="D341" s="104"/>
      <c r="E341" s="104"/>
      <c r="F341" s="113"/>
    </row>
    <row r="342" spans="1:6">
      <c r="A342" s="104"/>
      <c r="B342" s="104"/>
      <c r="C342" s="104"/>
      <c r="D342" s="104"/>
      <c r="E342" s="104"/>
      <c r="F342" s="113"/>
    </row>
    <row r="343" spans="1:6">
      <c r="A343" s="104"/>
      <c r="B343" s="104"/>
      <c r="C343" s="104"/>
      <c r="D343" s="104"/>
      <c r="E343" s="104"/>
      <c r="F343" s="113"/>
    </row>
    <row r="344" spans="1:6">
      <c r="A344" s="104"/>
      <c r="B344" s="104"/>
      <c r="C344" s="104"/>
      <c r="D344" s="104"/>
      <c r="E344" s="104"/>
      <c r="F344" s="113"/>
    </row>
    <row r="345" spans="1:6">
      <c r="A345" s="104"/>
      <c r="B345" s="104"/>
      <c r="C345" s="104"/>
      <c r="D345" s="104"/>
      <c r="E345" s="104"/>
      <c r="F345" s="113"/>
    </row>
    <row r="346" spans="1:6">
      <c r="A346" s="104"/>
      <c r="B346" s="104"/>
      <c r="C346" s="104"/>
      <c r="D346" s="104"/>
      <c r="E346" s="104"/>
      <c r="F346" s="113"/>
    </row>
    <row r="347" spans="1:6">
      <c r="A347" s="104"/>
      <c r="B347" s="104"/>
      <c r="C347" s="104"/>
      <c r="D347" s="104"/>
      <c r="E347" s="104"/>
      <c r="F347" s="113"/>
    </row>
    <row r="348" spans="1:6">
      <c r="A348" s="104"/>
      <c r="B348" s="104"/>
      <c r="C348" s="104"/>
      <c r="D348" s="104"/>
      <c r="E348" s="104"/>
      <c r="F348" s="113"/>
    </row>
    <row r="349" spans="1:6">
      <c r="A349" s="104"/>
      <c r="B349" s="104"/>
      <c r="C349" s="104"/>
      <c r="D349" s="104"/>
      <c r="E349" s="104"/>
      <c r="F349" s="113"/>
    </row>
    <row r="350" spans="1:6">
      <c r="A350" s="104"/>
      <c r="B350" s="104"/>
      <c r="C350" s="104"/>
      <c r="D350" s="104"/>
      <c r="E350" s="104"/>
      <c r="F350" s="113"/>
    </row>
    <row r="351" spans="1:6">
      <c r="A351" s="104"/>
      <c r="B351" s="104"/>
      <c r="C351" s="104"/>
      <c r="D351" s="104"/>
      <c r="E351" s="104"/>
      <c r="F351" s="113"/>
    </row>
    <row r="352" spans="1:6">
      <c r="A352" s="104"/>
      <c r="B352" s="104"/>
      <c r="C352" s="104"/>
      <c r="D352" s="104"/>
      <c r="E352" s="104"/>
      <c r="F352" s="113"/>
    </row>
    <row r="353" spans="1:6">
      <c r="A353" s="104"/>
      <c r="B353" s="104"/>
      <c r="C353" s="104"/>
      <c r="D353" s="104"/>
      <c r="E353" s="104"/>
      <c r="F353" s="113"/>
    </row>
    <row r="354" spans="1:6">
      <c r="A354" s="104"/>
      <c r="B354" s="104"/>
      <c r="C354" s="104"/>
      <c r="D354" s="104"/>
      <c r="E354" s="104"/>
      <c r="F354" s="113"/>
    </row>
    <row r="355" spans="1:6">
      <c r="A355" s="104"/>
      <c r="B355" s="104"/>
      <c r="C355" s="104"/>
      <c r="D355" s="104"/>
      <c r="E355" s="104"/>
      <c r="F355" s="113"/>
    </row>
    <row r="356" spans="1:6">
      <c r="A356" s="104"/>
      <c r="B356" s="104"/>
      <c r="C356" s="104"/>
      <c r="D356" s="104"/>
      <c r="E356" s="104"/>
      <c r="F356" s="113"/>
    </row>
    <row r="357" spans="1:6">
      <c r="A357" s="104"/>
      <c r="B357" s="104"/>
      <c r="C357" s="104"/>
      <c r="D357" s="104"/>
      <c r="E357" s="104"/>
      <c r="F357" s="113"/>
    </row>
    <row r="358" spans="1:6">
      <c r="A358" s="104"/>
      <c r="B358" s="104"/>
      <c r="C358" s="104"/>
      <c r="D358" s="104"/>
      <c r="E358" s="104"/>
      <c r="F358" s="113"/>
    </row>
    <row r="359" spans="1:6">
      <c r="A359" s="104"/>
      <c r="B359" s="104"/>
      <c r="C359" s="104"/>
      <c r="D359" s="104"/>
      <c r="E359" s="104"/>
      <c r="F359" s="113"/>
    </row>
    <row r="360" spans="1:6">
      <c r="A360" s="104"/>
      <c r="B360" s="104"/>
      <c r="C360" s="104"/>
      <c r="D360" s="104"/>
      <c r="E360" s="104"/>
      <c r="F360" s="113"/>
    </row>
    <row r="361" spans="1:6">
      <c r="A361" s="104"/>
      <c r="B361" s="104"/>
      <c r="C361" s="104"/>
      <c r="D361" s="104"/>
      <c r="E361" s="104"/>
      <c r="F361" s="113"/>
    </row>
    <row r="362" spans="1:6">
      <c r="A362" s="104"/>
      <c r="B362" s="104"/>
      <c r="C362" s="104"/>
      <c r="D362" s="104"/>
      <c r="E362" s="104"/>
      <c r="F362" s="113"/>
    </row>
    <row r="363" spans="1:6">
      <c r="A363" s="104"/>
      <c r="B363" s="104"/>
      <c r="C363" s="104"/>
      <c r="D363" s="104"/>
      <c r="E363" s="104"/>
      <c r="F363" s="113"/>
    </row>
    <row r="364" spans="1:6">
      <c r="A364" s="104"/>
      <c r="B364" s="104"/>
      <c r="C364" s="104"/>
      <c r="D364" s="104"/>
      <c r="E364" s="104"/>
      <c r="F364" s="113"/>
    </row>
    <row r="365" spans="1:6">
      <c r="A365" s="104"/>
      <c r="B365" s="104"/>
      <c r="C365" s="104"/>
      <c r="D365" s="104"/>
      <c r="E365" s="104"/>
      <c r="F365" s="113"/>
    </row>
    <row r="366" spans="1:6">
      <c r="A366" s="104"/>
      <c r="B366" s="104"/>
      <c r="C366" s="104"/>
      <c r="D366" s="104"/>
      <c r="E366" s="104"/>
      <c r="F366" s="113"/>
    </row>
    <row r="367" spans="1:6">
      <c r="A367" s="104"/>
      <c r="B367" s="104"/>
      <c r="C367" s="104"/>
      <c r="D367" s="104"/>
      <c r="E367" s="104"/>
      <c r="F367" s="113"/>
    </row>
    <row r="368" spans="1:6">
      <c r="A368" s="104"/>
      <c r="B368" s="104"/>
      <c r="C368" s="104"/>
      <c r="D368" s="104"/>
      <c r="E368" s="104"/>
      <c r="F368" s="113"/>
    </row>
    <row r="369" spans="1:6">
      <c r="A369" s="104"/>
      <c r="B369" s="104"/>
      <c r="C369" s="104"/>
      <c r="D369" s="104"/>
      <c r="E369" s="104"/>
      <c r="F369" s="113"/>
    </row>
    <row r="370" spans="1:6">
      <c r="A370" s="104"/>
      <c r="B370" s="104"/>
      <c r="C370" s="104"/>
      <c r="D370" s="104"/>
      <c r="E370" s="104"/>
      <c r="F370" s="113"/>
    </row>
    <row r="371" spans="1:6">
      <c r="A371" s="104"/>
      <c r="B371" s="104"/>
      <c r="C371" s="104"/>
      <c r="D371" s="104"/>
      <c r="E371" s="104"/>
      <c r="F371" s="113"/>
    </row>
    <row r="372" spans="1:6">
      <c r="A372" s="104"/>
      <c r="B372" s="104"/>
      <c r="C372" s="104"/>
      <c r="D372" s="104"/>
      <c r="E372" s="104"/>
      <c r="F372" s="113"/>
    </row>
    <row r="373" spans="1:6">
      <c r="A373" s="104"/>
      <c r="B373" s="104"/>
      <c r="C373" s="104"/>
      <c r="D373" s="104"/>
      <c r="E373" s="104"/>
      <c r="F373" s="113"/>
    </row>
    <row r="374" spans="1:6">
      <c r="A374" s="104"/>
      <c r="B374" s="104"/>
      <c r="C374" s="104"/>
      <c r="D374" s="104"/>
      <c r="E374" s="104"/>
      <c r="F374" s="113"/>
    </row>
    <row r="375" spans="1:6">
      <c r="A375" s="104"/>
      <c r="B375" s="104"/>
      <c r="C375" s="104"/>
      <c r="D375" s="104"/>
      <c r="E375" s="104"/>
      <c r="F375" s="113"/>
    </row>
    <row r="376" spans="1:6">
      <c r="A376" s="104"/>
      <c r="B376" s="104"/>
      <c r="C376" s="104"/>
      <c r="D376" s="104"/>
      <c r="E376" s="104"/>
      <c r="F376" s="113"/>
    </row>
    <row r="377" spans="1:6">
      <c r="A377" s="104"/>
      <c r="B377" s="104"/>
      <c r="C377" s="104"/>
      <c r="D377" s="104"/>
      <c r="E377" s="104"/>
      <c r="F377" s="113"/>
    </row>
    <row r="378" spans="1:6">
      <c r="A378" s="104"/>
      <c r="B378" s="104"/>
      <c r="C378" s="104"/>
      <c r="D378" s="104"/>
      <c r="E378" s="104"/>
      <c r="F378" s="113"/>
    </row>
    <row r="379" spans="1:6">
      <c r="A379" s="104"/>
      <c r="B379" s="104"/>
      <c r="C379" s="104"/>
      <c r="D379" s="104"/>
      <c r="E379" s="104"/>
      <c r="F379" s="113"/>
    </row>
    <row r="380" spans="1:6">
      <c r="A380" s="104"/>
      <c r="B380" s="104"/>
      <c r="C380" s="104"/>
      <c r="D380" s="104"/>
      <c r="E380" s="104"/>
      <c r="F380" s="113"/>
    </row>
    <row r="381" spans="1:6">
      <c r="A381" s="104"/>
      <c r="B381" s="104"/>
      <c r="C381" s="104"/>
      <c r="D381" s="104"/>
      <c r="E381" s="104"/>
      <c r="F381" s="113"/>
    </row>
    <row r="382" spans="1:6">
      <c r="A382" s="104"/>
      <c r="B382" s="104"/>
      <c r="C382" s="104"/>
      <c r="D382" s="104"/>
      <c r="E382" s="104"/>
      <c r="F382" s="113"/>
    </row>
    <row r="383" spans="1:6">
      <c r="A383" s="104"/>
      <c r="B383" s="104"/>
      <c r="C383" s="104"/>
      <c r="D383" s="104"/>
      <c r="E383" s="104"/>
      <c r="F383" s="113"/>
    </row>
    <row r="384" spans="1:6">
      <c r="A384" s="104"/>
      <c r="B384" s="104"/>
      <c r="C384" s="104"/>
      <c r="D384" s="104"/>
      <c r="E384" s="104"/>
      <c r="F384" s="113"/>
    </row>
    <row r="385" spans="1:6">
      <c r="A385" s="104"/>
      <c r="B385" s="104"/>
      <c r="C385" s="104"/>
      <c r="D385" s="104"/>
      <c r="E385" s="104"/>
      <c r="F385" s="113"/>
    </row>
    <row r="386" spans="1:6">
      <c r="A386" s="104"/>
      <c r="B386" s="104"/>
      <c r="C386" s="104"/>
      <c r="D386" s="104"/>
      <c r="E386" s="104"/>
      <c r="F386" s="113"/>
    </row>
    <row r="387" spans="1:6">
      <c r="A387" s="104"/>
      <c r="B387" s="104"/>
      <c r="C387" s="104"/>
      <c r="D387" s="104"/>
      <c r="E387" s="104"/>
      <c r="F387" s="113"/>
    </row>
    <row r="388" spans="1:6">
      <c r="A388" s="104"/>
      <c r="B388" s="104"/>
      <c r="C388" s="104"/>
      <c r="D388" s="104"/>
      <c r="E388" s="104"/>
      <c r="F388" s="113"/>
    </row>
    <row r="389" spans="1:6">
      <c r="A389" s="104"/>
      <c r="B389" s="104"/>
      <c r="C389" s="104"/>
      <c r="D389" s="104"/>
      <c r="E389" s="104"/>
      <c r="F389" s="113"/>
    </row>
    <row r="390" spans="1:6">
      <c r="A390" s="104"/>
      <c r="B390" s="104"/>
      <c r="C390" s="104"/>
      <c r="D390" s="104"/>
      <c r="E390" s="104"/>
      <c r="F390" s="113"/>
    </row>
    <row r="391" spans="1:6">
      <c r="A391" s="104"/>
      <c r="B391" s="104"/>
      <c r="C391" s="104"/>
      <c r="D391" s="104"/>
      <c r="E391" s="104"/>
      <c r="F391" s="113"/>
    </row>
    <row r="392" spans="1:6">
      <c r="A392" s="104"/>
      <c r="B392" s="104"/>
      <c r="C392" s="104"/>
      <c r="D392" s="104"/>
      <c r="E392" s="104"/>
      <c r="F392" s="113"/>
    </row>
    <row r="393" spans="1:6">
      <c r="A393" s="104"/>
      <c r="B393" s="104"/>
      <c r="C393" s="104"/>
      <c r="D393" s="104"/>
      <c r="E393" s="104"/>
      <c r="F393" s="113"/>
    </row>
    <row r="394" spans="1:6">
      <c r="A394" s="104"/>
      <c r="B394" s="104"/>
      <c r="C394" s="104"/>
      <c r="D394" s="104"/>
      <c r="E394" s="104"/>
      <c r="F394" s="113"/>
    </row>
    <row r="395" spans="1:6">
      <c r="A395" s="104"/>
      <c r="B395" s="104"/>
      <c r="C395" s="104"/>
      <c r="D395" s="104"/>
      <c r="E395" s="104"/>
      <c r="F395" s="113"/>
    </row>
    <row r="396" spans="1:6">
      <c r="A396" s="104"/>
      <c r="B396" s="104"/>
      <c r="C396" s="104"/>
      <c r="D396" s="104"/>
      <c r="E396" s="104"/>
      <c r="F396" s="113"/>
    </row>
    <row r="397" spans="1:6">
      <c r="A397" s="104"/>
      <c r="B397" s="104"/>
      <c r="C397" s="104"/>
      <c r="D397" s="104"/>
      <c r="E397" s="104"/>
      <c r="F397" s="113"/>
    </row>
    <row r="398" spans="1:6">
      <c r="A398" s="104"/>
      <c r="B398" s="104"/>
      <c r="C398" s="104"/>
      <c r="D398" s="104"/>
      <c r="E398" s="104"/>
      <c r="F398" s="113"/>
    </row>
    <row r="399" spans="1:6">
      <c r="A399" s="104"/>
      <c r="B399" s="104"/>
      <c r="C399" s="104"/>
      <c r="D399" s="104"/>
      <c r="E399" s="104"/>
      <c r="F399" s="113"/>
    </row>
    <row r="400" spans="1:6">
      <c r="A400" s="104"/>
      <c r="B400" s="104"/>
      <c r="C400" s="104"/>
      <c r="D400" s="104"/>
      <c r="E400" s="104"/>
      <c r="F400" s="113"/>
    </row>
    <row r="401" spans="1:6">
      <c r="A401" s="104"/>
      <c r="B401" s="104"/>
      <c r="C401" s="104"/>
      <c r="D401" s="104"/>
      <c r="E401" s="104"/>
      <c r="F401" s="113"/>
    </row>
    <row r="402" spans="1:6">
      <c r="A402" s="104"/>
      <c r="B402" s="104"/>
      <c r="C402" s="104"/>
      <c r="D402" s="104"/>
      <c r="E402" s="104"/>
      <c r="F402" s="113"/>
    </row>
    <row r="403" spans="1:6">
      <c r="A403" s="104"/>
      <c r="B403" s="104"/>
      <c r="C403" s="104"/>
      <c r="D403" s="104"/>
      <c r="E403" s="104"/>
      <c r="F403" s="113"/>
    </row>
    <row r="404" spans="1:6">
      <c r="A404" s="104"/>
      <c r="B404" s="104"/>
      <c r="C404" s="104"/>
      <c r="D404" s="104"/>
      <c r="E404" s="104"/>
      <c r="F404" s="113"/>
    </row>
    <row r="405" spans="1:6">
      <c r="A405" s="104"/>
      <c r="B405" s="104"/>
      <c r="C405" s="104"/>
      <c r="D405" s="104"/>
      <c r="E405" s="104"/>
      <c r="F405" s="113"/>
    </row>
    <row r="406" spans="1:6">
      <c r="A406" s="104"/>
      <c r="B406" s="104"/>
      <c r="C406" s="104"/>
      <c r="D406" s="104"/>
      <c r="E406" s="104"/>
      <c r="F406" s="113"/>
    </row>
    <row r="407" spans="1:6">
      <c r="A407" s="104"/>
      <c r="B407" s="104"/>
      <c r="C407" s="104"/>
      <c r="D407" s="104"/>
      <c r="E407" s="104"/>
      <c r="F407" s="113"/>
    </row>
    <row r="408" spans="1:6">
      <c r="A408" s="104"/>
      <c r="B408" s="104"/>
      <c r="C408" s="104"/>
      <c r="D408" s="104"/>
      <c r="E408" s="104"/>
      <c r="F408" s="113"/>
    </row>
    <row r="409" spans="1:6">
      <c r="A409" s="104"/>
      <c r="B409" s="104"/>
      <c r="C409" s="104"/>
      <c r="D409" s="104"/>
      <c r="E409" s="104"/>
      <c r="F409" s="113"/>
    </row>
    <row r="410" spans="1:6">
      <c r="A410" s="104"/>
      <c r="B410" s="104"/>
      <c r="C410" s="104"/>
      <c r="D410" s="104"/>
      <c r="E410" s="104"/>
      <c r="F410" s="113"/>
    </row>
    <row r="411" spans="1:6">
      <c r="A411" s="104"/>
      <c r="B411" s="104"/>
      <c r="C411" s="104"/>
      <c r="D411" s="104"/>
      <c r="E411" s="104"/>
      <c r="F411" s="113"/>
    </row>
    <row r="412" spans="1:6">
      <c r="A412" s="104"/>
      <c r="B412" s="104"/>
      <c r="C412" s="104"/>
      <c r="D412" s="104"/>
      <c r="E412" s="104"/>
      <c r="F412" s="113"/>
    </row>
    <row r="413" spans="1:6">
      <c r="A413" s="104"/>
      <c r="B413" s="104"/>
      <c r="C413" s="104"/>
      <c r="D413" s="104"/>
      <c r="E413" s="104"/>
      <c r="F413" s="113"/>
    </row>
    <row r="414" spans="1:6">
      <c r="A414" s="104"/>
      <c r="B414" s="104"/>
      <c r="C414" s="104"/>
      <c r="D414" s="104"/>
      <c r="E414" s="104"/>
      <c r="F414" s="113"/>
    </row>
    <row r="415" spans="1:6">
      <c r="A415" s="104"/>
      <c r="B415" s="104"/>
      <c r="C415" s="104"/>
      <c r="D415" s="104"/>
      <c r="E415" s="104"/>
      <c r="F415" s="113"/>
    </row>
    <row r="416" spans="1:6">
      <c r="A416" s="104"/>
      <c r="B416" s="104"/>
      <c r="C416" s="104"/>
      <c r="D416" s="104"/>
      <c r="E416" s="104"/>
      <c r="F416" s="113"/>
    </row>
    <row r="417" spans="1:6">
      <c r="A417" s="104"/>
      <c r="B417" s="104"/>
      <c r="C417" s="104"/>
      <c r="D417" s="104"/>
      <c r="E417" s="104"/>
      <c r="F417" s="113"/>
    </row>
    <row r="418" spans="1:6">
      <c r="A418" s="104"/>
      <c r="B418" s="104"/>
      <c r="C418" s="104"/>
      <c r="D418" s="104"/>
      <c r="E418" s="104"/>
      <c r="F418" s="113"/>
    </row>
    <row r="419" spans="1:6">
      <c r="A419" s="104"/>
      <c r="B419" s="104"/>
      <c r="C419" s="104"/>
      <c r="D419" s="104"/>
      <c r="E419" s="104"/>
      <c r="F419" s="113"/>
    </row>
    <row r="420" spans="1:6">
      <c r="A420" s="104"/>
      <c r="B420" s="104"/>
      <c r="C420" s="104"/>
      <c r="D420" s="104"/>
      <c r="E420" s="104"/>
      <c r="F420" s="113"/>
    </row>
    <row r="421" spans="1:6">
      <c r="A421" s="104"/>
      <c r="B421" s="104"/>
      <c r="C421" s="104"/>
      <c r="D421" s="104"/>
      <c r="E421" s="104"/>
      <c r="F421" s="113"/>
    </row>
    <row r="422" spans="1:6">
      <c r="A422" s="104"/>
      <c r="B422" s="104"/>
      <c r="C422" s="104"/>
      <c r="D422" s="104"/>
      <c r="E422" s="104"/>
      <c r="F422" s="113"/>
    </row>
    <row r="423" spans="1:6">
      <c r="A423" s="104"/>
      <c r="B423" s="104"/>
      <c r="C423" s="104"/>
      <c r="D423" s="104"/>
      <c r="E423" s="104"/>
      <c r="F423" s="113"/>
    </row>
    <row r="424" spans="1:6">
      <c r="A424" s="104"/>
      <c r="B424" s="104"/>
      <c r="C424" s="104"/>
      <c r="D424" s="104"/>
      <c r="E424" s="104"/>
      <c r="F424" s="113"/>
    </row>
    <row r="425" spans="1:6">
      <c r="A425" s="104"/>
      <c r="B425" s="104"/>
      <c r="C425" s="104"/>
      <c r="D425" s="104"/>
      <c r="E425" s="104"/>
      <c r="F425" s="113"/>
    </row>
    <row r="426" spans="1:6">
      <c r="A426" s="104"/>
      <c r="B426" s="104"/>
      <c r="C426" s="104"/>
      <c r="D426" s="104"/>
      <c r="E426" s="104"/>
      <c r="F426" s="113"/>
    </row>
    <row r="427" spans="1:6">
      <c r="A427" s="104"/>
      <c r="B427" s="104"/>
      <c r="C427" s="104"/>
      <c r="D427" s="104"/>
      <c r="E427" s="104"/>
      <c r="F427" s="113"/>
    </row>
    <row r="428" spans="1:6">
      <c r="A428" s="104"/>
      <c r="B428" s="104"/>
      <c r="C428" s="104"/>
      <c r="D428" s="104"/>
      <c r="E428" s="104"/>
      <c r="F428" s="113"/>
    </row>
    <row r="429" spans="1:6">
      <c r="A429" s="104"/>
      <c r="B429" s="104"/>
      <c r="C429" s="104"/>
      <c r="D429" s="104"/>
      <c r="E429" s="104"/>
      <c r="F429" s="113"/>
    </row>
    <row r="430" spans="1:6">
      <c r="A430" s="104"/>
      <c r="B430" s="104"/>
      <c r="C430" s="104"/>
      <c r="D430" s="104"/>
      <c r="E430" s="104"/>
      <c r="F430" s="113"/>
    </row>
    <row r="431" spans="1:6">
      <c r="A431" s="104"/>
      <c r="B431" s="104"/>
      <c r="C431" s="104"/>
      <c r="D431" s="104"/>
      <c r="E431" s="104"/>
      <c r="F431" s="113"/>
    </row>
    <row r="432" spans="1:6">
      <c r="A432" s="104"/>
      <c r="B432" s="104"/>
      <c r="C432" s="104"/>
      <c r="D432" s="104"/>
      <c r="E432" s="104"/>
      <c r="F432" s="113"/>
    </row>
    <row r="433" spans="1:6">
      <c r="A433" s="104"/>
      <c r="B433" s="104"/>
      <c r="C433" s="104"/>
      <c r="D433" s="104"/>
      <c r="E433" s="104"/>
      <c r="F433" s="113"/>
    </row>
    <row r="434" spans="1:6">
      <c r="A434" s="104"/>
      <c r="B434" s="104"/>
      <c r="C434" s="104"/>
      <c r="D434" s="104"/>
      <c r="E434" s="104"/>
      <c r="F434" s="113"/>
    </row>
    <row r="435" spans="1:6">
      <c r="A435" s="104"/>
      <c r="B435" s="104"/>
      <c r="C435" s="104"/>
      <c r="D435" s="104"/>
      <c r="E435" s="104"/>
      <c r="F435" s="113"/>
    </row>
    <row r="436" spans="1:6">
      <c r="A436" s="104"/>
      <c r="B436" s="104"/>
      <c r="C436" s="104"/>
      <c r="D436" s="104"/>
      <c r="E436" s="104"/>
      <c r="F436" s="113"/>
    </row>
    <row r="437" spans="1:6">
      <c r="A437" s="104"/>
      <c r="B437" s="104"/>
      <c r="C437" s="104"/>
      <c r="D437" s="104"/>
      <c r="E437" s="104"/>
      <c r="F437" s="113"/>
    </row>
    <row r="438" spans="1:6">
      <c r="A438" s="104"/>
      <c r="B438" s="104"/>
      <c r="C438" s="104"/>
      <c r="D438" s="104"/>
      <c r="E438" s="104"/>
      <c r="F438" s="113"/>
    </row>
    <row r="439" spans="1:6">
      <c r="A439" s="104"/>
      <c r="B439" s="104"/>
      <c r="C439" s="104"/>
      <c r="D439" s="104"/>
      <c r="E439" s="104"/>
      <c r="F439" s="113"/>
    </row>
    <row r="440" spans="1:6">
      <c r="A440" s="104"/>
      <c r="B440" s="104"/>
      <c r="C440" s="104"/>
      <c r="D440" s="104"/>
      <c r="E440" s="104"/>
      <c r="F440" s="113"/>
    </row>
    <row r="441" spans="1:6">
      <c r="A441" s="104"/>
      <c r="B441" s="104"/>
      <c r="C441" s="104"/>
      <c r="D441" s="104"/>
      <c r="E441" s="104"/>
      <c r="F441" s="113"/>
    </row>
    <row r="442" spans="1:6">
      <c r="A442" s="104"/>
      <c r="B442" s="104"/>
      <c r="C442" s="104"/>
      <c r="D442" s="104"/>
      <c r="E442" s="104"/>
      <c r="F442" s="113"/>
    </row>
    <row r="443" spans="1:6">
      <c r="A443" s="104"/>
      <c r="B443" s="104"/>
      <c r="C443" s="104"/>
      <c r="D443" s="104"/>
      <c r="E443" s="104"/>
      <c r="F443" s="113"/>
    </row>
    <row r="444" spans="1:6">
      <c r="A444" s="104"/>
      <c r="B444" s="104"/>
      <c r="C444" s="104"/>
      <c r="D444" s="104"/>
      <c r="E444" s="104"/>
      <c r="F444" s="113"/>
    </row>
    <row r="445" spans="1:6">
      <c r="A445" s="104"/>
      <c r="B445" s="104"/>
      <c r="C445" s="104"/>
      <c r="D445" s="104"/>
      <c r="E445" s="104"/>
      <c r="F445" s="113"/>
    </row>
    <row r="446" spans="1:6">
      <c r="A446" s="104"/>
      <c r="B446" s="104"/>
      <c r="C446" s="104"/>
      <c r="D446" s="104"/>
      <c r="E446" s="104"/>
      <c r="F446" s="113"/>
    </row>
    <row r="447" spans="1:6">
      <c r="A447" s="104"/>
      <c r="B447" s="104"/>
      <c r="C447" s="104"/>
      <c r="D447" s="104"/>
      <c r="E447" s="104"/>
      <c r="F447" s="113"/>
    </row>
    <row r="448" spans="1:6">
      <c r="A448" s="104"/>
      <c r="B448" s="104"/>
      <c r="C448" s="104"/>
      <c r="D448" s="104"/>
      <c r="E448" s="104"/>
      <c r="F448" s="113"/>
    </row>
    <row r="449" spans="1:6">
      <c r="A449" s="104"/>
      <c r="B449" s="104"/>
      <c r="C449" s="104"/>
      <c r="D449" s="104"/>
      <c r="E449" s="104"/>
      <c r="F449" s="113"/>
    </row>
    <row r="450" spans="1:6">
      <c r="A450" s="104"/>
      <c r="B450" s="104"/>
      <c r="C450" s="104"/>
      <c r="D450" s="104"/>
      <c r="E450" s="104"/>
      <c r="F450" s="113"/>
    </row>
    <row r="451" spans="1:6">
      <c r="A451" s="104"/>
      <c r="B451" s="104"/>
      <c r="C451" s="104"/>
      <c r="D451" s="104"/>
      <c r="E451" s="104"/>
      <c r="F451" s="113"/>
    </row>
    <row r="452" spans="1:6">
      <c r="A452" s="104"/>
      <c r="B452" s="104"/>
      <c r="C452" s="104"/>
      <c r="D452" s="104"/>
      <c r="E452" s="104"/>
      <c r="F452" s="113"/>
    </row>
    <row r="453" spans="1:6">
      <c r="A453" s="104"/>
      <c r="B453" s="104"/>
      <c r="C453" s="104"/>
      <c r="D453" s="104"/>
      <c r="E453" s="104"/>
      <c r="F453" s="113"/>
    </row>
    <row r="454" spans="1:6">
      <c r="A454" s="104"/>
      <c r="B454" s="104"/>
      <c r="C454" s="104"/>
      <c r="D454" s="104"/>
      <c r="E454" s="104"/>
      <c r="F454" s="113"/>
    </row>
    <row r="455" spans="1:6">
      <c r="A455" s="104"/>
      <c r="B455" s="104"/>
      <c r="C455" s="104"/>
      <c r="D455" s="104"/>
      <c r="E455" s="104"/>
      <c r="F455" s="113"/>
    </row>
    <row r="456" spans="1:6">
      <c r="A456" s="104"/>
      <c r="B456" s="104"/>
      <c r="C456" s="104"/>
      <c r="D456" s="104"/>
      <c r="E456" s="104"/>
      <c r="F456" s="113"/>
    </row>
    <row r="457" spans="1:6">
      <c r="A457" s="104"/>
      <c r="B457" s="104"/>
      <c r="C457" s="104"/>
      <c r="D457" s="104"/>
      <c r="E457" s="104"/>
      <c r="F457" s="113"/>
    </row>
    <row r="458" spans="1:6">
      <c r="A458" s="104"/>
      <c r="B458" s="104"/>
      <c r="C458" s="104"/>
      <c r="D458" s="104"/>
      <c r="E458" s="104"/>
      <c r="F458" s="113"/>
    </row>
    <row r="459" spans="1:6">
      <c r="A459" s="104"/>
      <c r="B459" s="104"/>
      <c r="C459" s="104"/>
      <c r="D459" s="104"/>
      <c r="E459" s="104"/>
      <c r="F459" s="113"/>
    </row>
    <row r="460" spans="1:6">
      <c r="A460" s="104"/>
      <c r="B460" s="104"/>
      <c r="C460" s="104"/>
      <c r="D460" s="104"/>
      <c r="E460" s="104"/>
      <c r="F460" s="113"/>
    </row>
    <row r="461" spans="1:6">
      <c r="A461" s="104"/>
      <c r="B461" s="104"/>
      <c r="C461" s="104"/>
      <c r="D461" s="104"/>
      <c r="E461" s="104"/>
      <c r="F461" s="113"/>
    </row>
    <row r="462" spans="1:6">
      <c r="A462" s="104"/>
      <c r="B462" s="104"/>
      <c r="C462" s="104"/>
      <c r="D462" s="104"/>
      <c r="E462" s="104"/>
      <c r="F462" s="113"/>
    </row>
    <row r="463" spans="1:6">
      <c r="A463" s="104"/>
      <c r="B463" s="104"/>
      <c r="C463" s="104"/>
      <c r="D463" s="104"/>
      <c r="E463" s="104"/>
      <c r="F463" s="113"/>
    </row>
    <row r="464" spans="1:6">
      <c r="A464" s="104"/>
      <c r="B464" s="104"/>
      <c r="C464" s="104"/>
      <c r="D464" s="104"/>
      <c r="E464" s="104"/>
      <c r="F464" s="113"/>
    </row>
    <row r="465" spans="1:6">
      <c r="A465" s="104"/>
      <c r="B465" s="104"/>
      <c r="C465" s="104"/>
      <c r="D465" s="104"/>
      <c r="E465" s="104"/>
      <c r="F465" s="113"/>
    </row>
    <row r="466" spans="1:6">
      <c r="A466" s="104"/>
      <c r="B466" s="104"/>
      <c r="C466" s="104"/>
      <c r="D466" s="104"/>
      <c r="E466" s="104"/>
      <c r="F466" s="113"/>
    </row>
    <row r="467" spans="1:6">
      <c r="A467" s="104"/>
      <c r="B467" s="104"/>
      <c r="C467" s="104"/>
      <c r="D467" s="104"/>
      <c r="E467" s="104"/>
      <c r="F467" s="113"/>
    </row>
    <row r="468" spans="1:6">
      <c r="A468" s="104"/>
      <c r="B468" s="104"/>
      <c r="C468" s="104"/>
      <c r="D468" s="104"/>
      <c r="E468" s="104"/>
      <c r="F468" s="113"/>
    </row>
    <row r="469" spans="1:6">
      <c r="A469" s="104"/>
      <c r="B469" s="104"/>
      <c r="C469" s="104"/>
      <c r="D469" s="104"/>
      <c r="E469" s="104"/>
      <c r="F469" s="113"/>
    </row>
    <row r="470" spans="1:6">
      <c r="A470" s="104"/>
      <c r="B470" s="104"/>
      <c r="C470" s="104"/>
      <c r="D470" s="104"/>
      <c r="E470" s="104"/>
      <c r="F470" s="113"/>
    </row>
    <row r="471" spans="1:6">
      <c r="A471" s="104"/>
      <c r="B471" s="104"/>
      <c r="C471" s="104"/>
      <c r="D471" s="104"/>
      <c r="E471" s="104"/>
      <c r="F471" s="113"/>
    </row>
    <row r="472" spans="1:6">
      <c r="A472" s="104"/>
      <c r="B472" s="104"/>
      <c r="C472" s="104"/>
      <c r="D472" s="104"/>
      <c r="E472" s="104"/>
      <c r="F472" s="113"/>
    </row>
    <row r="473" spans="1:6">
      <c r="A473" s="104"/>
      <c r="B473" s="104"/>
      <c r="C473" s="104"/>
      <c r="D473" s="104"/>
      <c r="E473" s="104"/>
      <c r="F473" s="113"/>
    </row>
    <row r="474" spans="1:6">
      <c r="A474" s="104"/>
      <c r="B474" s="104"/>
      <c r="C474" s="104"/>
      <c r="D474" s="104"/>
      <c r="E474" s="104"/>
      <c r="F474" s="113"/>
    </row>
    <row r="475" spans="1:6">
      <c r="A475" s="104"/>
      <c r="B475" s="104"/>
      <c r="C475" s="104"/>
      <c r="D475" s="104"/>
      <c r="E475" s="104"/>
      <c r="F475" s="113"/>
    </row>
    <row r="476" spans="1:6">
      <c r="A476" s="104"/>
      <c r="B476" s="104"/>
      <c r="C476" s="104"/>
      <c r="D476" s="104"/>
      <c r="E476" s="104"/>
      <c r="F476" s="113"/>
    </row>
    <row r="477" spans="1:6">
      <c r="A477" s="104"/>
      <c r="B477" s="104"/>
      <c r="C477" s="104"/>
      <c r="D477" s="104"/>
      <c r="E477" s="104"/>
      <c r="F477" s="113"/>
    </row>
    <row r="478" spans="1:6">
      <c r="A478" s="104"/>
      <c r="B478" s="104"/>
      <c r="C478" s="104"/>
      <c r="D478" s="104"/>
      <c r="E478" s="104"/>
      <c r="F478" s="113"/>
    </row>
    <row r="479" spans="1:6">
      <c r="A479" s="104"/>
      <c r="B479" s="104"/>
      <c r="C479" s="104"/>
      <c r="D479" s="104"/>
      <c r="E479" s="104"/>
      <c r="F479" s="113"/>
    </row>
    <row r="480" spans="1:6">
      <c r="A480" s="104"/>
      <c r="B480" s="104"/>
      <c r="C480" s="104"/>
      <c r="D480" s="104"/>
      <c r="E480" s="104"/>
      <c r="F480" s="113"/>
    </row>
    <row r="481" spans="1:6">
      <c r="A481" s="104"/>
      <c r="B481" s="104"/>
      <c r="C481" s="104"/>
      <c r="D481" s="104"/>
      <c r="E481" s="104"/>
      <c r="F481" s="113"/>
    </row>
    <row r="482" spans="1:6">
      <c r="A482" s="104"/>
      <c r="B482" s="104"/>
      <c r="C482" s="104"/>
      <c r="D482" s="104"/>
      <c r="E482" s="104"/>
      <c r="F482" s="113"/>
    </row>
    <row r="483" spans="1:6">
      <c r="A483" s="104"/>
      <c r="B483" s="104"/>
      <c r="C483" s="104"/>
      <c r="D483" s="104"/>
      <c r="E483" s="104"/>
      <c r="F483" s="113"/>
    </row>
    <row r="484" spans="1:6">
      <c r="A484" s="104"/>
      <c r="B484" s="104"/>
      <c r="C484" s="104"/>
      <c r="D484" s="104"/>
      <c r="E484" s="104"/>
      <c r="F484" s="113"/>
    </row>
    <row r="485" spans="1:6">
      <c r="A485" s="104"/>
      <c r="B485" s="104"/>
      <c r="C485" s="104"/>
      <c r="D485" s="104"/>
      <c r="E485" s="104"/>
      <c r="F485" s="113"/>
    </row>
    <row r="486" spans="1:6">
      <c r="A486" s="104"/>
      <c r="B486" s="104"/>
      <c r="C486" s="104"/>
      <c r="D486" s="104"/>
      <c r="E486" s="104"/>
      <c r="F486" s="113"/>
    </row>
    <row r="487" spans="1:6">
      <c r="A487" s="104"/>
      <c r="B487" s="104"/>
      <c r="C487" s="104"/>
      <c r="D487" s="104"/>
      <c r="E487" s="104"/>
      <c r="F487" s="113"/>
    </row>
    <row r="488" spans="1:6">
      <c r="A488" s="104"/>
      <c r="B488" s="104"/>
      <c r="C488" s="104"/>
      <c r="D488" s="104"/>
      <c r="E488" s="104"/>
      <c r="F488" s="113"/>
    </row>
    <row r="489" spans="1:6">
      <c r="A489" s="104"/>
      <c r="B489" s="104"/>
      <c r="C489" s="104"/>
      <c r="D489" s="104"/>
      <c r="E489" s="104"/>
      <c r="F489" s="113"/>
    </row>
    <row r="490" spans="1:6">
      <c r="A490" s="104"/>
      <c r="B490" s="104"/>
      <c r="C490" s="104"/>
      <c r="D490" s="104"/>
      <c r="E490" s="104"/>
      <c r="F490" s="113"/>
    </row>
    <row r="491" spans="1:6">
      <c r="A491" s="104"/>
      <c r="B491" s="104"/>
      <c r="C491" s="104"/>
      <c r="D491" s="104"/>
      <c r="E491" s="104"/>
      <c r="F491" s="113"/>
    </row>
    <row r="492" spans="1:6">
      <c r="A492" s="104"/>
      <c r="B492" s="104"/>
      <c r="C492" s="104"/>
      <c r="D492" s="104"/>
      <c r="E492" s="104"/>
      <c r="F492" s="113"/>
    </row>
    <row r="493" spans="1:6">
      <c r="A493" s="104"/>
      <c r="B493" s="104"/>
      <c r="C493" s="104"/>
      <c r="D493" s="104"/>
      <c r="E493" s="104"/>
      <c r="F493" s="113"/>
    </row>
    <row r="494" spans="1:6">
      <c r="A494" s="104"/>
      <c r="B494" s="104"/>
      <c r="C494" s="104"/>
      <c r="D494" s="104"/>
      <c r="E494" s="104"/>
      <c r="F494" s="113"/>
    </row>
    <row r="495" spans="1:6">
      <c r="A495" s="104"/>
      <c r="B495" s="104"/>
      <c r="C495" s="104"/>
      <c r="D495" s="104"/>
      <c r="E495" s="104"/>
      <c r="F495" s="113"/>
    </row>
    <row r="496" spans="1:6">
      <c r="A496" s="104"/>
      <c r="B496" s="104"/>
      <c r="C496" s="104"/>
      <c r="D496" s="104"/>
      <c r="E496" s="104"/>
      <c r="F496" s="113"/>
    </row>
    <row r="497" spans="1:6">
      <c r="A497" s="104"/>
      <c r="B497" s="104"/>
      <c r="C497" s="104"/>
      <c r="D497" s="104"/>
      <c r="E497" s="104"/>
      <c r="F497" s="113"/>
    </row>
    <row r="498" spans="1:6">
      <c r="A498" s="104"/>
      <c r="B498" s="104"/>
      <c r="C498" s="104"/>
      <c r="D498" s="104"/>
      <c r="E498" s="104"/>
      <c r="F498" s="113"/>
    </row>
    <row r="499" spans="1:6">
      <c r="A499" s="104"/>
      <c r="B499" s="104"/>
      <c r="C499" s="104"/>
      <c r="D499" s="104"/>
      <c r="E499" s="104"/>
      <c r="F499" s="113"/>
    </row>
    <row r="500" spans="1:6">
      <c r="A500" s="104"/>
      <c r="B500" s="104"/>
      <c r="C500" s="104"/>
      <c r="D500" s="104"/>
      <c r="E500" s="104"/>
      <c r="F500" s="113"/>
    </row>
    <row r="501" spans="1:6">
      <c r="A501" s="104"/>
      <c r="B501" s="104"/>
      <c r="C501" s="104"/>
      <c r="D501" s="104"/>
      <c r="E501" s="104"/>
      <c r="F501" s="113"/>
    </row>
    <row r="502" spans="1:6">
      <c r="A502" s="104"/>
      <c r="B502" s="104"/>
      <c r="C502" s="104"/>
      <c r="D502" s="104"/>
      <c r="E502" s="104"/>
      <c r="F502" s="113"/>
    </row>
    <row r="503" spans="1:6">
      <c r="A503" s="104"/>
      <c r="B503" s="104"/>
      <c r="C503" s="104"/>
      <c r="D503" s="104"/>
      <c r="E503" s="104"/>
      <c r="F503" s="113"/>
    </row>
    <row r="504" spans="1:6">
      <c r="A504" s="104"/>
      <c r="B504" s="104"/>
      <c r="C504" s="104"/>
      <c r="D504" s="104"/>
      <c r="E504" s="104"/>
      <c r="F504" s="113"/>
    </row>
    <row r="505" spans="1:6">
      <c r="A505" s="104"/>
      <c r="B505" s="104"/>
      <c r="C505" s="104"/>
      <c r="D505" s="104"/>
      <c r="E505" s="104"/>
      <c r="F505" s="113"/>
    </row>
    <row r="506" spans="1:6">
      <c r="A506" s="104"/>
      <c r="B506" s="104"/>
      <c r="C506" s="104"/>
      <c r="D506" s="104"/>
      <c r="E506" s="104"/>
      <c r="F506" s="113"/>
    </row>
    <row r="507" spans="1:6">
      <c r="A507" s="104"/>
      <c r="B507" s="104"/>
      <c r="C507" s="104"/>
      <c r="D507" s="104"/>
      <c r="E507" s="104"/>
      <c r="F507" s="113"/>
    </row>
    <row r="508" spans="1:6">
      <c r="A508" s="104"/>
      <c r="B508" s="104"/>
      <c r="C508" s="104"/>
      <c r="D508" s="104"/>
      <c r="E508" s="104"/>
      <c r="F508" s="113"/>
    </row>
    <row r="509" spans="1:6">
      <c r="A509" s="104"/>
      <c r="B509" s="104"/>
      <c r="C509" s="104"/>
      <c r="D509" s="104"/>
      <c r="E509" s="104"/>
      <c r="F509" s="113"/>
    </row>
    <row r="510" spans="1:6">
      <c r="A510" s="104"/>
      <c r="B510" s="104"/>
      <c r="C510" s="104"/>
      <c r="D510" s="104"/>
      <c r="E510" s="104"/>
      <c r="F510" s="113"/>
    </row>
    <row r="511" spans="1:6">
      <c r="A511" s="104"/>
      <c r="B511" s="104"/>
      <c r="C511" s="104"/>
      <c r="D511" s="104"/>
      <c r="E511" s="104"/>
      <c r="F511" s="113"/>
    </row>
    <row r="512" spans="1:6">
      <c r="A512" s="104"/>
      <c r="B512" s="104"/>
      <c r="C512" s="104"/>
      <c r="D512" s="104"/>
      <c r="E512" s="104"/>
      <c r="F512" s="113"/>
    </row>
    <row r="513" spans="1:6">
      <c r="A513" s="104"/>
      <c r="B513" s="104"/>
      <c r="C513" s="104"/>
      <c r="D513" s="104"/>
      <c r="E513" s="104"/>
      <c r="F513" s="113"/>
    </row>
    <row r="514" spans="1:6">
      <c r="A514" s="104"/>
      <c r="B514" s="104"/>
      <c r="C514" s="104"/>
      <c r="D514" s="104"/>
      <c r="E514" s="104"/>
      <c r="F514" s="113"/>
    </row>
    <row r="515" spans="1:6">
      <c r="A515" s="104"/>
      <c r="B515" s="104"/>
      <c r="C515" s="104"/>
      <c r="D515" s="104"/>
      <c r="E515" s="104"/>
      <c r="F515" s="113"/>
    </row>
    <row r="516" spans="1:6">
      <c r="A516" s="104"/>
      <c r="B516" s="104"/>
      <c r="C516" s="104"/>
      <c r="D516" s="104"/>
      <c r="E516" s="104"/>
      <c r="F516" s="113"/>
    </row>
    <row r="517" spans="1:6">
      <c r="A517" s="104"/>
      <c r="B517" s="104"/>
      <c r="C517" s="104"/>
      <c r="D517" s="104"/>
      <c r="E517" s="104"/>
      <c r="F517" s="113"/>
    </row>
    <row r="518" spans="1:6">
      <c r="A518" s="104"/>
      <c r="B518" s="104"/>
      <c r="C518" s="104"/>
      <c r="D518" s="104"/>
      <c r="E518" s="104"/>
      <c r="F518" s="113"/>
    </row>
    <row r="519" spans="1:6">
      <c r="A519" s="104"/>
      <c r="B519" s="104"/>
      <c r="C519" s="104"/>
      <c r="D519" s="104"/>
      <c r="E519" s="104"/>
      <c r="F519" s="113"/>
    </row>
    <row r="520" spans="1:6">
      <c r="A520" s="104"/>
      <c r="B520" s="104"/>
      <c r="C520" s="104"/>
      <c r="D520" s="104"/>
      <c r="E520" s="104"/>
      <c r="F520" s="113"/>
    </row>
    <row r="521" spans="1:6">
      <c r="A521" s="104"/>
      <c r="B521" s="104"/>
      <c r="C521" s="104"/>
      <c r="D521" s="104"/>
      <c r="E521" s="104"/>
      <c r="F521" s="113"/>
    </row>
    <row r="522" spans="1:6">
      <c r="A522" s="104"/>
      <c r="B522" s="104"/>
      <c r="C522" s="104"/>
      <c r="D522" s="104"/>
      <c r="E522" s="104"/>
      <c r="F522" s="113"/>
    </row>
    <row r="523" spans="1:6">
      <c r="A523" s="104"/>
      <c r="B523" s="104"/>
      <c r="C523" s="104"/>
      <c r="D523" s="104"/>
      <c r="E523" s="104"/>
      <c r="F523" s="113"/>
    </row>
    <row r="524" spans="1:6">
      <c r="A524" s="104"/>
      <c r="B524" s="104"/>
      <c r="C524" s="104"/>
      <c r="D524" s="104"/>
      <c r="E524" s="104"/>
      <c r="F524" s="113"/>
    </row>
    <row r="525" spans="1:6">
      <c r="A525" s="104"/>
      <c r="B525" s="104"/>
      <c r="C525" s="104"/>
      <c r="D525" s="104"/>
      <c r="E525" s="104"/>
      <c r="F525" s="113"/>
    </row>
    <row r="526" spans="1:6">
      <c r="A526" s="104"/>
      <c r="B526" s="104"/>
      <c r="C526" s="104"/>
      <c r="D526" s="104"/>
      <c r="E526" s="104"/>
      <c r="F526" s="113"/>
    </row>
    <row r="527" spans="1:6">
      <c r="A527" s="104"/>
      <c r="B527" s="104"/>
      <c r="C527" s="104"/>
      <c r="D527" s="104"/>
      <c r="E527" s="104"/>
      <c r="F527" s="113"/>
    </row>
    <row r="528" spans="1:6">
      <c r="A528" s="104"/>
      <c r="B528" s="104"/>
      <c r="C528" s="104"/>
      <c r="D528" s="104"/>
      <c r="E528" s="104"/>
      <c r="F528" s="113"/>
    </row>
    <row r="529" spans="1:6">
      <c r="A529" s="104"/>
      <c r="B529" s="104"/>
      <c r="C529" s="104"/>
      <c r="D529" s="104"/>
      <c r="E529" s="104"/>
      <c r="F529" s="113"/>
    </row>
    <row r="530" spans="1:6">
      <c r="A530" s="104"/>
      <c r="B530" s="104"/>
      <c r="C530" s="104"/>
      <c r="D530" s="104"/>
      <c r="E530" s="104"/>
      <c r="F530" s="113"/>
    </row>
    <row r="531" spans="1:6">
      <c r="A531" s="104"/>
      <c r="B531" s="104"/>
      <c r="C531" s="104"/>
      <c r="D531" s="104"/>
      <c r="E531" s="104"/>
      <c r="F531" s="113"/>
    </row>
    <row r="532" spans="1:6">
      <c r="A532" s="104"/>
      <c r="B532" s="104"/>
      <c r="C532" s="104"/>
      <c r="D532" s="104"/>
      <c r="E532" s="104"/>
      <c r="F532" s="113"/>
    </row>
    <row r="533" spans="1:6">
      <c r="A533" s="104"/>
      <c r="B533" s="104"/>
      <c r="C533" s="104"/>
      <c r="D533" s="104"/>
      <c r="E533" s="104"/>
      <c r="F533" s="113"/>
    </row>
    <row r="534" spans="1:6">
      <c r="A534" s="104"/>
      <c r="B534" s="104"/>
      <c r="C534" s="104"/>
      <c r="D534" s="104"/>
      <c r="E534" s="104"/>
      <c r="F534" s="113"/>
    </row>
    <row r="535" spans="1:6">
      <c r="A535" s="104"/>
      <c r="B535" s="104"/>
      <c r="C535" s="104"/>
      <c r="D535" s="104"/>
      <c r="E535" s="104"/>
      <c r="F535" s="113"/>
    </row>
    <row r="536" spans="1:6">
      <c r="A536" s="104"/>
      <c r="B536" s="104"/>
      <c r="C536" s="104"/>
      <c r="D536" s="104"/>
      <c r="E536" s="104"/>
      <c r="F536" s="113"/>
    </row>
    <row r="537" spans="1:6">
      <c r="A537" s="104"/>
      <c r="B537" s="104"/>
      <c r="C537" s="104"/>
      <c r="D537" s="104"/>
      <c r="E537" s="104"/>
      <c r="F537" s="113"/>
    </row>
    <row r="538" spans="1:6">
      <c r="A538" s="104"/>
      <c r="B538" s="104"/>
      <c r="C538" s="104"/>
      <c r="D538" s="104"/>
      <c r="E538" s="104"/>
      <c r="F538" s="113"/>
    </row>
    <row r="539" spans="1:6">
      <c r="A539" s="104"/>
      <c r="B539" s="104"/>
      <c r="C539" s="104"/>
      <c r="D539" s="104"/>
      <c r="E539" s="104"/>
      <c r="F539" s="113"/>
    </row>
    <row r="540" spans="1:6">
      <c r="A540" s="104"/>
      <c r="B540" s="104"/>
      <c r="C540" s="104"/>
      <c r="D540" s="104"/>
      <c r="E540" s="104"/>
      <c r="F540" s="113"/>
    </row>
    <row r="541" spans="1:6">
      <c r="A541" s="104"/>
      <c r="B541" s="104"/>
      <c r="C541" s="104"/>
      <c r="D541" s="104"/>
      <c r="E541" s="104"/>
      <c r="F541" s="113"/>
    </row>
    <row r="542" spans="1:6">
      <c r="A542" s="104"/>
      <c r="B542" s="104"/>
      <c r="C542" s="104"/>
      <c r="D542" s="104"/>
      <c r="E542" s="104"/>
      <c r="F542" s="113"/>
    </row>
    <row r="543" spans="1:6">
      <c r="A543" s="104"/>
      <c r="B543" s="104"/>
      <c r="C543" s="104"/>
      <c r="D543" s="104"/>
      <c r="E543" s="104"/>
      <c r="F543" s="113"/>
    </row>
    <row r="544" spans="1:6">
      <c r="A544" s="104"/>
      <c r="B544" s="104"/>
      <c r="C544" s="104"/>
      <c r="D544" s="104"/>
      <c r="E544" s="104"/>
      <c r="F544" s="113"/>
    </row>
    <row r="545" spans="1:6">
      <c r="A545" s="104"/>
      <c r="B545" s="104"/>
      <c r="C545" s="104"/>
      <c r="D545" s="104"/>
      <c r="E545" s="104"/>
      <c r="F545" s="113"/>
    </row>
    <row r="546" spans="1:6">
      <c r="A546" s="104"/>
      <c r="B546" s="104"/>
      <c r="C546" s="104"/>
      <c r="D546" s="104"/>
      <c r="E546" s="104"/>
      <c r="F546" s="113"/>
    </row>
    <row r="547" spans="1:6">
      <c r="A547" s="104"/>
      <c r="B547" s="104"/>
      <c r="C547" s="104"/>
      <c r="D547" s="104"/>
      <c r="E547" s="104"/>
      <c r="F547" s="113"/>
    </row>
    <row r="548" spans="1:6">
      <c r="A548" s="104"/>
      <c r="B548" s="104"/>
      <c r="C548" s="104"/>
      <c r="D548" s="104"/>
      <c r="E548" s="104"/>
      <c r="F548" s="113">
        <v>548184.67119013937</v>
      </c>
    </row>
    <row r="549" spans="1:6">
      <c r="A549" s="104"/>
      <c r="B549" s="104"/>
      <c r="C549" s="104"/>
      <c r="D549" s="104"/>
      <c r="E549" s="104"/>
    </row>
    <row r="550" spans="1:6">
      <c r="A550" s="104"/>
      <c r="B550" s="104"/>
      <c r="C550" s="104"/>
      <c r="D550" s="104"/>
      <c r="E550" s="104"/>
    </row>
    <row r="551" spans="1:6">
      <c r="A551" s="104"/>
      <c r="B551" s="104"/>
      <c r="C551" s="104"/>
      <c r="D551" s="104"/>
      <c r="E551" s="104"/>
    </row>
    <row r="552" spans="1:6">
      <c r="A552" s="104"/>
      <c r="B552" s="104"/>
      <c r="C552" s="104"/>
      <c r="D552" s="104"/>
      <c r="E552" s="104"/>
    </row>
    <row r="553" spans="1:6">
      <c r="A553" s="104"/>
      <c r="B553" s="104"/>
      <c r="C553" s="104"/>
      <c r="D553" s="104"/>
      <c r="E553" s="104"/>
    </row>
    <row r="554" spans="1:6">
      <c r="A554" s="104"/>
      <c r="B554" s="104"/>
      <c r="C554" s="104"/>
      <c r="D554" s="104"/>
      <c r="E554" s="104"/>
    </row>
    <row r="555" spans="1:6">
      <c r="A555" s="104"/>
      <c r="B555" s="104"/>
      <c r="C555" s="104"/>
      <c r="D555" s="104"/>
      <c r="E555" s="104"/>
    </row>
    <row r="556" spans="1:6">
      <c r="A556" s="104"/>
      <c r="B556" s="104"/>
      <c r="C556" s="104"/>
      <c r="D556" s="104"/>
      <c r="E556" s="104"/>
    </row>
    <row r="557" spans="1:6">
      <c r="A557" s="104"/>
      <c r="B557" s="104"/>
      <c r="C557" s="104"/>
      <c r="D557" s="104"/>
      <c r="E557" s="104"/>
    </row>
    <row r="558" spans="1:6">
      <c r="A558" s="104"/>
      <c r="B558" s="104"/>
      <c r="C558" s="104"/>
      <c r="D558" s="104"/>
      <c r="E558" s="104"/>
    </row>
    <row r="559" spans="1:6">
      <c r="A559" s="104"/>
      <c r="B559" s="104"/>
      <c r="C559" s="104"/>
      <c r="D559" s="104"/>
      <c r="E559" s="104"/>
    </row>
    <row r="560" spans="1:6">
      <c r="A560" s="104"/>
      <c r="B560" s="104"/>
      <c r="C560" s="104"/>
      <c r="D560" s="104"/>
      <c r="E560" s="104"/>
    </row>
    <row r="561" spans="1:5">
      <c r="A561" s="104"/>
      <c r="B561" s="104"/>
      <c r="C561" s="104"/>
      <c r="D561" s="104"/>
      <c r="E561" s="104"/>
    </row>
    <row r="562" spans="1:5">
      <c r="A562" s="104"/>
      <c r="B562" s="104"/>
      <c r="C562" s="104"/>
      <c r="D562" s="104"/>
      <c r="E562" s="104"/>
    </row>
    <row r="563" spans="1:5">
      <c r="A563" s="104"/>
      <c r="B563" s="104"/>
      <c r="C563" s="104"/>
      <c r="D563" s="104"/>
      <c r="E563" s="104"/>
    </row>
    <row r="564" spans="1:5">
      <c r="A564" s="104"/>
      <c r="B564" s="104"/>
      <c r="C564" s="104"/>
      <c r="D564" s="104"/>
      <c r="E564" s="104"/>
    </row>
    <row r="565" spans="1:5">
      <c r="A565" s="104"/>
      <c r="B565" s="104"/>
      <c r="C565" s="104"/>
      <c r="D565" s="104"/>
      <c r="E565" s="104"/>
    </row>
    <row r="566" spans="1:5">
      <c r="A566" s="104"/>
      <c r="B566" s="104"/>
      <c r="C566" s="104"/>
      <c r="D566" s="104"/>
      <c r="E566" s="104"/>
    </row>
    <row r="567" spans="1:5">
      <c r="A567" s="104"/>
      <c r="B567" s="104"/>
      <c r="C567" s="104"/>
      <c r="D567" s="104"/>
      <c r="E567" s="104"/>
    </row>
    <row r="568" spans="1:5">
      <c r="A568" s="104"/>
      <c r="B568" s="104"/>
      <c r="C568" s="104"/>
      <c r="D568" s="104"/>
      <c r="E568" s="104"/>
    </row>
    <row r="569" spans="1:5">
      <c r="A569" s="104"/>
      <c r="B569" s="104"/>
      <c r="C569" s="104"/>
      <c r="D569" s="104"/>
      <c r="E569" s="104"/>
    </row>
    <row r="570" spans="1:5">
      <c r="A570" s="104"/>
      <c r="B570" s="104"/>
      <c r="C570" s="104"/>
      <c r="D570" s="104"/>
      <c r="E570" s="104"/>
    </row>
    <row r="571" spans="1:5">
      <c r="A571" s="104"/>
      <c r="B571" s="104"/>
      <c r="C571" s="104"/>
      <c r="D571" s="104"/>
      <c r="E571" s="104"/>
    </row>
    <row r="572" spans="1:5">
      <c r="A572" s="104"/>
      <c r="B572" s="104"/>
      <c r="C572" s="104"/>
      <c r="D572" s="104"/>
      <c r="E572" s="104"/>
    </row>
    <row r="573" spans="1:5">
      <c r="A573" s="104"/>
      <c r="B573" s="104"/>
      <c r="C573" s="104"/>
      <c r="D573" s="104"/>
      <c r="E573" s="104"/>
    </row>
    <row r="574" spans="1:5">
      <c r="A574" s="104"/>
      <c r="B574" s="104"/>
      <c r="C574" s="104"/>
      <c r="D574" s="104"/>
      <c r="E574" s="104"/>
    </row>
    <row r="575" spans="1:5">
      <c r="A575" s="104"/>
      <c r="B575" s="104"/>
      <c r="C575" s="104"/>
      <c r="D575" s="104"/>
      <c r="E575" s="104"/>
    </row>
    <row r="576" spans="1:5">
      <c r="A576" s="104"/>
      <c r="B576" s="104"/>
      <c r="C576" s="104"/>
      <c r="D576" s="104"/>
      <c r="E576" s="104"/>
    </row>
    <row r="577" spans="1:5">
      <c r="A577" s="104"/>
      <c r="B577" s="104"/>
      <c r="C577" s="104"/>
      <c r="D577" s="104"/>
      <c r="E577" s="104"/>
    </row>
    <row r="578" spans="1:5">
      <c r="A578" s="104"/>
      <c r="B578" s="104"/>
      <c r="C578" s="104"/>
      <c r="D578" s="104"/>
      <c r="E578" s="104"/>
    </row>
    <row r="579" spans="1:5">
      <c r="A579" s="104"/>
      <c r="B579" s="104"/>
      <c r="C579" s="104"/>
      <c r="D579" s="104"/>
      <c r="E579" s="104"/>
    </row>
    <row r="580" spans="1:5">
      <c r="A580" s="104"/>
      <c r="B580" s="104"/>
      <c r="C580" s="104"/>
      <c r="D580" s="104"/>
      <c r="E580" s="104"/>
    </row>
    <row r="581" spans="1:5">
      <c r="A581" s="104"/>
      <c r="B581" s="104"/>
      <c r="C581" s="104"/>
      <c r="D581" s="104"/>
      <c r="E581" s="104"/>
    </row>
    <row r="582" spans="1:5">
      <c r="A582" s="104"/>
      <c r="B582" s="104"/>
      <c r="C582" s="104"/>
      <c r="D582" s="104"/>
      <c r="E582" s="104"/>
    </row>
    <row r="583" spans="1:5">
      <c r="A583" s="104"/>
      <c r="B583" s="104"/>
      <c r="C583" s="104"/>
      <c r="D583" s="104"/>
      <c r="E583" s="104"/>
    </row>
    <row r="584" spans="1:5">
      <c r="A584" s="104"/>
      <c r="B584" s="104"/>
      <c r="C584" s="104"/>
      <c r="D584" s="104"/>
      <c r="E584" s="104"/>
    </row>
    <row r="585" spans="1:5">
      <c r="A585" s="104"/>
      <c r="B585" s="104"/>
      <c r="C585" s="104"/>
      <c r="D585" s="104"/>
      <c r="E585" s="104"/>
    </row>
    <row r="586" spans="1:5">
      <c r="A586" s="104"/>
      <c r="B586" s="104"/>
      <c r="C586" s="104"/>
      <c r="D586" s="104"/>
      <c r="E586" s="104"/>
    </row>
    <row r="587" spans="1:5">
      <c r="A587" s="104"/>
      <c r="B587" s="104"/>
      <c r="C587" s="104"/>
      <c r="D587" s="104"/>
      <c r="E587" s="104"/>
    </row>
    <row r="588" spans="1:5">
      <c r="A588" s="104"/>
      <c r="B588" s="104"/>
      <c r="C588" s="104"/>
      <c r="D588" s="104"/>
      <c r="E588" s="104"/>
    </row>
    <row r="589" spans="1:5">
      <c r="A589" s="104"/>
      <c r="B589" s="104"/>
      <c r="C589" s="104"/>
      <c r="D589" s="104"/>
      <c r="E589" s="104"/>
    </row>
    <row r="590" spans="1:5">
      <c r="A590" s="104"/>
      <c r="B590" s="104"/>
      <c r="C590" s="104"/>
      <c r="D590" s="104"/>
      <c r="E590" s="104"/>
    </row>
    <row r="591" spans="1:5">
      <c r="A591" s="104"/>
      <c r="B591" s="104"/>
      <c r="C591" s="104"/>
      <c r="D591" s="104"/>
      <c r="E591" s="104"/>
    </row>
    <row r="592" spans="1:5">
      <c r="A592" s="104"/>
      <c r="B592" s="104"/>
      <c r="C592" s="104"/>
      <c r="D592" s="104"/>
      <c r="E592" s="104"/>
    </row>
    <row r="593" spans="1:5">
      <c r="A593" s="104"/>
      <c r="B593" s="104"/>
      <c r="C593" s="104"/>
      <c r="D593" s="104"/>
      <c r="E593" s="104"/>
    </row>
    <row r="594" spans="1:5">
      <c r="A594" s="104"/>
      <c r="B594" s="104"/>
      <c r="C594" s="104"/>
      <c r="D594" s="104"/>
      <c r="E594" s="104"/>
    </row>
    <row r="595" spans="1:5">
      <c r="A595" s="104"/>
      <c r="B595" s="104"/>
      <c r="C595" s="104"/>
      <c r="D595" s="104"/>
      <c r="E595" s="104"/>
    </row>
    <row r="596" spans="1:5">
      <c r="A596" s="104"/>
      <c r="B596" s="104"/>
      <c r="C596" s="104"/>
      <c r="D596" s="104"/>
      <c r="E596" s="104"/>
    </row>
    <row r="597" spans="1:5">
      <c r="A597" s="104"/>
      <c r="B597" s="104"/>
      <c r="C597" s="104"/>
      <c r="D597" s="104"/>
      <c r="E597" s="104"/>
    </row>
    <row r="598" spans="1:5">
      <c r="A598" s="104"/>
      <c r="B598" s="104"/>
      <c r="C598" s="104"/>
      <c r="D598" s="104"/>
      <c r="E598" s="104"/>
    </row>
    <row r="599" spans="1:5">
      <c r="A599" s="104"/>
      <c r="B599" s="104"/>
      <c r="C599" s="104"/>
      <c r="D599" s="104"/>
      <c r="E599" s="104"/>
    </row>
    <row r="600" spans="1:5">
      <c r="A600" s="104"/>
      <c r="B600" s="104"/>
      <c r="C600" s="104"/>
      <c r="D600" s="104"/>
      <c r="E600" s="104"/>
    </row>
    <row r="601" spans="1:5">
      <c r="A601" s="104"/>
      <c r="B601" s="104"/>
      <c r="C601" s="104"/>
      <c r="D601" s="104"/>
      <c r="E601" s="104"/>
    </row>
    <row r="602" spans="1:5">
      <c r="A602" s="104"/>
      <c r="B602" s="104"/>
      <c r="C602" s="104"/>
      <c r="D602" s="104"/>
      <c r="E602" s="104"/>
    </row>
    <row r="603" spans="1:5">
      <c r="A603" s="104"/>
      <c r="B603" s="104"/>
      <c r="C603" s="104"/>
      <c r="D603" s="104"/>
      <c r="E603" s="104"/>
    </row>
    <row r="604" spans="1:5">
      <c r="A604" s="104"/>
      <c r="B604" s="104"/>
      <c r="C604" s="104"/>
      <c r="D604" s="104"/>
      <c r="E604" s="104"/>
    </row>
    <row r="605" spans="1:5">
      <c r="A605" s="104"/>
      <c r="B605" s="104"/>
      <c r="C605" s="104"/>
      <c r="D605" s="104"/>
      <c r="E605" s="104"/>
    </row>
    <row r="606" spans="1:5">
      <c r="A606" s="104"/>
      <c r="B606" s="104"/>
      <c r="C606" s="104"/>
      <c r="D606" s="104"/>
      <c r="E606" s="104"/>
    </row>
    <row r="607" spans="1:5">
      <c r="A607" s="104"/>
      <c r="B607" s="104"/>
      <c r="C607" s="104"/>
      <c r="D607" s="104"/>
      <c r="E607" s="104"/>
    </row>
    <row r="608" spans="1:5">
      <c r="A608" s="104"/>
      <c r="B608" s="104"/>
      <c r="C608" s="104"/>
      <c r="D608" s="104"/>
      <c r="E608" s="104"/>
    </row>
    <row r="609" spans="1:5">
      <c r="A609" s="104"/>
      <c r="B609" s="104"/>
      <c r="C609" s="104"/>
      <c r="D609" s="104"/>
      <c r="E609" s="104"/>
    </row>
    <row r="610" spans="1:5">
      <c r="A610" s="104"/>
      <c r="B610" s="104"/>
      <c r="C610" s="104"/>
      <c r="D610" s="104"/>
      <c r="E610" s="104"/>
    </row>
    <row r="611" spans="1:5">
      <c r="A611" s="104"/>
      <c r="B611" s="104"/>
      <c r="C611" s="104"/>
      <c r="D611" s="104"/>
      <c r="E611" s="104"/>
    </row>
    <row r="612" spans="1:5">
      <c r="A612" s="104"/>
      <c r="B612" s="104"/>
      <c r="C612" s="104"/>
      <c r="D612" s="104"/>
      <c r="E612" s="104"/>
    </row>
    <row r="613" spans="1:5">
      <c r="A613" s="104"/>
      <c r="B613" s="104"/>
      <c r="C613" s="104"/>
      <c r="D613" s="104"/>
      <c r="E613" s="104"/>
    </row>
    <row r="614" spans="1:5">
      <c r="A614" s="104"/>
      <c r="B614" s="104"/>
      <c r="C614" s="104"/>
      <c r="D614" s="104"/>
      <c r="E614" s="104"/>
    </row>
    <row r="615" spans="1:5">
      <c r="A615" s="104"/>
      <c r="B615" s="104"/>
      <c r="C615" s="104"/>
      <c r="D615" s="104"/>
      <c r="E615" s="104"/>
    </row>
    <row r="616" spans="1:5">
      <c r="A616" s="104"/>
      <c r="B616" s="104"/>
      <c r="C616" s="104"/>
      <c r="D616" s="104"/>
      <c r="E616" s="104"/>
    </row>
    <row r="617" spans="1:5">
      <c r="A617" s="104"/>
      <c r="B617" s="104"/>
      <c r="C617" s="104"/>
      <c r="D617" s="104"/>
      <c r="E617" s="104"/>
    </row>
    <row r="618" spans="1:5">
      <c r="A618" s="104"/>
      <c r="B618" s="104"/>
      <c r="C618" s="104"/>
      <c r="D618" s="104"/>
      <c r="E618" s="104"/>
    </row>
    <row r="619" spans="1:5">
      <c r="A619" s="104"/>
      <c r="B619" s="104"/>
      <c r="C619" s="104"/>
      <c r="D619" s="104"/>
      <c r="E619" s="104"/>
    </row>
    <row r="620" spans="1:5">
      <c r="A620" s="104"/>
      <c r="B620" s="104"/>
      <c r="C620" s="104"/>
      <c r="D620" s="104"/>
      <c r="E620" s="104"/>
    </row>
    <row r="621" spans="1:5">
      <c r="A621" s="104"/>
      <c r="B621" s="104"/>
      <c r="C621" s="104"/>
      <c r="D621" s="104"/>
      <c r="E621" s="104"/>
    </row>
    <row r="622" spans="1:5">
      <c r="A622" s="104"/>
      <c r="B622" s="104"/>
      <c r="C622" s="104"/>
      <c r="D622" s="104"/>
      <c r="E622" s="104"/>
    </row>
    <row r="623" spans="1:5">
      <c r="A623" s="104"/>
      <c r="B623" s="104"/>
      <c r="C623" s="104"/>
      <c r="D623" s="104"/>
      <c r="E623" s="104"/>
    </row>
    <row r="624" spans="1:5">
      <c r="A624" s="104"/>
      <c r="B624" s="104"/>
      <c r="C624" s="104"/>
      <c r="D624" s="104"/>
      <c r="E624" s="104"/>
    </row>
    <row r="625" spans="1:5">
      <c r="A625" s="104"/>
      <c r="B625" s="104"/>
      <c r="C625" s="104"/>
      <c r="D625" s="104"/>
      <c r="E625" s="104"/>
    </row>
    <row r="626" spans="1:5">
      <c r="A626" s="104"/>
      <c r="B626" s="104"/>
      <c r="C626" s="104"/>
      <c r="D626" s="104"/>
      <c r="E626" s="104"/>
    </row>
    <row r="627" spans="1:5">
      <c r="A627" s="104"/>
      <c r="B627" s="104"/>
      <c r="C627" s="104"/>
      <c r="D627" s="104"/>
      <c r="E627" s="104"/>
    </row>
    <row r="628" spans="1:5">
      <c r="A628" s="104"/>
      <c r="B628" s="104"/>
      <c r="C628" s="104"/>
      <c r="D628" s="104"/>
      <c r="E628" s="104"/>
    </row>
    <row r="629" spans="1:5">
      <c r="A629" s="104"/>
      <c r="B629" s="104"/>
      <c r="C629" s="104"/>
      <c r="D629" s="104"/>
      <c r="E629" s="104"/>
    </row>
    <row r="630" spans="1:5">
      <c r="A630" s="104"/>
      <c r="B630" s="104"/>
      <c r="C630" s="104"/>
      <c r="D630" s="104"/>
      <c r="E630" s="104"/>
    </row>
    <row r="631" spans="1:5">
      <c r="A631" s="104"/>
      <c r="B631" s="104"/>
      <c r="C631" s="104"/>
      <c r="D631" s="104"/>
      <c r="E631" s="104"/>
    </row>
    <row r="632" spans="1:5">
      <c r="A632" s="104"/>
      <c r="B632" s="104"/>
      <c r="C632" s="104"/>
      <c r="D632" s="104"/>
      <c r="E632" s="104"/>
    </row>
    <row r="633" spans="1:5">
      <c r="A633" s="104"/>
      <c r="B633" s="104"/>
      <c r="C633" s="104"/>
      <c r="D633" s="104"/>
      <c r="E633" s="104"/>
    </row>
    <row r="634" spans="1:5">
      <c r="A634" s="104"/>
      <c r="B634" s="104"/>
      <c r="C634" s="104"/>
      <c r="D634" s="104"/>
      <c r="E634" s="104"/>
    </row>
    <row r="635" spans="1:5">
      <c r="A635" s="104"/>
      <c r="B635" s="104"/>
      <c r="C635" s="104"/>
      <c r="D635" s="104"/>
      <c r="E635" s="104"/>
    </row>
    <row r="636" spans="1:5">
      <c r="A636" s="104"/>
      <c r="B636" s="104"/>
      <c r="C636" s="104"/>
      <c r="D636" s="104"/>
      <c r="E636" s="104"/>
    </row>
    <row r="637" spans="1:5">
      <c r="A637" s="104"/>
      <c r="B637" s="104"/>
      <c r="C637" s="104"/>
      <c r="D637" s="104"/>
      <c r="E637" s="104"/>
    </row>
    <row r="638" spans="1:5">
      <c r="A638" s="104"/>
      <c r="B638" s="104"/>
      <c r="C638" s="104"/>
      <c r="D638" s="104"/>
      <c r="E638" s="104"/>
    </row>
    <row r="639" spans="1:5">
      <c r="A639" s="104"/>
      <c r="B639" s="104"/>
      <c r="C639" s="104"/>
      <c r="D639" s="104"/>
      <c r="E639" s="104"/>
    </row>
    <row r="640" spans="1:5">
      <c r="A640" s="104"/>
      <c r="B640" s="104"/>
      <c r="C640" s="104"/>
      <c r="D640" s="104"/>
      <c r="E640" s="104"/>
    </row>
    <row r="641" spans="1:5">
      <c r="A641" s="104"/>
      <c r="B641" s="104"/>
      <c r="C641" s="104"/>
      <c r="D641" s="104"/>
      <c r="E641" s="104"/>
    </row>
    <row r="642" spans="1:5">
      <c r="A642" s="104"/>
      <c r="B642" s="104"/>
      <c r="C642" s="104"/>
      <c r="D642" s="104"/>
      <c r="E642" s="104"/>
    </row>
    <row r="643" spans="1:5">
      <c r="A643" s="104"/>
      <c r="B643" s="104"/>
      <c r="C643" s="104"/>
      <c r="D643" s="104"/>
      <c r="E643" s="104"/>
    </row>
    <row r="644" spans="1:5">
      <c r="A644" s="104"/>
      <c r="B644" s="104"/>
      <c r="C644" s="104"/>
      <c r="D644" s="104"/>
      <c r="E644" s="104"/>
    </row>
    <row r="645" spans="1:5">
      <c r="A645" s="104"/>
      <c r="B645" s="104"/>
      <c r="C645" s="104"/>
      <c r="D645" s="104"/>
      <c r="E645" s="104"/>
    </row>
    <row r="646" spans="1:5">
      <c r="A646" s="104"/>
      <c r="B646" s="104"/>
      <c r="C646" s="104"/>
      <c r="D646" s="104"/>
      <c r="E646" s="104"/>
    </row>
    <row r="647" spans="1:5">
      <c r="A647" s="104"/>
      <c r="B647" s="104"/>
      <c r="C647" s="104"/>
      <c r="D647" s="104"/>
      <c r="E647" s="104"/>
    </row>
    <row r="648" spans="1:5">
      <c r="A648" s="104"/>
      <c r="B648" s="104"/>
      <c r="C648" s="104"/>
      <c r="D648" s="104"/>
      <c r="E648" s="104"/>
    </row>
    <row r="649" spans="1:5">
      <c r="A649" s="104"/>
      <c r="B649" s="104"/>
      <c r="C649" s="104"/>
      <c r="D649" s="104"/>
      <c r="E649" s="104"/>
    </row>
    <row r="650" spans="1:5">
      <c r="A650" s="104"/>
      <c r="B650" s="104"/>
      <c r="C650" s="104"/>
      <c r="D650" s="104"/>
      <c r="E650" s="104"/>
    </row>
    <row r="651" spans="1:5">
      <c r="A651" s="104"/>
      <c r="B651" s="104"/>
      <c r="C651" s="104"/>
      <c r="D651" s="104"/>
      <c r="E651" s="104"/>
    </row>
    <row r="652" spans="1:5">
      <c r="A652" s="104"/>
      <c r="B652" s="104"/>
      <c r="C652" s="104"/>
      <c r="D652" s="104"/>
      <c r="E652" s="104"/>
    </row>
    <row r="653" spans="1:5">
      <c r="A653" s="104"/>
      <c r="B653" s="104"/>
      <c r="C653" s="104"/>
      <c r="D653" s="104"/>
      <c r="E653" s="104"/>
    </row>
    <row r="654" spans="1:5">
      <c r="A654" s="104"/>
      <c r="B654" s="104"/>
      <c r="C654" s="104"/>
      <c r="D654" s="104"/>
      <c r="E654" s="104"/>
    </row>
    <row r="655" spans="1:5">
      <c r="A655" s="104"/>
      <c r="B655" s="104"/>
      <c r="C655" s="104"/>
      <c r="D655" s="104"/>
      <c r="E655" s="104"/>
    </row>
    <row r="656" spans="1:5">
      <c r="A656" s="104"/>
      <c r="B656" s="104"/>
      <c r="C656" s="104"/>
      <c r="D656" s="104"/>
      <c r="E656" s="104"/>
    </row>
    <row r="657" spans="1:5">
      <c r="A657" s="104"/>
      <c r="B657" s="104"/>
      <c r="C657" s="104"/>
      <c r="D657" s="104"/>
      <c r="E657" s="104"/>
    </row>
    <row r="658" spans="1:5">
      <c r="A658" s="104"/>
      <c r="B658" s="104"/>
      <c r="C658" s="104"/>
      <c r="D658" s="104"/>
      <c r="E658" s="104"/>
    </row>
    <row r="659" spans="1:5">
      <c r="A659" s="104"/>
      <c r="B659" s="104"/>
      <c r="C659" s="104"/>
      <c r="D659" s="104"/>
      <c r="E659" s="104"/>
    </row>
    <row r="660" spans="1:5">
      <c r="A660" s="104"/>
      <c r="B660" s="104"/>
      <c r="C660" s="104"/>
      <c r="D660" s="104"/>
      <c r="E660" s="104"/>
    </row>
    <row r="661" spans="1:5">
      <c r="A661" s="104"/>
      <c r="B661" s="104"/>
      <c r="C661" s="104"/>
      <c r="D661" s="104"/>
      <c r="E661" s="104"/>
    </row>
    <row r="662" spans="1:5">
      <c r="A662" s="104"/>
      <c r="B662" s="104"/>
      <c r="C662" s="104"/>
      <c r="D662" s="104"/>
      <c r="E662" s="104"/>
    </row>
    <row r="663" spans="1:5">
      <c r="A663" s="104"/>
      <c r="B663" s="104"/>
      <c r="C663" s="104"/>
      <c r="D663" s="104"/>
      <c r="E663" s="104"/>
    </row>
    <row r="664" spans="1:5">
      <c r="A664" s="104"/>
      <c r="B664" s="104"/>
      <c r="C664" s="104"/>
      <c r="D664" s="104"/>
      <c r="E664" s="104"/>
    </row>
    <row r="665" spans="1:5">
      <c r="A665" s="104"/>
      <c r="B665" s="104"/>
      <c r="C665" s="104"/>
      <c r="D665" s="104"/>
      <c r="E665" s="104"/>
    </row>
    <row r="666" spans="1:5">
      <c r="A666" s="104"/>
      <c r="B666" s="104"/>
      <c r="C666" s="104"/>
      <c r="D666" s="104"/>
      <c r="E666" s="104"/>
    </row>
    <row r="667" spans="1:5">
      <c r="A667" s="104"/>
      <c r="B667" s="104"/>
      <c r="C667" s="104"/>
      <c r="D667" s="104"/>
      <c r="E667" s="104"/>
    </row>
    <row r="668" spans="1:5">
      <c r="A668" s="104"/>
      <c r="B668" s="104"/>
      <c r="C668" s="104"/>
      <c r="D668" s="104"/>
      <c r="E668" s="104"/>
    </row>
    <row r="669" spans="1:5">
      <c r="A669" s="104"/>
      <c r="B669" s="104"/>
      <c r="C669" s="104"/>
      <c r="D669" s="104"/>
      <c r="E669" s="104"/>
    </row>
    <row r="670" spans="1:5">
      <c r="A670" s="104"/>
      <c r="B670" s="104"/>
      <c r="C670" s="104"/>
      <c r="D670" s="104"/>
      <c r="E670" s="104"/>
    </row>
    <row r="671" spans="1:5">
      <c r="A671" s="104"/>
      <c r="B671" s="104"/>
      <c r="C671" s="104"/>
      <c r="D671" s="104"/>
      <c r="E671" s="104"/>
    </row>
    <row r="672" spans="1:5">
      <c r="A672" s="104"/>
      <c r="B672" s="104"/>
      <c r="C672" s="104"/>
      <c r="D672" s="104"/>
      <c r="E672" s="104"/>
    </row>
    <row r="673" spans="1:5">
      <c r="A673" s="104"/>
      <c r="B673" s="104"/>
      <c r="C673" s="104"/>
      <c r="D673" s="104"/>
      <c r="E673" s="104"/>
    </row>
    <row r="674" spans="1:5">
      <c r="A674" s="104"/>
      <c r="B674" s="104"/>
      <c r="C674" s="104"/>
      <c r="D674" s="104"/>
      <c r="E674" s="104"/>
    </row>
    <row r="675" spans="1:5">
      <c r="A675" s="104"/>
      <c r="B675" s="104"/>
      <c r="C675" s="104"/>
      <c r="D675" s="104"/>
      <c r="E675" s="104"/>
    </row>
    <row r="676" spans="1:5">
      <c r="A676" s="104"/>
      <c r="B676" s="104"/>
      <c r="C676" s="104"/>
      <c r="D676" s="104"/>
      <c r="E676" s="104"/>
    </row>
    <row r="677" spans="1:5">
      <c r="A677" s="104"/>
      <c r="B677" s="104"/>
      <c r="C677" s="104"/>
      <c r="D677" s="104"/>
      <c r="E677" s="104"/>
    </row>
    <row r="678" spans="1:5">
      <c r="A678" s="104"/>
      <c r="B678" s="104"/>
      <c r="C678" s="104"/>
      <c r="D678" s="104"/>
      <c r="E678" s="104"/>
    </row>
    <row r="679" spans="1:5">
      <c r="A679" s="104"/>
      <c r="B679" s="104"/>
      <c r="C679" s="104"/>
      <c r="D679" s="104"/>
      <c r="E679" s="104"/>
    </row>
    <row r="680" spans="1:5">
      <c r="A680" s="104"/>
      <c r="B680" s="104"/>
      <c r="C680" s="104"/>
      <c r="D680" s="104"/>
      <c r="E680" s="104"/>
    </row>
    <row r="681" spans="1:5">
      <c r="A681" s="104"/>
      <c r="B681" s="104"/>
      <c r="C681" s="104"/>
      <c r="D681" s="104"/>
      <c r="E681" s="104"/>
    </row>
    <row r="682" spans="1:5">
      <c r="A682" s="104"/>
      <c r="B682" s="104"/>
      <c r="C682" s="104"/>
      <c r="D682" s="104"/>
      <c r="E682" s="104"/>
    </row>
    <row r="683" spans="1:5">
      <c r="A683" s="104"/>
      <c r="B683" s="104"/>
      <c r="C683" s="104"/>
      <c r="D683" s="104"/>
      <c r="E683" s="104"/>
    </row>
    <row r="684" spans="1:5">
      <c r="A684" s="104"/>
      <c r="B684" s="104"/>
      <c r="C684" s="104"/>
      <c r="D684" s="104"/>
      <c r="E684" s="104"/>
    </row>
    <row r="685" spans="1:5">
      <c r="A685" s="104"/>
      <c r="B685" s="104"/>
      <c r="C685" s="104"/>
      <c r="D685" s="104"/>
      <c r="E685" s="104"/>
    </row>
    <row r="686" spans="1:5">
      <c r="A686" s="104"/>
      <c r="B686" s="104"/>
      <c r="C686" s="104"/>
      <c r="D686" s="104"/>
      <c r="E686" s="104"/>
    </row>
    <row r="687" spans="1:5">
      <c r="A687" s="104"/>
      <c r="B687" s="104"/>
      <c r="C687" s="104"/>
      <c r="D687" s="104"/>
      <c r="E687" s="104"/>
    </row>
    <row r="688" spans="1:5">
      <c r="A688" s="104"/>
      <c r="B688" s="104"/>
      <c r="C688" s="104"/>
      <c r="D688" s="104"/>
      <c r="E688" s="104"/>
    </row>
    <row r="689" spans="1:5">
      <c r="A689" s="104"/>
      <c r="B689" s="104"/>
      <c r="C689" s="104"/>
      <c r="D689" s="104"/>
      <c r="E689" s="104"/>
    </row>
    <row r="690" spans="1:5">
      <c r="A690" s="104"/>
      <c r="B690" s="104"/>
      <c r="C690" s="104"/>
      <c r="D690" s="104"/>
      <c r="E690" s="104"/>
    </row>
    <row r="691" spans="1:5">
      <c r="A691" s="104"/>
      <c r="B691" s="104"/>
      <c r="C691" s="104"/>
      <c r="D691" s="104"/>
      <c r="E691" s="104"/>
    </row>
    <row r="692" spans="1:5">
      <c r="A692" s="104"/>
      <c r="B692" s="104"/>
      <c r="C692" s="104"/>
      <c r="D692" s="104"/>
      <c r="E692" s="104"/>
    </row>
    <row r="693" spans="1:5">
      <c r="A693" s="104"/>
      <c r="B693" s="104"/>
      <c r="C693" s="104"/>
      <c r="D693" s="104"/>
      <c r="E693" s="104"/>
    </row>
    <row r="694" spans="1:5">
      <c r="A694" s="104"/>
      <c r="B694" s="104"/>
      <c r="C694" s="104"/>
      <c r="D694" s="104"/>
      <c r="E694" s="104"/>
    </row>
    <row r="695" spans="1:5">
      <c r="A695" s="104"/>
      <c r="B695" s="104"/>
      <c r="C695" s="104"/>
      <c r="D695" s="104"/>
      <c r="E695" s="104"/>
    </row>
    <row r="696" spans="1:5">
      <c r="A696" s="104"/>
      <c r="B696" s="104"/>
      <c r="C696" s="104"/>
      <c r="D696" s="104"/>
      <c r="E696" s="104"/>
    </row>
    <row r="697" spans="1:5">
      <c r="A697" s="104"/>
      <c r="B697" s="104"/>
      <c r="C697" s="104"/>
      <c r="D697" s="104"/>
      <c r="E697" s="104"/>
    </row>
    <row r="698" spans="1:5">
      <c r="A698" s="104"/>
      <c r="B698" s="104"/>
      <c r="C698" s="104"/>
      <c r="D698" s="104"/>
      <c r="E698" s="104"/>
    </row>
    <row r="699" spans="1:5">
      <c r="A699" s="104"/>
      <c r="B699" s="104"/>
      <c r="C699" s="104"/>
      <c r="D699" s="104"/>
      <c r="E699" s="104"/>
    </row>
    <row r="700" spans="1:5">
      <c r="A700" s="104"/>
      <c r="B700" s="104"/>
      <c r="C700" s="104"/>
      <c r="D700" s="104"/>
      <c r="E700" s="104"/>
    </row>
    <row r="701" spans="1:5">
      <c r="A701" s="104"/>
      <c r="B701" s="104"/>
      <c r="C701" s="104"/>
      <c r="D701" s="104"/>
      <c r="E701" s="104"/>
    </row>
    <row r="702" spans="1:5">
      <c r="A702" s="104"/>
      <c r="B702" s="104"/>
      <c r="C702" s="104"/>
      <c r="D702" s="104"/>
      <c r="E702" s="104"/>
    </row>
    <row r="703" spans="1:5">
      <c r="A703" s="104"/>
      <c r="B703" s="104"/>
      <c r="C703" s="104"/>
      <c r="D703" s="104"/>
      <c r="E703" s="104"/>
    </row>
    <row r="704" spans="1:5">
      <c r="A704" s="104"/>
      <c r="B704" s="104"/>
      <c r="C704" s="104"/>
      <c r="D704" s="104"/>
      <c r="E704" s="104"/>
    </row>
    <row r="705" spans="1:5">
      <c r="A705" s="104"/>
      <c r="B705" s="104"/>
      <c r="C705" s="104"/>
      <c r="D705" s="104"/>
      <c r="E705" s="104"/>
    </row>
    <row r="706" spans="1:5">
      <c r="A706" s="104"/>
      <c r="B706" s="104"/>
      <c r="C706" s="104"/>
      <c r="D706" s="104"/>
      <c r="E706" s="104"/>
    </row>
    <row r="707" spans="1:5">
      <c r="A707" s="104"/>
      <c r="B707" s="104"/>
      <c r="C707" s="104"/>
      <c r="D707" s="104"/>
      <c r="E707" s="104"/>
    </row>
    <row r="708" spans="1:5">
      <c r="A708" s="104"/>
      <c r="B708" s="104"/>
      <c r="C708" s="104"/>
      <c r="D708" s="104"/>
      <c r="E708" s="104"/>
    </row>
    <row r="709" spans="1:5">
      <c r="A709" s="104"/>
      <c r="B709" s="104"/>
      <c r="C709" s="104"/>
      <c r="D709" s="104"/>
      <c r="E709" s="104"/>
    </row>
    <row r="710" spans="1:5">
      <c r="A710" s="104"/>
      <c r="B710" s="104"/>
      <c r="C710" s="104"/>
      <c r="D710" s="104"/>
      <c r="E710" s="104"/>
    </row>
    <row r="711" spans="1:5">
      <c r="A711" s="104"/>
      <c r="B711" s="104"/>
      <c r="C711" s="104"/>
      <c r="D711" s="104"/>
      <c r="E711" s="104"/>
    </row>
    <row r="712" spans="1:5">
      <c r="A712" s="104"/>
      <c r="B712" s="104"/>
      <c r="C712" s="104"/>
      <c r="D712" s="104"/>
      <c r="E712" s="104"/>
    </row>
    <row r="713" spans="1:5">
      <c r="A713" s="104"/>
      <c r="B713" s="104"/>
      <c r="C713" s="104"/>
      <c r="D713" s="104"/>
      <c r="E713" s="104"/>
    </row>
    <row r="714" spans="1:5">
      <c r="A714" s="104"/>
      <c r="B714" s="104"/>
      <c r="C714" s="104"/>
      <c r="D714" s="104"/>
      <c r="E714" s="104"/>
    </row>
    <row r="715" spans="1:5">
      <c r="A715" s="104"/>
      <c r="B715" s="104"/>
      <c r="C715" s="104"/>
      <c r="D715" s="104"/>
      <c r="E715" s="104"/>
    </row>
    <row r="716" spans="1:5">
      <c r="A716" s="104"/>
      <c r="B716" s="104"/>
      <c r="C716" s="104"/>
      <c r="D716" s="104"/>
      <c r="E716" s="104"/>
    </row>
    <row r="717" spans="1:5">
      <c r="A717" s="104"/>
      <c r="B717" s="104"/>
      <c r="C717" s="104"/>
      <c r="D717" s="104"/>
      <c r="E717" s="104"/>
    </row>
    <row r="718" spans="1:5">
      <c r="A718" s="104"/>
      <c r="B718" s="104"/>
      <c r="C718" s="104"/>
      <c r="D718" s="104"/>
      <c r="E718" s="104"/>
    </row>
    <row r="719" spans="1:5">
      <c r="A719" s="104"/>
      <c r="B719" s="104"/>
      <c r="C719" s="104"/>
      <c r="D719" s="104"/>
      <c r="E719" s="104"/>
    </row>
    <row r="720" spans="1:5">
      <c r="A720" s="104"/>
      <c r="B720" s="104"/>
      <c r="C720" s="104"/>
      <c r="D720" s="104"/>
      <c r="E720" s="104"/>
    </row>
    <row r="721" spans="1:5">
      <c r="A721" s="104"/>
      <c r="B721" s="104"/>
      <c r="C721" s="104"/>
      <c r="D721" s="104"/>
      <c r="E721" s="104"/>
    </row>
    <row r="722" spans="1:5">
      <c r="A722" s="104"/>
      <c r="B722" s="104"/>
      <c r="C722" s="104"/>
      <c r="D722" s="104"/>
      <c r="E722" s="104"/>
    </row>
    <row r="723" spans="1:5">
      <c r="A723" s="104"/>
      <c r="B723" s="104"/>
      <c r="C723" s="104"/>
      <c r="D723" s="104"/>
      <c r="E723" s="104"/>
    </row>
    <row r="724" spans="1:5">
      <c r="A724" s="104"/>
      <c r="B724" s="104"/>
      <c r="C724" s="104"/>
      <c r="D724" s="104"/>
      <c r="E724" s="104"/>
    </row>
    <row r="725" spans="1:5">
      <c r="A725" s="104"/>
      <c r="B725" s="104"/>
      <c r="C725" s="104"/>
      <c r="D725" s="104"/>
      <c r="E725" s="104"/>
    </row>
    <row r="726" spans="1:5">
      <c r="A726" s="104"/>
      <c r="B726" s="104"/>
      <c r="C726" s="104"/>
      <c r="D726" s="104"/>
      <c r="E726" s="104"/>
    </row>
    <row r="727" spans="1:5">
      <c r="A727" s="104"/>
      <c r="B727" s="104"/>
      <c r="C727" s="104"/>
      <c r="D727" s="104"/>
      <c r="E727" s="104"/>
    </row>
    <row r="728" spans="1:5">
      <c r="A728" s="104"/>
      <c r="B728" s="104"/>
      <c r="C728" s="104"/>
      <c r="D728" s="104"/>
      <c r="E728" s="104"/>
    </row>
    <row r="729" spans="1:5">
      <c r="A729" s="104"/>
      <c r="B729" s="104"/>
      <c r="C729" s="104"/>
      <c r="D729" s="104"/>
      <c r="E729" s="104"/>
    </row>
    <row r="730" spans="1:5">
      <c r="A730" s="104"/>
      <c r="B730" s="104"/>
      <c r="C730" s="104"/>
      <c r="D730" s="104"/>
      <c r="E730" s="104"/>
    </row>
    <row r="731" spans="1:5">
      <c r="A731" s="104"/>
      <c r="B731" s="104"/>
      <c r="C731" s="104"/>
      <c r="D731" s="104"/>
      <c r="E731" s="104"/>
    </row>
    <row r="732" spans="1:5">
      <c r="A732" s="104"/>
      <c r="B732" s="104"/>
      <c r="C732" s="104"/>
      <c r="D732" s="104"/>
      <c r="E732" s="104"/>
    </row>
    <row r="733" spans="1:5">
      <c r="A733" s="104"/>
      <c r="B733" s="104"/>
      <c r="C733" s="104"/>
      <c r="D733" s="104"/>
      <c r="E733" s="104"/>
    </row>
    <row r="734" spans="1:5">
      <c r="A734" s="104"/>
      <c r="B734" s="104"/>
      <c r="C734" s="104"/>
      <c r="D734" s="104"/>
      <c r="E734" s="104"/>
    </row>
    <row r="735" spans="1:5">
      <c r="A735" s="104"/>
      <c r="B735" s="104"/>
      <c r="C735" s="104"/>
      <c r="D735" s="104"/>
      <c r="E735" s="104"/>
    </row>
    <row r="736" spans="1:5">
      <c r="A736" s="104"/>
      <c r="B736" s="104"/>
      <c r="C736" s="104"/>
      <c r="D736" s="104"/>
      <c r="E736" s="104"/>
    </row>
    <row r="737" spans="1:5">
      <c r="A737" s="104"/>
      <c r="B737" s="104"/>
      <c r="C737" s="104"/>
      <c r="D737" s="104"/>
      <c r="E737" s="104"/>
    </row>
    <row r="738" spans="1:5">
      <c r="A738" s="104"/>
      <c r="B738" s="104"/>
      <c r="C738" s="104"/>
      <c r="D738" s="104"/>
      <c r="E738" s="104"/>
    </row>
    <row r="739" spans="1:5">
      <c r="A739" s="104"/>
      <c r="B739" s="104"/>
      <c r="C739" s="104"/>
      <c r="D739" s="104"/>
      <c r="E739" s="104"/>
    </row>
    <row r="740" spans="1:5">
      <c r="A740" s="104"/>
      <c r="B740" s="104"/>
      <c r="C740" s="104"/>
      <c r="D740" s="104"/>
      <c r="E740" s="104"/>
    </row>
    <row r="741" spans="1:5">
      <c r="A741" s="104"/>
      <c r="B741" s="104"/>
      <c r="C741" s="104"/>
      <c r="D741" s="104"/>
      <c r="E741" s="104"/>
    </row>
    <row r="742" spans="1:5">
      <c r="A742" s="104"/>
      <c r="B742" s="104"/>
      <c r="C742" s="104"/>
      <c r="D742" s="104"/>
      <c r="E742" s="104"/>
    </row>
    <row r="743" spans="1:5">
      <c r="A743" s="104"/>
      <c r="B743" s="104"/>
      <c r="C743" s="104"/>
      <c r="D743" s="104"/>
      <c r="E743" s="104"/>
    </row>
    <row r="744" spans="1:5">
      <c r="A744" s="104"/>
      <c r="B744" s="104"/>
      <c r="C744" s="104"/>
      <c r="D744" s="104"/>
      <c r="E744" s="104"/>
    </row>
    <row r="745" spans="1:5">
      <c r="A745" s="104"/>
      <c r="B745" s="104"/>
      <c r="C745" s="104"/>
      <c r="D745" s="104"/>
      <c r="E745" s="104"/>
    </row>
    <row r="746" spans="1:5">
      <c r="A746" s="104"/>
      <c r="B746" s="104"/>
      <c r="C746" s="104"/>
      <c r="D746" s="104"/>
      <c r="E746" s="104"/>
    </row>
    <row r="747" spans="1:5">
      <c r="A747" s="104"/>
      <c r="B747" s="104"/>
      <c r="C747" s="104"/>
      <c r="D747" s="104"/>
      <c r="E747" s="104"/>
    </row>
    <row r="748" spans="1:5">
      <c r="A748" s="104"/>
      <c r="B748" s="104"/>
      <c r="C748" s="104"/>
      <c r="D748" s="104"/>
      <c r="E748" s="104"/>
    </row>
    <row r="749" spans="1:5">
      <c r="A749" s="104"/>
      <c r="B749" s="104"/>
      <c r="C749" s="104"/>
      <c r="D749" s="104"/>
      <c r="E749" s="104"/>
    </row>
    <row r="750" spans="1:5">
      <c r="A750" s="104"/>
      <c r="B750" s="104"/>
      <c r="C750" s="104"/>
      <c r="D750" s="104"/>
      <c r="E750" s="104"/>
    </row>
    <row r="751" spans="1:5">
      <c r="A751" s="104"/>
      <c r="B751" s="104"/>
      <c r="C751" s="104"/>
      <c r="D751" s="104"/>
      <c r="E751" s="104"/>
    </row>
    <row r="752" spans="1:5">
      <c r="A752" s="104"/>
      <c r="B752" s="104"/>
      <c r="C752" s="104"/>
      <c r="D752" s="104"/>
      <c r="E752" s="104"/>
    </row>
    <row r="753" spans="1:5">
      <c r="A753" s="104"/>
      <c r="B753" s="104"/>
      <c r="C753" s="104"/>
      <c r="D753" s="104"/>
      <c r="E753" s="104"/>
    </row>
    <row r="754" spans="1:5">
      <c r="A754" s="104"/>
      <c r="B754" s="104"/>
      <c r="C754" s="104"/>
      <c r="D754" s="104"/>
      <c r="E754" s="104"/>
    </row>
    <row r="755" spans="1:5">
      <c r="A755" s="104"/>
      <c r="B755" s="104"/>
      <c r="C755" s="104"/>
      <c r="D755" s="104"/>
      <c r="E755" s="104"/>
    </row>
    <row r="756" spans="1:5">
      <c r="A756" s="104"/>
      <c r="B756" s="104"/>
      <c r="C756" s="104"/>
      <c r="D756" s="104"/>
      <c r="E756" s="104"/>
    </row>
    <row r="757" spans="1:5">
      <c r="A757" s="104"/>
      <c r="B757" s="104"/>
      <c r="C757" s="104"/>
      <c r="D757" s="104"/>
      <c r="E757" s="104"/>
    </row>
    <row r="758" spans="1:5">
      <c r="A758" s="104"/>
      <c r="B758" s="104"/>
      <c r="C758" s="104"/>
      <c r="D758" s="104"/>
      <c r="E758" s="104"/>
    </row>
    <row r="759" spans="1:5">
      <c r="A759" s="104"/>
      <c r="B759" s="104"/>
      <c r="C759" s="104"/>
      <c r="D759" s="104"/>
      <c r="E759" s="104"/>
    </row>
    <row r="760" spans="1:5">
      <c r="A760" s="104"/>
      <c r="B760" s="104"/>
      <c r="C760" s="104"/>
      <c r="D760" s="104"/>
      <c r="E760" s="104"/>
    </row>
    <row r="761" spans="1:5">
      <c r="A761" s="104"/>
      <c r="B761" s="104"/>
      <c r="C761" s="104"/>
      <c r="D761" s="104"/>
      <c r="E761" s="104"/>
    </row>
    <row r="762" spans="1:5">
      <c r="A762" s="104"/>
      <c r="B762" s="104"/>
      <c r="C762" s="104"/>
      <c r="D762" s="104"/>
      <c r="E762" s="104"/>
    </row>
    <row r="763" spans="1:5">
      <c r="A763" s="104"/>
      <c r="B763" s="104"/>
      <c r="C763" s="104"/>
      <c r="D763" s="104"/>
      <c r="E763" s="104"/>
    </row>
    <row r="764" spans="1:5">
      <c r="A764" s="104"/>
      <c r="B764" s="104"/>
      <c r="C764" s="104"/>
      <c r="D764" s="104"/>
      <c r="E764" s="104"/>
    </row>
    <row r="765" spans="1:5">
      <c r="A765" s="104"/>
      <c r="B765" s="104"/>
      <c r="C765" s="104"/>
      <c r="D765" s="104"/>
      <c r="E765" s="104"/>
    </row>
    <row r="766" spans="1:5">
      <c r="A766" s="104"/>
      <c r="B766" s="104"/>
      <c r="C766" s="104"/>
      <c r="D766" s="104"/>
      <c r="E766" s="104"/>
    </row>
    <row r="767" spans="1:5">
      <c r="A767" s="104"/>
      <c r="B767" s="104"/>
      <c r="C767" s="104"/>
      <c r="D767" s="104"/>
      <c r="E767" s="104"/>
    </row>
    <row r="768" spans="1:5">
      <c r="A768" s="104"/>
      <c r="B768" s="104"/>
      <c r="C768" s="104"/>
      <c r="D768" s="104"/>
      <c r="E768" s="104"/>
    </row>
    <row r="769" spans="1:5">
      <c r="A769" s="104"/>
      <c r="B769" s="104"/>
      <c r="C769" s="104"/>
      <c r="D769" s="104"/>
      <c r="E769" s="104"/>
    </row>
    <row r="770" spans="1:5">
      <c r="A770" s="104"/>
      <c r="B770" s="104"/>
      <c r="C770" s="104"/>
      <c r="D770" s="104"/>
      <c r="E770" s="104"/>
    </row>
    <row r="771" spans="1:5">
      <c r="A771" s="104"/>
      <c r="B771" s="104"/>
      <c r="C771" s="104"/>
      <c r="D771" s="104"/>
      <c r="E771" s="104"/>
    </row>
    <row r="772" spans="1:5">
      <c r="A772" s="104"/>
      <c r="B772" s="104"/>
      <c r="C772" s="104"/>
      <c r="D772" s="104"/>
      <c r="E772" s="104"/>
    </row>
    <row r="773" spans="1:5">
      <c r="A773" s="104"/>
      <c r="B773" s="104"/>
      <c r="C773" s="104"/>
      <c r="D773" s="104"/>
      <c r="E773" s="104"/>
    </row>
    <row r="774" spans="1:5">
      <c r="A774" s="104"/>
      <c r="B774" s="104"/>
      <c r="C774" s="104"/>
      <c r="D774" s="104"/>
      <c r="E774" s="104"/>
    </row>
    <row r="775" spans="1:5">
      <c r="A775" s="104"/>
      <c r="B775" s="104"/>
      <c r="C775" s="104"/>
      <c r="D775" s="104"/>
      <c r="E775" s="104"/>
    </row>
    <row r="776" spans="1:5">
      <c r="A776" s="104"/>
      <c r="B776" s="104"/>
      <c r="C776" s="104"/>
      <c r="D776" s="104"/>
      <c r="E776" s="104"/>
    </row>
    <row r="777" spans="1:5">
      <c r="A777" s="104"/>
      <c r="B777" s="104"/>
      <c r="C777" s="104"/>
      <c r="D777" s="104"/>
      <c r="E777" s="104"/>
    </row>
    <row r="778" spans="1:5">
      <c r="A778" s="104"/>
      <c r="B778" s="104"/>
      <c r="C778" s="104"/>
      <c r="D778" s="104"/>
      <c r="E778" s="104"/>
    </row>
    <row r="779" spans="1:5">
      <c r="A779" s="104"/>
      <c r="B779" s="104"/>
      <c r="C779" s="104"/>
      <c r="D779" s="104"/>
      <c r="E779" s="104"/>
    </row>
    <row r="780" spans="1:5">
      <c r="A780" s="104"/>
      <c r="B780" s="104"/>
      <c r="C780" s="104"/>
      <c r="D780" s="104"/>
      <c r="E780" s="104"/>
    </row>
    <row r="781" spans="1:5">
      <c r="A781" s="104"/>
      <c r="B781" s="104"/>
      <c r="C781" s="104"/>
      <c r="D781" s="104"/>
      <c r="E781" s="104"/>
    </row>
    <row r="782" spans="1:5">
      <c r="A782" s="104"/>
      <c r="B782" s="104"/>
      <c r="C782" s="104"/>
      <c r="D782" s="104"/>
      <c r="E782" s="104"/>
    </row>
    <row r="783" spans="1:5">
      <c r="A783" s="104"/>
      <c r="B783" s="104"/>
      <c r="C783" s="104"/>
      <c r="D783" s="104"/>
      <c r="E783" s="104"/>
    </row>
    <row r="784" spans="1:5">
      <c r="A784" s="104"/>
      <c r="B784" s="104"/>
      <c r="C784" s="104"/>
      <c r="D784" s="104"/>
      <c r="E784" s="104"/>
    </row>
    <row r="785" spans="1:5">
      <c r="A785" s="104"/>
      <c r="B785" s="104"/>
      <c r="C785" s="104"/>
      <c r="D785" s="104"/>
      <c r="E785" s="104"/>
    </row>
    <row r="786" spans="1:5">
      <c r="A786" s="104"/>
      <c r="B786" s="104"/>
      <c r="C786" s="104"/>
      <c r="D786" s="104"/>
      <c r="E786" s="104"/>
    </row>
    <row r="787" spans="1:5">
      <c r="A787" s="104"/>
      <c r="B787" s="104"/>
      <c r="C787" s="104"/>
      <c r="D787" s="104"/>
      <c r="E787" s="104"/>
    </row>
    <row r="788" spans="1:5">
      <c r="A788" s="104"/>
      <c r="B788" s="104"/>
      <c r="C788" s="104"/>
      <c r="D788" s="104"/>
      <c r="E788" s="104"/>
    </row>
    <row r="789" spans="1:5">
      <c r="A789" s="104"/>
      <c r="B789" s="104"/>
      <c r="C789" s="104"/>
      <c r="D789" s="104"/>
      <c r="E789" s="104"/>
    </row>
    <row r="790" spans="1:5">
      <c r="A790" s="104"/>
      <c r="B790" s="104"/>
      <c r="C790" s="104"/>
      <c r="D790" s="104"/>
      <c r="E790" s="104"/>
    </row>
    <row r="791" spans="1:5">
      <c r="A791" s="104"/>
      <c r="B791" s="104"/>
      <c r="C791" s="104"/>
      <c r="D791" s="104"/>
      <c r="E791" s="104"/>
    </row>
    <row r="792" spans="1:5">
      <c r="A792" s="104"/>
      <c r="B792" s="104"/>
      <c r="C792" s="104"/>
      <c r="D792" s="104"/>
      <c r="E792" s="104"/>
    </row>
    <row r="793" spans="1:5">
      <c r="A793" s="104"/>
      <c r="B793" s="104"/>
      <c r="C793" s="104"/>
      <c r="D793" s="104"/>
      <c r="E793" s="104"/>
    </row>
    <row r="794" spans="1:5">
      <c r="A794" s="104"/>
      <c r="B794" s="104"/>
      <c r="C794" s="104"/>
      <c r="D794" s="104"/>
      <c r="E794" s="104"/>
    </row>
    <row r="795" spans="1:5">
      <c r="A795" s="104"/>
      <c r="B795" s="104"/>
      <c r="C795" s="104"/>
      <c r="D795" s="104"/>
      <c r="E795" s="104"/>
    </row>
    <row r="796" spans="1:5">
      <c r="A796" s="104"/>
      <c r="B796" s="104"/>
      <c r="C796" s="104"/>
      <c r="D796" s="104"/>
      <c r="E796" s="104"/>
    </row>
    <row r="797" spans="1:5">
      <c r="A797" s="104"/>
      <c r="B797" s="104"/>
      <c r="C797" s="104"/>
      <c r="D797" s="104"/>
      <c r="E797" s="104"/>
    </row>
    <row r="798" spans="1:5">
      <c r="A798" s="104"/>
      <c r="B798" s="104"/>
      <c r="C798" s="104"/>
      <c r="D798" s="104"/>
      <c r="E798" s="104"/>
    </row>
    <row r="799" spans="1:5">
      <c r="A799" s="104"/>
      <c r="B799" s="104"/>
      <c r="C799" s="104"/>
      <c r="D799" s="104"/>
      <c r="E799" s="104"/>
    </row>
    <row r="800" spans="1:5">
      <c r="A800" s="104"/>
      <c r="B800" s="104"/>
      <c r="C800" s="104"/>
      <c r="D800" s="104"/>
      <c r="E800" s="104"/>
    </row>
    <row r="801" spans="1:5">
      <c r="A801" s="104"/>
      <c r="B801" s="104"/>
      <c r="C801" s="104"/>
      <c r="D801" s="104"/>
      <c r="E801" s="104"/>
    </row>
    <row r="802" spans="1:5">
      <c r="A802" s="104"/>
      <c r="B802" s="104"/>
      <c r="C802" s="104"/>
      <c r="D802" s="104"/>
      <c r="E802" s="104"/>
    </row>
    <row r="803" spans="1:5">
      <c r="A803" s="104"/>
      <c r="B803" s="104"/>
      <c r="C803" s="104"/>
      <c r="D803" s="104"/>
      <c r="E803" s="104"/>
    </row>
    <row r="804" spans="1:5">
      <c r="A804" s="104"/>
      <c r="B804" s="104"/>
      <c r="C804" s="104"/>
      <c r="D804" s="104"/>
      <c r="E804" s="104"/>
    </row>
    <row r="805" spans="1:5">
      <c r="A805" s="104"/>
      <c r="B805" s="104"/>
      <c r="C805" s="104"/>
      <c r="D805" s="104"/>
      <c r="E805" s="104"/>
    </row>
    <row r="806" spans="1:5">
      <c r="A806" s="104"/>
      <c r="B806" s="104"/>
      <c r="C806" s="104"/>
      <c r="D806" s="104"/>
      <c r="E806" s="104"/>
    </row>
    <row r="807" spans="1:5">
      <c r="A807" s="104"/>
      <c r="B807" s="104"/>
      <c r="C807" s="104"/>
      <c r="D807" s="104"/>
      <c r="E807" s="104"/>
    </row>
    <row r="808" spans="1:5">
      <c r="A808" s="104"/>
      <c r="B808" s="104"/>
      <c r="C808" s="104"/>
      <c r="D808" s="104"/>
      <c r="E808" s="104"/>
    </row>
    <row r="809" spans="1:5">
      <c r="A809" s="104"/>
      <c r="B809" s="104"/>
      <c r="C809" s="104"/>
      <c r="D809" s="104"/>
      <c r="E809" s="104"/>
    </row>
    <row r="810" spans="1:5">
      <c r="A810" s="104"/>
      <c r="B810" s="104"/>
      <c r="C810" s="104"/>
      <c r="D810" s="104"/>
      <c r="E810" s="104"/>
    </row>
    <row r="811" spans="1:5">
      <c r="A811" s="104"/>
      <c r="B811" s="104"/>
      <c r="C811" s="104"/>
      <c r="D811" s="104"/>
      <c r="E811" s="104"/>
    </row>
    <row r="812" spans="1:5">
      <c r="A812" s="104"/>
      <c r="B812" s="104"/>
      <c r="C812" s="104"/>
      <c r="D812" s="104"/>
      <c r="E812" s="104"/>
    </row>
    <row r="813" spans="1:5">
      <c r="A813" s="104"/>
      <c r="B813" s="104"/>
      <c r="C813" s="104"/>
      <c r="D813" s="104"/>
      <c r="E813" s="104"/>
    </row>
    <row r="814" spans="1:5">
      <c r="A814" s="104"/>
      <c r="B814" s="104"/>
      <c r="C814" s="104"/>
      <c r="D814" s="104"/>
      <c r="E814" s="104"/>
    </row>
    <row r="815" spans="1:5">
      <c r="A815" s="104"/>
      <c r="B815" s="104"/>
      <c r="C815" s="104"/>
      <c r="D815" s="104"/>
      <c r="E815" s="104"/>
    </row>
    <row r="816" spans="1:5">
      <c r="A816" s="104"/>
      <c r="B816" s="104"/>
      <c r="C816" s="104"/>
      <c r="D816" s="104"/>
      <c r="E816" s="104"/>
    </row>
    <row r="817" spans="1:5">
      <c r="A817" s="104"/>
      <c r="B817" s="104"/>
      <c r="C817" s="104"/>
      <c r="D817" s="104"/>
      <c r="E817" s="104"/>
    </row>
    <row r="818" spans="1:5">
      <c r="A818" s="104"/>
      <c r="B818" s="104"/>
      <c r="C818" s="104"/>
      <c r="D818" s="104"/>
      <c r="E818" s="104"/>
    </row>
    <row r="819" spans="1:5">
      <c r="A819" s="104"/>
      <c r="B819" s="104"/>
      <c r="C819" s="104"/>
      <c r="D819" s="104"/>
      <c r="E819" s="104"/>
    </row>
    <row r="820" spans="1:5">
      <c r="A820" s="104"/>
      <c r="B820" s="104"/>
      <c r="C820" s="104"/>
      <c r="D820" s="104"/>
      <c r="E820" s="104"/>
    </row>
    <row r="821" spans="1:5">
      <c r="A821" s="104"/>
      <c r="B821" s="104"/>
      <c r="C821" s="104"/>
      <c r="D821" s="104"/>
      <c r="E821" s="104"/>
    </row>
    <row r="822" spans="1:5">
      <c r="A822" s="104"/>
      <c r="B822" s="104"/>
      <c r="C822" s="104"/>
      <c r="D822" s="104"/>
      <c r="E822" s="104"/>
    </row>
    <row r="823" spans="1:5">
      <c r="A823" s="104"/>
      <c r="B823" s="104"/>
      <c r="C823" s="104"/>
      <c r="D823" s="104"/>
      <c r="E823" s="104"/>
    </row>
    <row r="824" spans="1:5">
      <c r="A824" s="104"/>
      <c r="B824" s="104"/>
      <c r="C824" s="104"/>
      <c r="D824" s="104"/>
      <c r="E824" s="104"/>
    </row>
    <row r="825" spans="1:5">
      <c r="A825" s="104"/>
      <c r="B825" s="104"/>
      <c r="C825" s="104"/>
      <c r="D825" s="104"/>
      <c r="E825" s="104"/>
    </row>
    <row r="826" spans="1:5">
      <c r="A826" s="104"/>
      <c r="B826" s="104"/>
      <c r="C826" s="104"/>
      <c r="D826" s="104"/>
      <c r="E826" s="104"/>
    </row>
    <row r="827" spans="1:5">
      <c r="A827" s="104"/>
      <c r="B827" s="104"/>
      <c r="C827" s="104"/>
      <c r="D827" s="104"/>
      <c r="E827" s="104"/>
    </row>
    <row r="828" spans="1:5">
      <c r="A828" s="104"/>
      <c r="B828" s="104"/>
      <c r="C828" s="104"/>
      <c r="D828" s="104"/>
      <c r="E828" s="104"/>
    </row>
    <row r="829" spans="1:5">
      <c r="A829" s="104"/>
      <c r="B829" s="104"/>
      <c r="C829" s="104"/>
      <c r="D829" s="104"/>
      <c r="E829" s="104"/>
    </row>
    <row r="830" spans="1:5">
      <c r="A830" s="104"/>
      <c r="B830" s="104"/>
      <c r="C830" s="104"/>
      <c r="D830" s="104"/>
      <c r="E830" s="104"/>
    </row>
    <row r="831" spans="1:5">
      <c r="A831" s="104"/>
      <c r="B831" s="104"/>
      <c r="C831" s="104"/>
      <c r="D831" s="104"/>
      <c r="E831" s="104"/>
    </row>
    <row r="832" spans="1:5">
      <c r="A832" s="104"/>
      <c r="B832" s="104"/>
      <c r="C832" s="104"/>
      <c r="D832" s="104"/>
      <c r="E832" s="104"/>
    </row>
    <row r="833" spans="1:5">
      <c r="A833" s="104"/>
      <c r="B833" s="104"/>
      <c r="C833" s="104"/>
      <c r="D833" s="104"/>
      <c r="E833" s="104"/>
    </row>
    <row r="834" spans="1:5">
      <c r="A834" s="104"/>
      <c r="B834" s="104"/>
      <c r="C834" s="104"/>
      <c r="D834" s="104"/>
      <c r="E834" s="104"/>
    </row>
    <row r="835" spans="1:5">
      <c r="A835" s="104"/>
      <c r="B835" s="104"/>
      <c r="C835" s="104"/>
      <c r="D835" s="104"/>
      <c r="E835" s="104"/>
    </row>
    <row r="836" spans="1:5">
      <c r="A836" s="104"/>
      <c r="B836" s="104"/>
      <c r="C836" s="104"/>
      <c r="D836" s="104"/>
      <c r="E836" s="104"/>
    </row>
    <row r="837" spans="1:5">
      <c r="A837" s="104"/>
      <c r="B837" s="104"/>
      <c r="C837" s="104"/>
      <c r="D837" s="104"/>
      <c r="E837" s="104"/>
    </row>
    <row r="838" spans="1:5">
      <c r="A838" s="104"/>
      <c r="B838" s="104"/>
      <c r="C838" s="104"/>
      <c r="D838" s="104"/>
      <c r="E838" s="104"/>
    </row>
    <row r="839" spans="1:5">
      <c r="A839" s="104"/>
      <c r="B839" s="104"/>
      <c r="C839" s="104"/>
      <c r="D839" s="104"/>
      <c r="E839" s="104"/>
    </row>
    <row r="840" spans="1:5">
      <c r="A840" s="104"/>
      <c r="B840" s="104"/>
      <c r="C840" s="104"/>
      <c r="D840" s="104"/>
      <c r="E840" s="104"/>
    </row>
    <row r="841" spans="1:5">
      <c r="A841" s="104"/>
      <c r="B841" s="104"/>
      <c r="C841" s="104"/>
      <c r="D841" s="104"/>
      <c r="E841" s="104"/>
    </row>
    <row r="842" spans="1:5">
      <c r="A842" s="104"/>
      <c r="B842" s="104"/>
      <c r="C842" s="104"/>
      <c r="D842" s="104"/>
      <c r="E842" s="104"/>
    </row>
    <row r="843" spans="1:5">
      <c r="A843" s="104"/>
      <c r="B843" s="104"/>
      <c r="C843" s="104"/>
      <c r="D843" s="104"/>
      <c r="E843" s="104"/>
    </row>
    <row r="844" spans="1:5">
      <c r="A844" s="104"/>
      <c r="B844" s="104"/>
      <c r="C844" s="104"/>
      <c r="D844" s="104"/>
      <c r="E844" s="104"/>
    </row>
    <row r="845" spans="1:5">
      <c r="A845" s="104"/>
      <c r="B845" s="104"/>
      <c r="C845" s="104"/>
      <c r="D845" s="104"/>
      <c r="E845" s="104"/>
    </row>
    <row r="846" spans="1:5">
      <c r="A846" s="104"/>
      <c r="B846" s="104"/>
      <c r="C846" s="104"/>
      <c r="D846" s="104"/>
      <c r="E846" s="104"/>
    </row>
    <row r="847" spans="1:5">
      <c r="A847" s="104"/>
      <c r="B847" s="104"/>
      <c r="C847" s="104"/>
      <c r="D847" s="104"/>
      <c r="E847" s="104"/>
    </row>
    <row r="848" spans="1:5">
      <c r="A848" s="104"/>
      <c r="B848" s="104"/>
      <c r="C848" s="104"/>
      <c r="D848" s="104"/>
      <c r="E848" s="104"/>
    </row>
    <row r="849" spans="1:5">
      <c r="A849" s="104"/>
      <c r="B849" s="104"/>
      <c r="C849" s="104"/>
      <c r="D849" s="104"/>
      <c r="E849" s="104"/>
    </row>
    <row r="850" spans="1:5">
      <c r="A850" s="104"/>
      <c r="B850" s="104"/>
      <c r="C850" s="104"/>
      <c r="D850" s="104"/>
      <c r="E850" s="104"/>
    </row>
    <row r="851" spans="1:5">
      <c r="A851" s="104"/>
      <c r="B851" s="104"/>
      <c r="C851" s="104"/>
      <c r="D851" s="104"/>
      <c r="E851" s="104"/>
    </row>
    <row r="852" spans="1:5">
      <c r="A852" s="104"/>
      <c r="B852" s="104"/>
      <c r="C852" s="104"/>
      <c r="D852" s="104"/>
      <c r="E852" s="104"/>
    </row>
    <row r="853" spans="1:5">
      <c r="A853" s="104"/>
      <c r="B853" s="104"/>
      <c r="C853" s="104"/>
      <c r="D853" s="104"/>
      <c r="E853" s="104"/>
    </row>
    <row r="854" spans="1:5">
      <c r="A854" s="104"/>
      <c r="B854" s="104"/>
      <c r="C854" s="104"/>
      <c r="D854" s="104"/>
      <c r="E854" s="104"/>
    </row>
    <row r="855" spans="1:5">
      <c r="A855" s="104"/>
      <c r="B855" s="104"/>
      <c r="C855" s="104"/>
      <c r="D855" s="104"/>
      <c r="E855" s="104"/>
    </row>
    <row r="856" spans="1:5">
      <c r="A856" s="104"/>
      <c r="B856" s="104"/>
      <c r="C856" s="104"/>
      <c r="D856" s="104"/>
      <c r="E856" s="104"/>
    </row>
    <row r="857" spans="1:5">
      <c r="A857" s="104"/>
      <c r="B857" s="104"/>
      <c r="C857" s="104"/>
      <c r="D857" s="104"/>
      <c r="E857" s="104"/>
    </row>
    <row r="858" spans="1:5">
      <c r="A858" s="104"/>
      <c r="B858" s="104"/>
      <c r="C858" s="104"/>
      <c r="D858" s="104"/>
      <c r="E858" s="104"/>
    </row>
    <row r="859" spans="1:5">
      <c r="A859" s="104"/>
      <c r="B859" s="104"/>
      <c r="C859" s="104"/>
      <c r="D859" s="104"/>
      <c r="E859" s="104"/>
    </row>
    <row r="860" spans="1:5">
      <c r="A860" s="104"/>
      <c r="B860" s="104"/>
      <c r="C860" s="104"/>
      <c r="D860" s="104"/>
      <c r="E860" s="104"/>
    </row>
    <row r="861" spans="1:5">
      <c r="A861" s="104"/>
      <c r="B861" s="104"/>
      <c r="C861" s="104"/>
      <c r="D861" s="104"/>
      <c r="E861" s="104"/>
    </row>
    <row r="862" spans="1:5">
      <c r="A862" s="104"/>
      <c r="B862" s="104"/>
      <c r="C862" s="104"/>
      <c r="D862" s="104"/>
      <c r="E862" s="104"/>
    </row>
    <row r="863" spans="1:5">
      <c r="A863" s="104"/>
      <c r="B863" s="104"/>
      <c r="C863" s="104"/>
      <c r="D863" s="104"/>
      <c r="E863" s="104"/>
    </row>
    <row r="864" spans="1:5">
      <c r="A864" s="104"/>
      <c r="B864" s="104"/>
      <c r="C864" s="104"/>
      <c r="D864" s="104"/>
      <c r="E864" s="104"/>
    </row>
    <row r="865" spans="1:5">
      <c r="A865" s="104"/>
      <c r="B865" s="104"/>
      <c r="C865" s="104"/>
      <c r="D865" s="104"/>
      <c r="E865" s="104"/>
    </row>
    <row r="866" spans="1:5">
      <c r="A866" s="104"/>
      <c r="B866" s="104"/>
      <c r="C866" s="104"/>
      <c r="D866" s="104"/>
      <c r="E866" s="104"/>
    </row>
    <row r="867" spans="1:5">
      <c r="A867" s="104"/>
      <c r="B867" s="104"/>
      <c r="C867" s="104"/>
      <c r="D867" s="104"/>
      <c r="E867" s="104"/>
    </row>
    <row r="868" spans="1:5">
      <c r="A868" s="104"/>
      <c r="B868" s="104"/>
      <c r="C868" s="104"/>
      <c r="D868" s="104"/>
      <c r="E868" s="104"/>
    </row>
    <row r="869" spans="1:5">
      <c r="A869" s="104"/>
      <c r="B869" s="104"/>
      <c r="C869" s="104"/>
      <c r="D869" s="104"/>
      <c r="E869" s="104"/>
    </row>
    <row r="870" spans="1:5">
      <c r="A870" s="104"/>
      <c r="B870" s="104"/>
      <c r="C870" s="104"/>
      <c r="D870" s="104"/>
      <c r="E870" s="104"/>
    </row>
    <row r="871" spans="1:5">
      <c r="A871" s="104"/>
      <c r="B871" s="104"/>
      <c r="C871" s="104"/>
      <c r="D871" s="104"/>
      <c r="E871" s="104"/>
    </row>
    <row r="872" spans="1:5">
      <c r="A872" s="104"/>
      <c r="B872" s="104"/>
      <c r="C872" s="104"/>
      <c r="D872" s="104"/>
      <c r="E872" s="104"/>
    </row>
    <row r="873" spans="1:5">
      <c r="A873" s="104"/>
      <c r="B873" s="104"/>
      <c r="C873" s="104"/>
      <c r="D873" s="104"/>
      <c r="E873" s="104"/>
    </row>
    <row r="874" spans="1:5">
      <c r="A874" s="104"/>
      <c r="B874" s="104"/>
      <c r="C874" s="104"/>
      <c r="D874" s="104"/>
      <c r="E874" s="104"/>
    </row>
    <row r="875" spans="1:5">
      <c r="A875" s="104"/>
      <c r="B875" s="104"/>
      <c r="C875" s="104"/>
      <c r="D875" s="104"/>
      <c r="E875" s="104"/>
    </row>
    <row r="876" spans="1:5">
      <c r="A876" s="104"/>
      <c r="B876" s="104"/>
      <c r="C876" s="104"/>
      <c r="D876" s="104"/>
      <c r="E876" s="104"/>
    </row>
    <row r="877" spans="1:5">
      <c r="A877" s="104"/>
      <c r="B877" s="104"/>
      <c r="C877" s="104"/>
      <c r="D877" s="104"/>
      <c r="E877" s="104"/>
    </row>
    <row r="878" spans="1:5">
      <c r="A878" s="104"/>
      <c r="B878" s="104"/>
      <c r="C878" s="104"/>
      <c r="D878" s="104"/>
      <c r="E878" s="104"/>
    </row>
    <row r="879" spans="1:5">
      <c r="A879" s="104"/>
      <c r="B879" s="104"/>
      <c r="C879" s="104"/>
      <c r="D879" s="104"/>
      <c r="E879" s="104"/>
    </row>
    <row r="880" spans="1:5">
      <c r="A880" s="104"/>
      <c r="B880" s="104"/>
      <c r="C880" s="104"/>
      <c r="D880" s="104"/>
      <c r="E880" s="104"/>
    </row>
    <row r="881" spans="1:5">
      <c r="A881" s="104"/>
      <c r="B881" s="104"/>
      <c r="C881" s="104"/>
      <c r="D881" s="104"/>
      <c r="E881" s="104"/>
    </row>
    <row r="882" spans="1:5">
      <c r="A882" s="104"/>
      <c r="B882" s="104"/>
      <c r="C882" s="104"/>
      <c r="D882" s="104"/>
      <c r="E882" s="104"/>
    </row>
    <row r="883" spans="1:5">
      <c r="A883" s="104"/>
      <c r="B883" s="104"/>
      <c r="C883" s="104"/>
      <c r="D883" s="104"/>
      <c r="E883" s="104"/>
    </row>
    <row r="884" spans="1:5">
      <c r="A884" s="104"/>
      <c r="B884" s="104"/>
      <c r="C884" s="104"/>
      <c r="D884" s="104"/>
      <c r="E884" s="104"/>
    </row>
    <row r="885" spans="1:5">
      <c r="A885" s="104"/>
      <c r="B885" s="104"/>
      <c r="C885" s="104"/>
      <c r="D885" s="104"/>
      <c r="E885" s="104"/>
    </row>
    <row r="886" spans="1:5">
      <c r="A886" s="104"/>
      <c r="B886" s="104"/>
      <c r="C886" s="104"/>
      <c r="D886" s="104"/>
      <c r="E886" s="104"/>
    </row>
    <row r="887" spans="1:5">
      <c r="A887" s="104"/>
      <c r="B887" s="104"/>
      <c r="C887" s="104"/>
      <c r="D887" s="104"/>
      <c r="E887" s="104"/>
    </row>
    <row r="888" spans="1:5">
      <c r="A888" s="104"/>
      <c r="B888" s="104"/>
      <c r="C888" s="104"/>
      <c r="D888" s="104"/>
      <c r="E888" s="104"/>
    </row>
    <row r="889" spans="1:5">
      <c r="A889" s="104"/>
      <c r="B889" s="104"/>
      <c r="C889" s="104"/>
      <c r="D889" s="104"/>
      <c r="E889" s="104"/>
    </row>
    <row r="890" spans="1:5">
      <c r="A890" s="104"/>
      <c r="B890" s="104"/>
      <c r="C890" s="104"/>
      <c r="D890" s="104"/>
      <c r="E890" s="104"/>
    </row>
    <row r="891" spans="1:5">
      <c r="A891" s="104"/>
      <c r="B891" s="104"/>
      <c r="C891" s="104"/>
      <c r="D891" s="104"/>
      <c r="E891" s="104"/>
    </row>
    <row r="892" spans="1:5">
      <c r="A892" s="104"/>
      <c r="B892" s="104"/>
      <c r="C892" s="104"/>
      <c r="D892" s="104"/>
      <c r="E892" s="104"/>
    </row>
    <row r="893" spans="1:5">
      <c r="A893" s="104"/>
      <c r="B893" s="104"/>
      <c r="C893" s="104"/>
      <c r="D893" s="104"/>
      <c r="E893" s="104"/>
    </row>
    <row r="894" spans="1:5">
      <c r="A894" s="104"/>
      <c r="B894" s="104"/>
      <c r="C894" s="104"/>
      <c r="D894" s="104"/>
      <c r="E894" s="104"/>
    </row>
    <row r="895" spans="1:5">
      <c r="A895" s="104"/>
      <c r="B895" s="104"/>
      <c r="C895" s="104"/>
      <c r="D895" s="104"/>
      <c r="E895" s="104"/>
    </row>
    <row r="896" spans="1:5">
      <c r="A896" s="104"/>
      <c r="B896" s="104"/>
      <c r="C896" s="104"/>
      <c r="D896" s="104"/>
      <c r="E896" s="104"/>
    </row>
    <row r="897" spans="1:5">
      <c r="A897" s="104"/>
      <c r="B897" s="104"/>
      <c r="C897" s="104"/>
      <c r="D897" s="104"/>
      <c r="E897" s="104"/>
    </row>
    <row r="898" spans="1:5">
      <c r="A898" s="104"/>
      <c r="B898" s="104"/>
      <c r="C898" s="104"/>
      <c r="D898" s="104"/>
      <c r="E898" s="104"/>
    </row>
    <row r="899" spans="1:5">
      <c r="A899" s="104"/>
      <c r="B899" s="104"/>
      <c r="C899" s="104"/>
      <c r="D899" s="104"/>
      <c r="E899" s="104"/>
    </row>
    <row r="900" spans="1:5">
      <c r="A900" s="104"/>
      <c r="B900" s="104"/>
      <c r="C900" s="104"/>
      <c r="D900" s="104"/>
      <c r="E900" s="104"/>
    </row>
    <row r="901" spans="1:5">
      <c r="A901" s="104"/>
      <c r="B901" s="104"/>
      <c r="C901" s="104"/>
      <c r="D901" s="104"/>
      <c r="E901" s="104"/>
    </row>
    <row r="902" spans="1:5">
      <c r="A902" s="104"/>
      <c r="B902" s="104"/>
      <c r="C902" s="104"/>
      <c r="D902" s="104"/>
      <c r="E902" s="104"/>
    </row>
    <row r="903" spans="1:5">
      <c r="A903" s="104"/>
      <c r="B903" s="104"/>
      <c r="C903" s="104"/>
      <c r="D903" s="104"/>
      <c r="E903" s="104"/>
    </row>
    <row r="904" spans="1:5">
      <c r="A904" s="104"/>
      <c r="B904" s="104"/>
      <c r="C904" s="104"/>
      <c r="D904" s="104"/>
      <c r="E904" s="104"/>
    </row>
    <row r="905" spans="1:5">
      <c r="A905" s="104"/>
      <c r="B905" s="104"/>
      <c r="C905" s="104"/>
      <c r="D905" s="104"/>
      <c r="E905" s="104"/>
    </row>
    <row r="906" spans="1:5">
      <c r="A906" s="104"/>
      <c r="B906" s="104"/>
      <c r="C906" s="104"/>
      <c r="D906" s="104"/>
      <c r="E906" s="104"/>
    </row>
    <row r="907" spans="1:5">
      <c r="A907" s="104"/>
      <c r="B907" s="104"/>
      <c r="C907" s="104"/>
      <c r="D907" s="104"/>
      <c r="E907" s="104"/>
    </row>
    <row r="908" spans="1:5">
      <c r="A908" s="104"/>
      <c r="B908" s="104"/>
      <c r="C908" s="104"/>
      <c r="D908" s="104"/>
      <c r="E908" s="104"/>
    </row>
    <row r="909" spans="1:5">
      <c r="A909" s="104"/>
      <c r="B909" s="104"/>
      <c r="C909" s="104"/>
      <c r="D909" s="104"/>
      <c r="E909" s="104"/>
    </row>
    <row r="910" spans="1:5">
      <c r="A910" s="104"/>
      <c r="B910" s="104"/>
      <c r="C910" s="104"/>
      <c r="D910" s="104"/>
      <c r="E910" s="104"/>
    </row>
    <row r="911" spans="1:5">
      <c r="A911" s="104"/>
      <c r="B911" s="104"/>
      <c r="C911" s="104"/>
      <c r="D911" s="104"/>
      <c r="E911" s="104"/>
    </row>
    <row r="912" spans="1:5">
      <c r="A912" s="104"/>
      <c r="B912" s="104"/>
      <c r="C912" s="104"/>
      <c r="D912" s="104"/>
      <c r="E912" s="104"/>
    </row>
    <row r="913" spans="1:5">
      <c r="A913" s="104"/>
      <c r="B913" s="104"/>
      <c r="C913" s="104"/>
      <c r="D913" s="104"/>
      <c r="E913" s="104"/>
    </row>
    <row r="914" spans="1:5">
      <c r="A914" s="104"/>
      <c r="B914" s="104"/>
      <c r="C914" s="104"/>
      <c r="D914" s="104"/>
      <c r="E914" s="104"/>
    </row>
    <row r="915" spans="1:5">
      <c r="A915" s="104"/>
      <c r="B915" s="104"/>
      <c r="C915" s="104"/>
      <c r="D915" s="104"/>
      <c r="E915" s="104"/>
    </row>
    <row r="916" spans="1:5">
      <c r="A916" s="104"/>
      <c r="B916" s="104"/>
      <c r="C916" s="104"/>
      <c r="D916" s="104"/>
      <c r="E916" s="104"/>
    </row>
    <row r="917" spans="1:5">
      <c r="A917" s="104"/>
      <c r="B917" s="104"/>
      <c r="C917" s="104"/>
      <c r="D917" s="104"/>
      <c r="E917" s="104"/>
    </row>
    <row r="918" spans="1:5">
      <c r="A918" s="104"/>
      <c r="B918" s="104"/>
      <c r="C918" s="104"/>
      <c r="D918" s="104"/>
      <c r="E918" s="104"/>
    </row>
    <row r="919" spans="1:5">
      <c r="A919" s="104"/>
      <c r="B919" s="104"/>
      <c r="C919" s="104"/>
      <c r="D919" s="104"/>
      <c r="E919" s="104"/>
    </row>
    <row r="920" spans="1:5">
      <c r="A920" s="104"/>
      <c r="B920" s="104"/>
      <c r="C920" s="104"/>
      <c r="D920" s="104"/>
      <c r="E920" s="104"/>
    </row>
    <row r="921" spans="1:5">
      <c r="A921" s="104"/>
      <c r="B921" s="104"/>
      <c r="C921" s="104"/>
      <c r="D921" s="104"/>
      <c r="E921" s="104"/>
    </row>
    <row r="922" spans="1:5">
      <c r="A922" s="104"/>
      <c r="B922" s="104"/>
      <c r="C922" s="104"/>
      <c r="D922" s="104"/>
      <c r="E922" s="104"/>
    </row>
    <row r="923" spans="1:5">
      <c r="A923" s="104"/>
      <c r="B923" s="104"/>
      <c r="C923" s="104"/>
      <c r="D923" s="104"/>
      <c r="E923" s="104"/>
    </row>
    <row r="924" spans="1:5">
      <c r="A924" s="104"/>
      <c r="B924" s="104"/>
      <c r="C924" s="104"/>
      <c r="D924" s="104"/>
      <c r="E924" s="104"/>
    </row>
    <row r="925" spans="1:5">
      <c r="A925" s="104"/>
      <c r="B925" s="104"/>
      <c r="C925" s="104"/>
      <c r="D925" s="104"/>
      <c r="E925" s="104"/>
    </row>
    <row r="926" spans="1:5">
      <c r="A926" s="104"/>
      <c r="B926" s="104"/>
      <c r="C926" s="104"/>
      <c r="D926" s="104"/>
      <c r="E926" s="104"/>
    </row>
    <row r="927" spans="1:5">
      <c r="A927" s="104"/>
      <c r="B927" s="104"/>
      <c r="C927" s="104"/>
      <c r="D927" s="104"/>
      <c r="E927" s="104"/>
    </row>
    <row r="928" spans="1:5">
      <c r="A928" s="104"/>
      <c r="B928" s="104"/>
      <c r="C928" s="104"/>
      <c r="D928" s="104"/>
      <c r="E928" s="104"/>
    </row>
    <row r="929" spans="1:5">
      <c r="A929" s="104"/>
      <c r="B929" s="104"/>
      <c r="C929" s="104"/>
      <c r="D929" s="104"/>
      <c r="E929" s="104"/>
    </row>
    <row r="930" spans="1:5">
      <c r="A930" s="104"/>
      <c r="B930" s="104"/>
      <c r="C930" s="104"/>
      <c r="D930" s="104"/>
      <c r="E930" s="104"/>
    </row>
    <row r="931" spans="1:5">
      <c r="A931" s="104"/>
      <c r="B931" s="104"/>
      <c r="C931" s="104"/>
      <c r="D931" s="104"/>
      <c r="E931" s="104"/>
    </row>
    <row r="932" spans="1:5">
      <c r="A932" s="104"/>
      <c r="B932" s="104"/>
      <c r="C932" s="104"/>
      <c r="D932" s="104"/>
      <c r="E932" s="104"/>
    </row>
    <row r="933" spans="1:5">
      <c r="A933" s="104"/>
      <c r="B933" s="104"/>
      <c r="C933" s="104"/>
      <c r="D933" s="104"/>
      <c r="E933" s="104"/>
    </row>
    <row r="934" spans="1:5">
      <c r="A934" s="104"/>
      <c r="B934" s="104"/>
      <c r="C934" s="104"/>
      <c r="D934" s="104"/>
      <c r="E934" s="104"/>
    </row>
    <row r="935" spans="1:5">
      <c r="A935" s="104"/>
      <c r="B935" s="104"/>
      <c r="C935" s="104"/>
      <c r="D935" s="104"/>
      <c r="E935" s="104"/>
    </row>
    <row r="936" spans="1:5">
      <c r="A936" s="104"/>
      <c r="B936" s="104"/>
      <c r="C936" s="104"/>
      <c r="D936" s="104"/>
      <c r="E936" s="104"/>
    </row>
    <row r="937" spans="1:5">
      <c r="A937" s="104"/>
      <c r="B937" s="104"/>
      <c r="C937" s="104"/>
      <c r="D937" s="104"/>
      <c r="E937" s="104"/>
    </row>
    <row r="938" spans="1:5">
      <c r="A938" s="104"/>
      <c r="B938" s="104"/>
      <c r="C938" s="104"/>
      <c r="D938" s="104"/>
      <c r="E938" s="104"/>
    </row>
    <row r="939" spans="1:5">
      <c r="A939" s="104"/>
      <c r="B939" s="104"/>
      <c r="C939" s="104"/>
      <c r="D939" s="104"/>
      <c r="E939" s="104"/>
    </row>
    <row r="940" spans="1:5">
      <c r="A940" s="104"/>
      <c r="B940" s="104"/>
      <c r="C940" s="104"/>
      <c r="D940" s="104"/>
      <c r="E940" s="104"/>
    </row>
    <row r="941" spans="1:5">
      <c r="A941" s="104"/>
      <c r="B941" s="104"/>
      <c r="C941" s="104"/>
      <c r="D941" s="104"/>
      <c r="E941" s="104"/>
    </row>
    <row r="942" spans="1:5">
      <c r="A942" s="104"/>
      <c r="B942" s="104"/>
      <c r="C942" s="104"/>
      <c r="D942" s="104"/>
      <c r="E942" s="104"/>
    </row>
    <row r="943" spans="1:5">
      <c r="A943" s="104"/>
      <c r="B943" s="104"/>
      <c r="C943" s="104"/>
      <c r="D943" s="104"/>
      <c r="E943" s="104"/>
    </row>
    <row r="944" spans="1:5">
      <c r="A944" s="104"/>
      <c r="B944" s="104"/>
      <c r="C944" s="104"/>
      <c r="D944" s="104"/>
      <c r="E944" s="104"/>
    </row>
    <row r="945" spans="1:5">
      <c r="A945" s="104"/>
      <c r="B945" s="104"/>
      <c r="C945" s="104"/>
      <c r="D945" s="104"/>
      <c r="E945" s="104"/>
    </row>
    <row r="946" spans="1:5">
      <c r="A946" s="104"/>
      <c r="B946" s="104"/>
      <c r="C946" s="104"/>
      <c r="D946" s="104"/>
      <c r="E946" s="104"/>
    </row>
    <row r="947" spans="1:5">
      <c r="A947" s="104"/>
      <c r="B947" s="104"/>
      <c r="C947" s="104"/>
      <c r="D947" s="104"/>
      <c r="E947" s="104"/>
    </row>
    <row r="948" spans="1:5">
      <c r="A948" s="104"/>
      <c r="B948" s="104"/>
      <c r="C948" s="104"/>
      <c r="D948" s="104"/>
      <c r="E948" s="104"/>
    </row>
    <row r="949" spans="1:5">
      <c r="A949" s="104"/>
      <c r="B949" s="104"/>
      <c r="C949" s="104"/>
      <c r="D949" s="104"/>
      <c r="E949" s="104"/>
    </row>
    <row r="950" spans="1:5">
      <c r="A950" s="104"/>
      <c r="B950" s="104"/>
      <c r="C950" s="104"/>
      <c r="D950" s="104"/>
      <c r="E950" s="104"/>
    </row>
    <row r="951" spans="1:5">
      <c r="A951" s="104"/>
      <c r="B951" s="104"/>
      <c r="C951" s="104"/>
      <c r="D951" s="104"/>
      <c r="E951" s="104"/>
    </row>
    <row r="952" spans="1:5">
      <c r="A952" s="104"/>
      <c r="B952" s="104"/>
      <c r="C952" s="104"/>
      <c r="D952" s="104"/>
      <c r="E952" s="104"/>
    </row>
    <row r="953" spans="1:5">
      <c r="A953" s="104"/>
      <c r="B953" s="104"/>
      <c r="C953" s="104"/>
      <c r="D953" s="104"/>
      <c r="E953" s="104"/>
    </row>
    <row r="954" spans="1:5">
      <c r="A954" s="104"/>
      <c r="B954" s="104"/>
      <c r="C954" s="104"/>
      <c r="D954" s="104"/>
      <c r="E954" s="104"/>
    </row>
    <row r="955" spans="1:5">
      <c r="A955" s="104"/>
      <c r="B955" s="104"/>
      <c r="C955" s="104"/>
      <c r="D955" s="104"/>
      <c r="E955" s="104"/>
    </row>
    <row r="956" spans="1:5">
      <c r="A956" s="104"/>
      <c r="B956" s="104"/>
      <c r="C956" s="104"/>
      <c r="D956" s="104"/>
      <c r="E956" s="104"/>
    </row>
    <row r="957" spans="1:5">
      <c r="A957" s="104"/>
      <c r="B957" s="104"/>
      <c r="C957" s="104"/>
      <c r="D957" s="104"/>
      <c r="E957" s="104"/>
    </row>
    <row r="958" spans="1:5">
      <c r="A958" s="104"/>
      <c r="B958" s="104"/>
      <c r="C958" s="104"/>
      <c r="D958" s="104"/>
      <c r="E958" s="104"/>
    </row>
    <row r="959" spans="1:5">
      <c r="A959" s="104"/>
      <c r="B959" s="104"/>
      <c r="C959" s="104"/>
      <c r="D959" s="104"/>
      <c r="E959" s="104"/>
    </row>
    <row r="960" spans="1:5">
      <c r="A960" s="104"/>
      <c r="B960" s="104"/>
      <c r="C960" s="104"/>
      <c r="D960" s="104"/>
      <c r="E960" s="104"/>
    </row>
    <row r="961" spans="1:5">
      <c r="A961" s="104"/>
      <c r="B961" s="104"/>
      <c r="C961" s="104"/>
      <c r="D961" s="104"/>
      <c r="E961" s="104"/>
    </row>
    <row r="962" spans="1:5">
      <c r="A962" s="104"/>
      <c r="B962" s="104"/>
      <c r="C962" s="104"/>
      <c r="D962" s="104"/>
      <c r="E962" s="104"/>
    </row>
    <row r="963" spans="1:5">
      <c r="A963" s="104"/>
      <c r="B963" s="104"/>
      <c r="C963" s="104"/>
      <c r="D963" s="104"/>
      <c r="E963" s="104"/>
    </row>
    <row r="964" spans="1:5">
      <c r="A964" s="104"/>
      <c r="B964" s="104"/>
      <c r="C964" s="104"/>
      <c r="D964" s="104"/>
      <c r="E964" s="104"/>
    </row>
    <row r="965" spans="1:5">
      <c r="A965" s="104"/>
      <c r="B965" s="104"/>
      <c r="C965" s="104"/>
      <c r="D965" s="104"/>
      <c r="E965" s="104"/>
    </row>
    <row r="966" spans="1:5">
      <c r="A966" s="104"/>
      <c r="B966" s="104"/>
      <c r="C966" s="104"/>
      <c r="D966" s="104"/>
      <c r="E966" s="104"/>
    </row>
    <row r="967" spans="1:5">
      <c r="A967" s="104"/>
      <c r="B967" s="104"/>
      <c r="C967" s="104"/>
      <c r="D967" s="104"/>
      <c r="E967" s="104"/>
    </row>
    <row r="968" spans="1:5">
      <c r="A968" s="104"/>
      <c r="B968" s="104"/>
      <c r="C968" s="104"/>
      <c r="D968" s="104"/>
      <c r="E968" s="104"/>
    </row>
    <row r="969" spans="1:5">
      <c r="A969" s="104"/>
      <c r="B969" s="104"/>
      <c r="C969" s="104"/>
      <c r="D969" s="104"/>
      <c r="E969" s="104"/>
    </row>
    <row r="970" spans="1:5">
      <c r="A970" s="104"/>
      <c r="B970" s="104"/>
      <c r="C970" s="104"/>
      <c r="D970" s="104"/>
      <c r="E970" s="104"/>
    </row>
    <row r="971" spans="1:5">
      <c r="A971" s="104"/>
      <c r="B971" s="104"/>
      <c r="C971" s="104"/>
      <c r="D971" s="104"/>
      <c r="E971" s="104"/>
    </row>
    <row r="972" spans="1:5">
      <c r="A972" s="104"/>
      <c r="B972" s="104"/>
      <c r="C972" s="104"/>
      <c r="D972" s="104"/>
      <c r="E972" s="104"/>
    </row>
    <row r="973" spans="1:5">
      <c r="A973" s="104"/>
      <c r="B973" s="104"/>
      <c r="C973" s="104"/>
      <c r="D973" s="104"/>
      <c r="E973" s="104"/>
    </row>
    <row r="974" spans="1:5">
      <c r="A974" s="104"/>
      <c r="B974" s="104"/>
      <c r="C974" s="104"/>
      <c r="D974" s="104"/>
      <c r="E974" s="104"/>
    </row>
    <row r="975" spans="1:5">
      <c r="A975" s="104"/>
      <c r="B975" s="104"/>
      <c r="C975" s="104"/>
      <c r="D975" s="104"/>
      <c r="E975" s="104"/>
    </row>
    <row r="976" spans="1:5">
      <c r="A976" s="104"/>
      <c r="B976" s="104"/>
      <c r="C976" s="104"/>
      <c r="D976" s="104"/>
      <c r="E976" s="104"/>
    </row>
    <row r="977" spans="1:5">
      <c r="A977" s="104"/>
      <c r="B977" s="104"/>
      <c r="C977" s="104"/>
      <c r="D977" s="104"/>
      <c r="E977" s="104"/>
    </row>
    <row r="978" spans="1:5">
      <c r="A978" s="104"/>
      <c r="B978" s="104"/>
      <c r="C978" s="104"/>
      <c r="D978" s="104"/>
      <c r="E978" s="104"/>
    </row>
    <row r="979" spans="1:5">
      <c r="A979" s="104"/>
      <c r="B979" s="104"/>
      <c r="C979" s="104"/>
      <c r="D979" s="104"/>
      <c r="E979" s="104"/>
    </row>
    <row r="980" spans="1:5">
      <c r="A980" s="104"/>
      <c r="B980" s="104"/>
      <c r="C980" s="104"/>
      <c r="D980" s="104"/>
      <c r="E980" s="104"/>
    </row>
    <row r="981" spans="1:5">
      <c r="A981" s="104"/>
      <c r="B981" s="104"/>
      <c r="C981" s="104"/>
      <c r="D981" s="104"/>
      <c r="E981" s="104"/>
    </row>
    <row r="982" spans="1:5">
      <c r="A982" s="104"/>
      <c r="B982" s="104"/>
      <c r="C982" s="104"/>
      <c r="D982" s="104"/>
      <c r="E982" s="104"/>
    </row>
    <row r="983" spans="1:5">
      <c r="A983" s="104"/>
      <c r="B983" s="104"/>
      <c r="C983" s="104"/>
      <c r="D983" s="104"/>
      <c r="E983" s="104"/>
    </row>
    <row r="984" spans="1:5">
      <c r="A984" s="104"/>
      <c r="B984" s="104"/>
      <c r="C984" s="104"/>
      <c r="D984" s="104"/>
      <c r="E984" s="104"/>
    </row>
    <row r="985" spans="1:5">
      <c r="A985" s="104"/>
      <c r="B985" s="104"/>
      <c r="C985" s="104"/>
      <c r="D985" s="104"/>
      <c r="E985" s="104"/>
    </row>
    <row r="986" spans="1:5">
      <c r="A986" s="104"/>
      <c r="B986" s="104"/>
      <c r="C986" s="104"/>
      <c r="D986" s="104"/>
      <c r="E986" s="104"/>
    </row>
    <row r="987" spans="1:5">
      <c r="A987" s="104"/>
      <c r="B987" s="104"/>
      <c r="C987" s="104"/>
      <c r="D987" s="104"/>
      <c r="E987" s="104"/>
    </row>
    <row r="988" spans="1:5">
      <c r="A988" s="104"/>
      <c r="B988" s="104"/>
      <c r="C988" s="104"/>
      <c r="D988" s="104"/>
      <c r="E988" s="104"/>
    </row>
    <row r="989" spans="1:5">
      <c r="A989" s="104"/>
      <c r="B989" s="104"/>
      <c r="C989" s="104"/>
      <c r="D989" s="104"/>
      <c r="E989" s="104"/>
    </row>
    <row r="990" spans="1:5">
      <c r="A990" s="104"/>
      <c r="B990" s="104"/>
      <c r="C990" s="104"/>
      <c r="D990" s="104"/>
      <c r="E990" s="104"/>
    </row>
    <row r="991" spans="1:5">
      <c r="A991" s="104"/>
      <c r="B991" s="104"/>
      <c r="C991" s="104"/>
      <c r="D991" s="104"/>
      <c r="E991" s="104"/>
    </row>
    <row r="992" spans="1:5">
      <c r="A992" s="104"/>
      <c r="B992" s="104"/>
      <c r="C992" s="104"/>
      <c r="D992" s="104"/>
      <c r="E992" s="104"/>
    </row>
    <row r="993" spans="1:5">
      <c r="A993" s="104"/>
      <c r="B993" s="104"/>
      <c r="C993" s="104"/>
      <c r="D993" s="104"/>
      <c r="E993" s="104"/>
    </row>
    <row r="994" spans="1:5">
      <c r="A994" s="104"/>
      <c r="B994" s="104"/>
      <c r="C994" s="104"/>
      <c r="D994" s="104"/>
      <c r="E994" s="104"/>
    </row>
    <row r="995" spans="1:5">
      <c r="A995" s="104"/>
      <c r="B995" s="104"/>
      <c r="C995" s="104"/>
      <c r="D995" s="104"/>
      <c r="E995" s="104"/>
    </row>
    <row r="996" spans="1:5">
      <c r="A996" s="104"/>
      <c r="B996" s="104"/>
      <c r="C996" s="104"/>
      <c r="D996" s="104"/>
      <c r="E996" s="104"/>
    </row>
    <row r="997" spans="1:5">
      <c r="A997" s="104"/>
      <c r="B997" s="104"/>
      <c r="C997" s="104"/>
      <c r="D997" s="104"/>
      <c r="E997" s="104"/>
    </row>
    <row r="998" spans="1:5">
      <c r="A998" s="104"/>
      <c r="B998" s="104"/>
      <c r="C998" s="104"/>
      <c r="D998" s="104"/>
      <c r="E998" s="104"/>
    </row>
    <row r="999" spans="1:5">
      <c r="A999" s="104"/>
      <c r="B999" s="104"/>
      <c r="C999" s="104"/>
      <c r="D999" s="104"/>
      <c r="E999" s="104"/>
    </row>
    <row r="1000" spans="1:5">
      <c r="A1000" s="104"/>
      <c r="B1000" s="104"/>
      <c r="C1000" s="104"/>
      <c r="D1000" s="104"/>
      <c r="E1000" s="104"/>
    </row>
    <row r="1001" spans="1:5">
      <c r="A1001" s="104"/>
      <c r="B1001" s="104"/>
      <c r="C1001" s="104"/>
      <c r="D1001" s="104"/>
      <c r="E1001" s="104"/>
    </row>
    <row r="1002" spans="1:5">
      <c r="A1002" s="104"/>
      <c r="B1002" s="104"/>
      <c r="C1002" s="104"/>
      <c r="D1002" s="104"/>
      <c r="E1002" s="104"/>
    </row>
    <row r="1003" spans="1:5">
      <c r="A1003" s="104"/>
      <c r="B1003" s="104"/>
      <c r="C1003" s="104"/>
      <c r="D1003" s="104"/>
      <c r="E1003" s="104"/>
    </row>
    <row r="1004" spans="1:5">
      <c r="A1004" s="104"/>
      <c r="B1004" s="104"/>
      <c r="C1004" s="104"/>
      <c r="D1004" s="104"/>
      <c r="E1004" s="104"/>
    </row>
    <row r="1005" spans="1:5">
      <c r="A1005" s="104"/>
      <c r="B1005" s="104"/>
      <c r="C1005" s="104"/>
      <c r="D1005" s="104"/>
      <c r="E1005" s="104"/>
    </row>
    <row r="1006" spans="1:5">
      <c r="A1006" s="104"/>
      <c r="B1006" s="104"/>
      <c r="C1006" s="104"/>
      <c r="D1006" s="104"/>
      <c r="E1006" s="104"/>
    </row>
    <row r="1007" spans="1:5">
      <c r="A1007" s="104"/>
      <c r="B1007" s="104"/>
      <c r="C1007" s="104"/>
      <c r="D1007" s="104"/>
      <c r="E1007" s="104"/>
    </row>
    <row r="1008" spans="1:5">
      <c r="A1008" s="104"/>
      <c r="B1008" s="104"/>
      <c r="C1008" s="104"/>
      <c r="D1008" s="104"/>
      <c r="E1008" s="104"/>
    </row>
    <row r="1009" spans="1:5">
      <c r="A1009" s="104"/>
      <c r="B1009" s="104"/>
      <c r="C1009" s="104"/>
      <c r="D1009" s="104"/>
      <c r="E1009" s="104"/>
    </row>
    <row r="1010" spans="1:5">
      <c r="A1010" s="104"/>
      <c r="B1010" s="104"/>
      <c r="C1010" s="104"/>
      <c r="D1010" s="104"/>
      <c r="E1010" s="104"/>
    </row>
    <row r="1011" spans="1:5">
      <c r="A1011" s="104"/>
      <c r="B1011" s="104"/>
      <c r="C1011" s="104"/>
      <c r="D1011" s="104"/>
      <c r="E1011" s="104"/>
    </row>
    <row r="1012" spans="1:5">
      <c r="A1012" s="104"/>
      <c r="B1012" s="104"/>
      <c r="C1012" s="104"/>
      <c r="D1012" s="104"/>
      <c r="E1012" s="104"/>
    </row>
    <row r="1013" spans="1:5">
      <c r="A1013" s="104"/>
      <c r="B1013" s="104"/>
      <c r="C1013" s="104"/>
      <c r="D1013" s="104"/>
      <c r="E1013" s="104"/>
    </row>
    <row r="1014" spans="1:5">
      <c r="A1014" s="104"/>
      <c r="B1014" s="104"/>
      <c r="C1014" s="104"/>
      <c r="D1014" s="104"/>
      <c r="E1014" s="104"/>
    </row>
    <row r="1015" spans="1:5">
      <c r="A1015" s="104"/>
      <c r="B1015" s="104"/>
      <c r="C1015" s="104"/>
      <c r="D1015" s="104"/>
      <c r="E1015" s="104"/>
    </row>
    <row r="1016" spans="1:5">
      <c r="A1016" s="104"/>
      <c r="B1016" s="104"/>
      <c r="C1016" s="104"/>
      <c r="D1016" s="104"/>
      <c r="E1016" s="104"/>
    </row>
    <row r="1017" spans="1:5">
      <c r="A1017" s="104"/>
      <c r="B1017" s="104"/>
      <c r="C1017" s="104"/>
      <c r="D1017" s="104"/>
      <c r="E1017" s="104"/>
    </row>
    <row r="1018" spans="1:5">
      <c r="A1018" s="104"/>
      <c r="B1018" s="104"/>
      <c r="C1018" s="104"/>
      <c r="D1018" s="104"/>
      <c r="E1018" s="104"/>
    </row>
    <row r="1019" spans="1:5">
      <c r="A1019" s="104"/>
      <c r="B1019" s="104"/>
      <c r="C1019" s="104"/>
      <c r="D1019" s="104"/>
      <c r="E1019" s="104"/>
    </row>
    <row r="1020" spans="1:5">
      <c r="A1020" s="104"/>
      <c r="B1020" s="104"/>
      <c r="C1020" s="104"/>
      <c r="D1020" s="104"/>
      <c r="E1020" s="104"/>
    </row>
    <row r="1021" spans="1:5">
      <c r="A1021" s="104"/>
      <c r="B1021" s="104"/>
      <c r="C1021" s="104"/>
      <c r="D1021" s="104"/>
      <c r="E1021" s="104"/>
    </row>
    <row r="1022" spans="1:5">
      <c r="A1022" s="104"/>
      <c r="B1022" s="104"/>
      <c r="C1022" s="104"/>
      <c r="D1022" s="104"/>
      <c r="E1022" s="104"/>
    </row>
    <row r="1023" spans="1:5">
      <c r="A1023" s="104"/>
      <c r="B1023" s="104"/>
      <c r="C1023" s="104"/>
      <c r="D1023" s="104"/>
      <c r="E1023" s="104"/>
    </row>
    <row r="1024" spans="1:5">
      <c r="A1024" s="104"/>
      <c r="B1024" s="104"/>
      <c r="C1024" s="104"/>
      <c r="D1024" s="104"/>
      <c r="E1024" s="104"/>
    </row>
    <row r="1025" spans="1:5">
      <c r="A1025" s="104"/>
      <c r="B1025" s="104"/>
      <c r="C1025" s="104"/>
      <c r="D1025" s="104"/>
      <c r="E1025" s="104"/>
    </row>
    <row r="1026" spans="1:5">
      <c r="A1026" s="104"/>
      <c r="B1026" s="104"/>
      <c r="C1026" s="104"/>
      <c r="D1026" s="104"/>
      <c r="E1026" s="104"/>
    </row>
    <row r="1027" spans="1:5">
      <c r="A1027" s="104"/>
      <c r="B1027" s="104"/>
      <c r="C1027" s="104"/>
      <c r="D1027" s="104"/>
      <c r="E1027" s="104"/>
    </row>
    <row r="1028" spans="1:5">
      <c r="A1028" s="104"/>
      <c r="B1028" s="104"/>
      <c r="C1028" s="104"/>
      <c r="D1028" s="104"/>
      <c r="E1028" s="104"/>
    </row>
    <row r="1029" spans="1:5">
      <c r="A1029" s="104"/>
      <c r="B1029" s="104"/>
      <c r="C1029" s="104"/>
      <c r="D1029" s="104"/>
      <c r="E1029" s="104"/>
    </row>
    <row r="1030" spans="1:5">
      <c r="A1030" s="104"/>
      <c r="B1030" s="104"/>
      <c r="C1030" s="104"/>
      <c r="D1030" s="104"/>
      <c r="E1030" s="104"/>
    </row>
    <row r="1031" spans="1:5">
      <c r="A1031" s="104"/>
      <c r="B1031" s="104"/>
      <c r="C1031" s="104"/>
      <c r="D1031" s="104"/>
      <c r="E1031" s="104"/>
    </row>
    <row r="1032" spans="1:5">
      <c r="A1032" s="104"/>
      <c r="B1032" s="104"/>
      <c r="C1032" s="104"/>
      <c r="D1032" s="104"/>
      <c r="E1032" s="104"/>
    </row>
    <row r="1033" spans="1:5">
      <c r="A1033" s="104"/>
      <c r="B1033" s="104"/>
      <c r="C1033" s="104"/>
      <c r="D1033" s="104"/>
      <c r="E1033" s="104"/>
    </row>
    <row r="1034" spans="1:5">
      <c r="A1034" s="104"/>
      <c r="B1034" s="104"/>
      <c r="C1034" s="104"/>
      <c r="D1034" s="104"/>
      <c r="E1034" s="104"/>
    </row>
    <row r="1035" spans="1:5">
      <c r="A1035" s="104"/>
      <c r="B1035" s="104"/>
      <c r="C1035" s="104"/>
      <c r="D1035" s="104"/>
      <c r="E1035" s="104"/>
    </row>
    <row r="1036" spans="1:5">
      <c r="A1036" s="104"/>
      <c r="B1036" s="104"/>
      <c r="C1036" s="104"/>
      <c r="D1036" s="104"/>
      <c r="E1036" s="104"/>
    </row>
    <row r="1037" spans="1:5">
      <c r="A1037" s="104"/>
      <c r="B1037" s="104"/>
      <c r="C1037" s="104"/>
      <c r="D1037" s="104"/>
      <c r="E1037" s="104"/>
    </row>
    <row r="1038" spans="1:5">
      <c r="A1038" s="104"/>
      <c r="B1038" s="104"/>
      <c r="C1038" s="104"/>
      <c r="D1038" s="104"/>
      <c r="E1038" s="104"/>
    </row>
    <row r="1039" spans="1:5">
      <c r="A1039" s="104"/>
      <c r="B1039" s="104"/>
      <c r="C1039" s="104"/>
      <c r="D1039" s="104"/>
      <c r="E1039" s="104"/>
    </row>
    <row r="1040" spans="1:5">
      <c r="A1040" s="104"/>
      <c r="B1040" s="104"/>
      <c r="C1040" s="104"/>
      <c r="D1040" s="104"/>
      <c r="E1040" s="104"/>
    </row>
    <row r="1041" spans="1:5">
      <c r="A1041" s="104"/>
      <c r="B1041" s="104"/>
      <c r="C1041" s="104"/>
      <c r="D1041" s="104"/>
      <c r="E1041" s="104"/>
    </row>
    <row r="1042" spans="1:5">
      <c r="A1042" s="104"/>
      <c r="B1042" s="104"/>
      <c r="C1042" s="104"/>
      <c r="D1042" s="104"/>
      <c r="E1042" s="104"/>
    </row>
    <row r="1043" spans="1:5">
      <c r="A1043" s="104"/>
      <c r="B1043" s="104"/>
      <c r="C1043" s="104"/>
      <c r="D1043" s="104"/>
      <c r="E1043" s="104"/>
    </row>
    <row r="1044" spans="1:5">
      <c r="A1044" s="104"/>
      <c r="B1044" s="104"/>
      <c r="C1044" s="104"/>
      <c r="D1044" s="104"/>
      <c r="E1044" s="104"/>
    </row>
    <row r="1045" spans="1:5">
      <c r="A1045" s="104"/>
      <c r="B1045" s="104"/>
      <c r="C1045" s="104"/>
      <c r="D1045" s="104"/>
      <c r="E1045" s="104"/>
    </row>
    <row r="1046" spans="1:5">
      <c r="A1046" s="104"/>
      <c r="B1046" s="104"/>
      <c r="C1046" s="104"/>
      <c r="D1046" s="104"/>
      <c r="E1046" s="104"/>
    </row>
    <row r="1047" spans="1:5">
      <c r="A1047" s="104"/>
      <c r="B1047" s="104"/>
      <c r="C1047" s="104"/>
      <c r="D1047" s="104"/>
      <c r="E1047" s="104"/>
    </row>
    <row r="1048" spans="1:5">
      <c r="A1048" s="104"/>
      <c r="B1048" s="104"/>
      <c r="C1048" s="104"/>
      <c r="D1048" s="104"/>
      <c r="E1048" s="104"/>
    </row>
    <row r="1049" spans="1:5">
      <c r="A1049" s="104"/>
      <c r="B1049" s="104"/>
      <c r="C1049" s="104"/>
      <c r="D1049" s="104"/>
      <c r="E1049" s="104"/>
    </row>
    <row r="1050" spans="1:5">
      <c r="A1050" s="104"/>
      <c r="B1050" s="104"/>
      <c r="C1050" s="104"/>
      <c r="D1050" s="104"/>
      <c r="E1050" s="104"/>
    </row>
    <row r="1051" spans="1:5">
      <c r="A1051" s="104"/>
      <c r="B1051" s="104"/>
      <c r="C1051" s="104"/>
      <c r="D1051" s="104"/>
      <c r="E1051" s="104"/>
    </row>
    <row r="1052" spans="1:5">
      <c r="A1052" s="104"/>
      <c r="B1052" s="104"/>
      <c r="C1052" s="104"/>
      <c r="D1052" s="104"/>
      <c r="E1052" s="104"/>
    </row>
    <row r="1053" spans="1:5">
      <c r="A1053" s="104"/>
      <c r="B1053" s="104"/>
      <c r="C1053" s="104"/>
      <c r="D1053" s="104"/>
      <c r="E1053" s="104"/>
    </row>
    <row r="1054" spans="1:5">
      <c r="A1054" s="104"/>
      <c r="B1054" s="104"/>
      <c r="C1054" s="104"/>
      <c r="D1054" s="104"/>
      <c r="E1054" s="104"/>
    </row>
    <row r="1055" spans="1:5">
      <c r="A1055" s="104"/>
      <c r="B1055" s="104"/>
      <c r="C1055" s="104"/>
      <c r="D1055" s="104"/>
      <c r="E1055" s="104"/>
    </row>
    <row r="1056" spans="1:5">
      <c r="A1056" s="104"/>
      <c r="B1056" s="104"/>
      <c r="C1056" s="104"/>
      <c r="D1056" s="104"/>
      <c r="E1056" s="104"/>
    </row>
    <row r="1057" spans="1:5">
      <c r="A1057" s="104"/>
      <c r="B1057" s="104"/>
      <c r="C1057" s="104"/>
      <c r="D1057" s="104"/>
      <c r="E1057" s="104"/>
    </row>
    <row r="1058" spans="1:5">
      <c r="A1058" s="104"/>
      <c r="B1058" s="104"/>
      <c r="C1058" s="104"/>
      <c r="D1058" s="104"/>
      <c r="E1058" s="104"/>
    </row>
    <row r="1059" spans="1:5">
      <c r="A1059" s="104"/>
      <c r="B1059" s="104"/>
      <c r="C1059" s="104"/>
      <c r="D1059" s="104"/>
      <c r="E1059" s="104"/>
    </row>
    <row r="1060" spans="1:5">
      <c r="A1060" s="104"/>
      <c r="B1060" s="104"/>
      <c r="C1060" s="104"/>
      <c r="D1060" s="104"/>
      <c r="E1060" s="104"/>
    </row>
    <row r="1061" spans="1:5">
      <c r="A1061" s="104"/>
      <c r="B1061" s="104"/>
      <c r="C1061" s="104"/>
      <c r="D1061" s="104"/>
      <c r="E1061" s="104"/>
    </row>
    <row r="1062" spans="1:5">
      <c r="A1062" s="104"/>
      <c r="B1062" s="104"/>
      <c r="C1062" s="104"/>
      <c r="D1062" s="104"/>
      <c r="E1062" s="104"/>
    </row>
    <row r="1063" spans="1:5">
      <c r="A1063" s="104"/>
      <c r="B1063" s="104"/>
      <c r="C1063" s="104"/>
      <c r="D1063" s="104"/>
      <c r="E1063" s="104"/>
    </row>
    <row r="1064" spans="1:5">
      <c r="A1064" s="104"/>
      <c r="B1064" s="104"/>
      <c r="C1064" s="104"/>
      <c r="D1064" s="104"/>
      <c r="E1064" s="104"/>
    </row>
    <row r="1065" spans="1:5">
      <c r="A1065" s="104"/>
      <c r="B1065" s="104"/>
      <c r="C1065" s="104"/>
      <c r="D1065" s="104"/>
      <c r="E1065" s="104"/>
    </row>
    <row r="1066" spans="1:5">
      <c r="A1066" s="104"/>
      <c r="B1066" s="104"/>
      <c r="C1066" s="104"/>
      <c r="D1066" s="104"/>
      <c r="E1066" s="104"/>
    </row>
    <row r="1067" spans="1:5">
      <c r="A1067" s="104"/>
      <c r="B1067" s="104"/>
      <c r="C1067" s="104"/>
      <c r="D1067" s="104"/>
      <c r="E1067" s="104"/>
    </row>
    <row r="1068" spans="1:5">
      <c r="A1068" s="104"/>
      <c r="B1068" s="104"/>
      <c r="C1068" s="104"/>
      <c r="D1068" s="104"/>
      <c r="E1068" s="104"/>
    </row>
    <row r="1069" spans="1:5">
      <c r="A1069" s="104"/>
      <c r="B1069" s="104"/>
      <c r="C1069" s="104"/>
      <c r="D1069" s="104"/>
      <c r="E1069" s="104"/>
    </row>
    <row r="1070" spans="1:5">
      <c r="A1070" s="104"/>
      <c r="B1070" s="104"/>
      <c r="C1070" s="104"/>
      <c r="D1070" s="104"/>
      <c r="E1070" s="104"/>
    </row>
    <row r="1071" spans="1:5">
      <c r="A1071" s="104"/>
      <c r="B1071" s="104"/>
      <c r="C1071" s="104"/>
      <c r="D1071" s="104"/>
      <c r="E1071" s="104"/>
    </row>
    <row r="1072" spans="1:5">
      <c r="A1072" s="104"/>
      <c r="B1072" s="104"/>
      <c r="C1072" s="104"/>
      <c r="D1072" s="104"/>
      <c r="E1072" s="104"/>
    </row>
    <row r="1073" spans="1:5">
      <c r="A1073" s="104"/>
      <c r="B1073" s="104"/>
      <c r="C1073" s="104"/>
      <c r="D1073" s="104"/>
      <c r="E1073" s="104"/>
    </row>
    <row r="1074" spans="1:5">
      <c r="A1074" s="104"/>
      <c r="B1074" s="104"/>
      <c r="C1074" s="104"/>
      <c r="D1074" s="104"/>
      <c r="E1074" s="104"/>
    </row>
    <row r="1075" spans="1:5">
      <c r="A1075" s="104"/>
      <c r="B1075" s="104"/>
      <c r="C1075" s="104"/>
      <c r="D1075" s="104"/>
      <c r="E1075" s="104"/>
    </row>
    <row r="1076" spans="1:5">
      <c r="A1076" s="104"/>
      <c r="B1076" s="104"/>
      <c r="C1076" s="104"/>
      <c r="D1076" s="104"/>
      <c r="E1076" s="104"/>
    </row>
    <row r="1077" spans="1:5">
      <c r="A1077" s="104"/>
      <c r="B1077" s="104"/>
      <c r="C1077" s="104"/>
      <c r="D1077" s="104"/>
      <c r="E1077" s="104"/>
    </row>
    <row r="1078" spans="1:5">
      <c r="A1078" s="104"/>
      <c r="B1078" s="104"/>
      <c r="C1078" s="104"/>
      <c r="D1078" s="104"/>
      <c r="E1078" s="104"/>
    </row>
    <row r="1079" spans="1:5">
      <c r="A1079" s="104"/>
      <c r="B1079" s="104"/>
      <c r="C1079" s="104"/>
      <c r="D1079" s="104"/>
      <c r="E1079" s="104"/>
    </row>
    <row r="1080" spans="1:5">
      <c r="A1080" s="104"/>
      <c r="B1080" s="104"/>
      <c r="C1080" s="104"/>
      <c r="D1080" s="104"/>
      <c r="E1080" s="104"/>
    </row>
    <row r="1081" spans="1:5">
      <c r="A1081" s="104"/>
      <c r="B1081" s="104"/>
      <c r="C1081" s="104"/>
      <c r="D1081" s="104"/>
      <c r="E1081" s="104"/>
    </row>
    <row r="1082" spans="1:5">
      <c r="A1082" s="104"/>
      <c r="B1082" s="104"/>
      <c r="C1082" s="104"/>
      <c r="D1082" s="104"/>
      <c r="E1082" s="104"/>
    </row>
    <row r="1083" spans="1:5">
      <c r="A1083" s="104"/>
      <c r="B1083" s="104"/>
      <c r="C1083" s="104"/>
      <c r="D1083" s="104"/>
      <c r="E1083" s="104"/>
    </row>
    <row r="1084" spans="1:5">
      <c r="A1084" s="104"/>
      <c r="B1084" s="104"/>
      <c r="C1084" s="104"/>
      <c r="D1084" s="104"/>
      <c r="E1084" s="104"/>
    </row>
    <row r="1085" spans="1:5">
      <c r="A1085" s="104"/>
      <c r="B1085" s="104"/>
      <c r="C1085" s="104"/>
      <c r="D1085" s="104"/>
      <c r="E1085" s="104"/>
    </row>
    <row r="1086" spans="1:5">
      <c r="A1086" s="104"/>
      <c r="B1086" s="104"/>
      <c r="C1086" s="104"/>
      <c r="D1086" s="104"/>
      <c r="E1086" s="104"/>
    </row>
    <row r="1087" spans="1:5">
      <c r="A1087" s="104"/>
      <c r="B1087" s="104"/>
      <c r="C1087" s="104"/>
      <c r="D1087" s="104"/>
      <c r="E1087" s="104"/>
    </row>
    <row r="1088" spans="1:5">
      <c r="A1088" s="104"/>
      <c r="B1088" s="104"/>
      <c r="C1088" s="104"/>
      <c r="D1088" s="104"/>
      <c r="E1088" s="104"/>
    </row>
    <row r="1089" spans="1:5">
      <c r="A1089" s="104"/>
      <c r="B1089" s="104"/>
      <c r="C1089" s="104"/>
      <c r="D1089" s="104"/>
      <c r="E1089" s="104"/>
    </row>
    <row r="1090" spans="1:5">
      <c r="A1090" s="104"/>
      <c r="B1090" s="104"/>
      <c r="C1090" s="104"/>
      <c r="D1090" s="104"/>
      <c r="E1090" s="104"/>
    </row>
    <row r="1091" spans="1:5">
      <c r="A1091" s="104"/>
      <c r="B1091" s="104"/>
      <c r="C1091" s="104"/>
      <c r="D1091" s="104"/>
      <c r="E1091" s="104"/>
    </row>
    <row r="1092" spans="1:5">
      <c r="A1092" s="104"/>
      <c r="B1092" s="104"/>
      <c r="C1092" s="104"/>
      <c r="D1092" s="104"/>
      <c r="E1092" s="104"/>
    </row>
    <row r="1093" spans="1:5">
      <c r="A1093" s="104"/>
      <c r="B1093" s="104"/>
      <c r="C1093" s="104"/>
      <c r="D1093" s="104"/>
      <c r="E1093" s="104"/>
    </row>
    <row r="1094" spans="1:5">
      <c r="A1094" s="104"/>
      <c r="B1094" s="104"/>
      <c r="C1094" s="104"/>
      <c r="D1094" s="104"/>
      <c r="E1094" s="104"/>
    </row>
    <row r="1095" spans="1:5">
      <c r="A1095" s="104"/>
      <c r="B1095" s="104"/>
      <c r="C1095" s="104"/>
      <c r="D1095" s="104"/>
      <c r="E1095" s="104"/>
    </row>
    <row r="1096" spans="1:5">
      <c r="A1096" s="104"/>
      <c r="B1096" s="104"/>
      <c r="C1096" s="104"/>
      <c r="D1096" s="104"/>
      <c r="E1096" s="104"/>
    </row>
    <row r="1097" spans="1:5">
      <c r="A1097" s="104"/>
      <c r="B1097" s="104"/>
      <c r="C1097" s="104"/>
      <c r="D1097" s="104"/>
      <c r="E1097" s="104"/>
    </row>
    <row r="1098" spans="1:5">
      <c r="A1098" s="104"/>
      <c r="B1098" s="104"/>
      <c r="C1098" s="104"/>
      <c r="D1098" s="104"/>
      <c r="E1098" s="104"/>
    </row>
    <row r="1099" spans="1:5">
      <c r="A1099" s="104"/>
      <c r="B1099" s="104"/>
      <c r="C1099" s="104"/>
      <c r="D1099" s="104"/>
      <c r="E1099" s="104"/>
    </row>
    <row r="1100" spans="1:5">
      <c r="A1100" s="104"/>
      <c r="B1100" s="104"/>
      <c r="C1100" s="104"/>
      <c r="D1100" s="104"/>
      <c r="E1100" s="104"/>
    </row>
    <row r="1101" spans="1:5">
      <c r="A1101" s="104"/>
      <c r="B1101" s="104"/>
      <c r="C1101" s="104"/>
      <c r="D1101" s="104"/>
      <c r="E1101" s="104"/>
    </row>
    <row r="1102" spans="1:5">
      <c r="A1102" s="104"/>
      <c r="B1102" s="104"/>
      <c r="C1102" s="104"/>
      <c r="D1102" s="104"/>
      <c r="E1102" s="104"/>
    </row>
    <row r="1103" spans="1:5">
      <c r="A1103" s="104"/>
      <c r="B1103" s="104"/>
      <c r="C1103" s="104"/>
      <c r="D1103" s="104"/>
      <c r="E1103" s="104"/>
    </row>
    <row r="1104" spans="1:5">
      <c r="A1104" s="104"/>
      <c r="B1104" s="104"/>
      <c r="C1104" s="104"/>
      <c r="D1104" s="104"/>
      <c r="E1104" s="104"/>
    </row>
    <row r="1105" spans="1:5">
      <c r="A1105" s="104"/>
      <c r="B1105" s="104"/>
      <c r="C1105" s="104"/>
      <c r="D1105" s="104"/>
      <c r="E1105" s="104"/>
    </row>
    <row r="1106" spans="1:5">
      <c r="A1106" s="104"/>
      <c r="B1106" s="104"/>
      <c r="C1106" s="104"/>
      <c r="D1106" s="104"/>
      <c r="E1106" s="104"/>
    </row>
    <row r="1107" spans="1:5">
      <c r="A1107" s="104"/>
      <c r="B1107" s="104"/>
      <c r="C1107" s="104"/>
      <c r="D1107" s="104"/>
      <c r="E1107" s="104"/>
    </row>
    <row r="1108" spans="1:5">
      <c r="A1108" s="104"/>
      <c r="B1108" s="104"/>
      <c r="C1108" s="104"/>
      <c r="D1108" s="104"/>
      <c r="E1108" s="104"/>
    </row>
    <row r="1109" spans="1:5">
      <c r="A1109" s="104"/>
      <c r="B1109" s="104"/>
      <c r="C1109" s="104"/>
      <c r="D1109" s="104"/>
      <c r="E1109" s="104"/>
    </row>
    <row r="1110" spans="1:5">
      <c r="A1110" s="104"/>
      <c r="B1110" s="104"/>
      <c r="C1110" s="104"/>
      <c r="D1110" s="104"/>
      <c r="E1110" s="104"/>
    </row>
    <row r="1111" spans="1:5">
      <c r="A1111" s="104"/>
      <c r="B1111" s="104"/>
      <c r="C1111" s="104"/>
      <c r="D1111" s="104"/>
      <c r="E1111" s="104"/>
    </row>
    <row r="1112" spans="1:5">
      <c r="A1112" s="104"/>
      <c r="B1112" s="104"/>
      <c r="C1112" s="104"/>
      <c r="D1112" s="104"/>
      <c r="E1112" s="104"/>
    </row>
    <row r="1113" spans="1:5">
      <c r="A1113" s="104"/>
      <c r="B1113" s="104"/>
      <c r="C1113" s="104"/>
      <c r="D1113" s="104"/>
      <c r="E1113" s="104"/>
    </row>
    <row r="1114" spans="1:5">
      <c r="A1114" s="104"/>
      <c r="B1114" s="104"/>
      <c r="C1114" s="104"/>
      <c r="D1114" s="104"/>
      <c r="E1114" s="104"/>
    </row>
    <row r="1115" spans="1:5">
      <c r="A1115" s="104"/>
      <c r="B1115" s="104"/>
      <c r="C1115" s="104"/>
      <c r="D1115" s="104"/>
      <c r="E1115" s="104"/>
    </row>
    <row r="1116" spans="1:5">
      <c r="A1116" s="104"/>
      <c r="B1116" s="104"/>
      <c r="C1116" s="104"/>
      <c r="D1116" s="104"/>
      <c r="E1116" s="104"/>
    </row>
    <row r="1117" spans="1:5">
      <c r="A1117" s="104"/>
      <c r="B1117" s="104"/>
      <c r="C1117" s="104"/>
      <c r="D1117" s="104"/>
      <c r="E1117" s="104"/>
    </row>
    <row r="1118" spans="1:5">
      <c r="A1118" s="104"/>
      <c r="B1118" s="104"/>
      <c r="C1118" s="104"/>
      <c r="D1118" s="104"/>
      <c r="E1118" s="104"/>
    </row>
    <row r="1119" spans="1:5">
      <c r="A1119" s="104"/>
      <c r="B1119" s="104"/>
      <c r="C1119" s="104"/>
      <c r="D1119" s="104"/>
      <c r="E1119" s="104"/>
    </row>
    <row r="1120" spans="1:5">
      <c r="A1120" s="104"/>
      <c r="B1120" s="104"/>
      <c r="C1120" s="104"/>
      <c r="D1120" s="104"/>
      <c r="E1120" s="104"/>
    </row>
    <row r="1121" spans="1:5">
      <c r="A1121" s="104"/>
      <c r="B1121" s="104"/>
      <c r="C1121" s="104"/>
      <c r="D1121" s="104"/>
      <c r="E1121" s="104"/>
    </row>
    <row r="1122" spans="1:5">
      <c r="A1122" s="104"/>
      <c r="B1122" s="104"/>
      <c r="C1122" s="104"/>
      <c r="D1122" s="104"/>
      <c r="E1122" s="104"/>
    </row>
    <row r="1123" spans="1:5">
      <c r="A1123" s="104"/>
      <c r="B1123" s="104"/>
      <c r="C1123" s="104"/>
      <c r="D1123" s="104"/>
      <c r="E1123" s="104"/>
    </row>
    <row r="1124" spans="1:5">
      <c r="A1124" s="104"/>
      <c r="B1124" s="104"/>
      <c r="C1124" s="104"/>
      <c r="D1124" s="104"/>
      <c r="E1124" s="104"/>
    </row>
    <row r="1125" spans="1:5">
      <c r="A1125" s="104"/>
      <c r="B1125" s="104"/>
      <c r="C1125" s="104"/>
      <c r="D1125" s="104"/>
      <c r="E1125" s="104"/>
    </row>
    <row r="1126" spans="1:5">
      <c r="A1126" s="104"/>
      <c r="B1126" s="104"/>
      <c r="C1126" s="104"/>
      <c r="D1126" s="104"/>
      <c r="E1126" s="104"/>
    </row>
    <row r="1127" spans="1:5">
      <c r="A1127" s="104"/>
      <c r="B1127" s="104"/>
      <c r="C1127" s="104"/>
      <c r="D1127" s="104"/>
      <c r="E1127" s="104"/>
    </row>
    <row r="1128" spans="1:5">
      <c r="A1128" s="104"/>
      <c r="B1128" s="104"/>
      <c r="C1128" s="104"/>
      <c r="D1128" s="104"/>
      <c r="E1128" s="104"/>
    </row>
    <row r="1129" spans="1:5">
      <c r="A1129" s="104"/>
      <c r="B1129" s="104"/>
      <c r="C1129" s="104"/>
      <c r="D1129" s="104"/>
      <c r="E1129" s="104"/>
    </row>
    <row r="1130" spans="1:5">
      <c r="A1130" s="104"/>
      <c r="B1130" s="104"/>
      <c r="C1130" s="104"/>
      <c r="D1130" s="104"/>
      <c r="E1130" s="104"/>
    </row>
    <row r="1131" spans="1:5">
      <c r="A1131" s="104"/>
      <c r="B1131" s="104"/>
      <c r="C1131" s="104"/>
      <c r="D1131" s="104"/>
      <c r="E1131" s="104"/>
    </row>
    <row r="1132" spans="1:5">
      <c r="A1132" s="104"/>
      <c r="B1132" s="104"/>
      <c r="C1132" s="104"/>
      <c r="D1132" s="104"/>
      <c r="E1132" s="104"/>
    </row>
    <row r="1133" spans="1:5">
      <c r="A1133" s="104"/>
      <c r="B1133" s="104"/>
      <c r="C1133" s="104"/>
      <c r="D1133" s="104"/>
      <c r="E1133" s="104"/>
    </row>
    <row r="1134" spans="1:5">
      <c r="A1134" s="104"/>
      <c r="B1134" s="104"/>
      <c r="C1134" s="104"/>
      <c r="D1134" s="104"/>
      <c r="E1134" s="104"/>
    </row>
    <row r="1135" spans="1:5">
      <c r="A1135" s="104"/>
      <c r="B1135" s="104"/>
      <c r="C1135" s="104"/>
      <c r="D1135" s="104"/>
      <c r="E1135" s="104"/>
    </row>
    <row r="1136" spans="1:5">
      <c r="A1136" s="104"/>
      <c r="B1136" s="104"/>
      <c r="C1136" s="104"/>
      <c r="D1136" s="104"/>
      <c r="E1136" s="104"/>
    </row>
    <row r="1137" spans="1:5">
      <c r="A1137" s="104"/>
      <c r="B1137" s="104"/>
      <c r="C1137" s="104"/>
      <c r="D1137" s="104"/>
      <c r="E1137" s="104"/>
    </row>
    <row r="1138" spans="1:5">
      <c r="A1138" s="104"/>
      <c r="B1138" s="104"/>
      <c r="C1138" s="104"/>
      <c r="D1138" s="104"/>
      <c r="E1138" s="104"/>
    </row>
    <row r="1139" spans="1:5">
      <c r="A1139" s="104"/>
      <c r="B1139" s="104"/>
      <c r="C1139" s="104"/>
      <c r="D1139" s="104"/>
      <c r="E1139" s="104"/>
    </row>
    <row r="1140" spans="1:5">
      <c r="A1140" s="104"/>
      <c r="B1140" s="104"/>
      <c r="C1140" s="104"/>
      <c r="D1140" s="104"/>
      <c r="E1140" s="104"/>
    </row>
    <row r="1141" spans="1:5">
      <c r="A1141" s="104"/>
      <c r="B1141" s="104"/>
      <c r="C1141" s="104"/>
      <c r="D1141" s="104"/>
      <c r="E1141" s="104"/>
    </row>
    <row r="1142" spans="1:5">
      <c r="A1142" s="104"/>
      <c r="B1142" s="104"/>
      <c r="C1142" s="104"/>
      <c r="D1142" s="104"/>
      <c r="E1142" s="104"/>
    </row>
    <row r="1143" spans="1:5">
      <c r="A1143" s="104"/>
      <c r="B1143" s="104"/>
      <c r="C1143" s="104"/>
      <c r="D1143" s="104"/>
      <c r="E1143" s="104"/>
    </row>
    <row r="1144" spans="1:5">
      <c r="A1144" s="104"/>
      <c r="B1144" s="104"/>
      <c r="C1144" s="104"/>
      <c r="D1144" s="104"/>
      <c r="E1144" s="104"/>
    </row>
    <row r="1145" spans="1:5">
      <c r="A1145" s="104"/>
      <c r="B1145" s="104"/>
      <c r="C1145" s="104"/>
      <c r="D1145" s="104"/>
      <c r="E1145" s="104"/>
    </row>
    <row r="1146" spans="1:5">
      <c r="A1146" s="104"/>
      <c r="B1146" s="104"/>
      <c r="C1146" s="104"/>
      <c r="D1146" s="104"/>
      <c r="E1146" s="104"/>
    </row>
    <row r="1147" spans="1:5">
      <c r="A1147" s="104"/>
      <c r="B1147" s="104"/>
      <c r="C1147" s="104"/>
      <c r="D1147" s="104"/>
      <c r="E1147" s="104"/>
    </row>
    <row r="1148" spans="1:5">
      <c r="A1148" s="104"/>
      <c r="B1148" s="104"/>
      <c r="C1148" s="104"/>
      <c r="D1148" s="104"/>
      <c r="E1148" s="104"/>
    </row>
    <row r="1149" spans="1:5">
      <c r="A1149" s="104"/>
      <c r="B1149" s="104"/>
      <c r="C1149" s="104"/>
      <c r="D1149" s="104"/>
      <c r="E1149" s="104"/>
    </row>
    <row r="1150" spans="1:5">
      <c r="A1150" s="104"/>
      <c r="B1150" s="104"/>
      <c r="C1150" s="104"/>
      <c r="D1150" s="104"/>
      <c r="E1150" s="104"/>
    </row>
    <row r="1151" spans="1:5">
      <c r="A1151" s="104"/>
      <c r="B1151" s="104"/>
      <c r="C1151" s="104"/>
      <c r="D1151" s="104"/>
      <c r="E1151" s="104"/>
    </row>
    <row r="1152" spans="1:5">
      <c r="A1152" s="104"/>
      <c r="B1152" s="104"/>
      <c r="C1152" s="104"/>
      <c r="D1152" s="104"/>
      <c r="E1152" s="104"/>
    </row>
    <row r="1153" spans="1:5">
      <c r="A1153" s="104"/>
      <c r="B1153" s="104"/>
      <c r="C1153" s="104"/>
      <c r="D1153" s="104"/>
      <c r="E1153" s="104"/>
    </row>
    <row r="1154" spans="1:5">
      <c r="A1154" s="104"/>
      <c r="B1154" s="104"/>
      <c r="C1154" s="104"/>
      <c r="D1154" s="104"/>
      <c r="E1154" s="104"/>
    </row>
    <row r="1155" spans="1:5">
      <c r="A1155" s="104"/>
      <c r="B1155" s="104"/>
      <c r="C1155" s="104"/>
      <c r="D1155" s="104"/>
      <c r="E1155" s="104"/>
    </row>
    <row r="1156" spans="1:5">
      <c r="A1156" s="104"/>
      <c r="B1156" s="104"/>
      <c r="C1156" s="104"/>
      <c r="D1156" s="104"/>
      <c r="E1156" s="104"/>
    </row>
    <row r="1157" spans="1:5">
      <c r="A1157" s="104"/>
      <c r="B1157" s="104"/>
      <c r="C1157" s="104"/>
      <c r="D1157" s="104"/>
      <c r="E1157" s="104"/>
    </row>
    <row r="1158" spans="1:5">
      <c r="A1158" s="104"/>
      <c r="B1158" s="104"/>
      <c r="C1158" s="104"/>
      <c r="D1158" s="104"/>
      <c r="E1158" s="104"/>
    </row>
    <row r="1159" spans="1:5">
      <c r="A1159" s="104"/>
      <c r="B1159" s="104"/>
      <c r="C1159" s="104"/>
      <c r="D1159" s="104"/>
      <c r="E1159" s="104"/>
    </row>
    <row r="1160" spans="1:5">
      <c r="A1160" s="104"/>
      <c r="B1160" s="104"/>
      <c r="C1160" s="104"/>
      <c r="D1160" s="104"/>
      <c r="E1160" s="104"/>
    </row>
    <row r="1161" spans="1:5">
      <c r="A1161" s="104"/>
      <c r="B1161" s="104"/>
      <c r="C1161" s="104"/>
      <c r="D1161" s="104"/>
      <c r="E1161" s="104"/>
    </row>
    <row r="1162" spans="1:5">
      <c r="A1162" s="104"/>
      <c r="B1162" s="104"/>
      <c r="C1162" s="104"/>
      <c r="D1162" s="104"/>
      <c r="E1162" s="104"/>
    </row>
    <row r="1163" spans="1:5">
      <c r="A1163" s="104"/>
      <c r="B1163" s="104"/>
      <c r="C1163" s="104"/>
      <c r="D1163" s="104"/>
      <c r="E1163" s="104"/>
    </row>
    <row r="1164" spans="1:5">
      <c r="A1164" s="104"/>
      <c r="B1164" s="104"/>
      <c r="C1164" s="104"/>
      <c r="D1164" s="104"/>
      <c r="E1164" s="104"/>
    </row>
    <row r="1165" spans="1:5">
      <c r="A1165" s="104"/>
      <c r="B1165" s="104"/>
      <c r="C1165" s="104"/>
      <c r="D1165" s="104"/>
      <c r="E1165" s="104"/>
    </row>
    <row r="1166" spans="1:5">
      <c r="A1166" s="104"/>
      <c r="B1166" s="104"/>
      <c r="C1166" s="104"/>
      <c r="D1166" s="104"/>
      <c r="E1166" s="104"/>
    </row>
    <row r="1167" spans="1:5">
      <c r="A1167" s="104"/>
      <c r="B1167" s="104"/>
      <c r="C1167" s="104"/>
      <c r="D1167" s="104"/>
      <c r="E1167" s="104"/>
    </row>
    <row r="1168" spans="1:5">
      <c r="A1168" s="104"/>
      <c r="B1168" s="104"/>
      <c r="C1168" s="104"/>
      <c r="D1168" s="104"/>
      <c r="E1168" s="104"/>
    </row>
    <row r="1169" spans="1:5">
      <c r="A1169" s="104"/>
      <c r="B1169" s="104"/>
      <c r="C1169" s="104"/>
      <c r="D1169" s="104"/>
      <c r="E1169" s="104"/>
    </row>
    <row r="1170" spans="1:5">
      <c r="A1170" s="104"/>
      <c r="B1170" s="104"/>
      <c r="C1170" s="104"/>
      <c r="D1170" s="104"/>
      <c r="E1170" s="104"/>
    </row>
    <row r="1171" spans="1:5">
      <c r="A1171" s="104"/>
      <c r="B1171" s="104"/>
      <c r="C1171" s="104"/>
      <c r="D1171" s="104"/>
      <c r="E1171" s="104"/>
    </row>
    <row r="1172" spans="1:5">
      <c r="A1172" s="104"/>
      <c r="B1172" s="104"/>
      <c r="C1172" s="104"/>
      <c r="D1172" s="104"/>
      <c r="E1172" s="104"/>
    </row>
    <row r="1173" spans="1:5">
      <c r="A1173" s="104"/>
      <c r="B1173" s="104"/>
      <c r="C1173" s="104"/>
      <c r="D1173" s="104"/>
      <c r="E1173" s="104"/>
    </row>
    <row r="1174" spans="1:5">
      <c r="A1174" s="104"/>
      <c r="B1174" s="104"/>
      <c r="C1174" s="104"/>
      <c r="D1174" s="104"/>
      <c r="E1174" s="104"/>
    </row>
    <row r="1175" spans="1:5">
      <c r="A1175" s="104"/>
      <c r="B1175" s="104"/>
      <c r="C1175" s="104"/>
      <c r="D1175" s="104"/>
      <c r="E1175" s="104"/>
    </row>
    <row r="1176" spans="1:5">
      <c r="A1176" s="104"/>
      <c r="B1176" s="104"/>
      <c r="C1176" s="104"/>
      <c r="D1176" s="104"/>
      <c r="E1176" s="104"/>
    </row>
    <row r="1177" spans="1:5">
      <c r="A1177" s="104"/>
      <c r="B1177" s="104"/>
      <c r="C1177" s="104"/>
      <c r="D1177" s="104"/>
      <c r="E1177" s="104"/>
    </row>
    <row r="1178" spans="1:5">
      <c r="A1178" s="104"/>
      <c r="B1178" s="104"/>
      <c r="C1178" s="104"/>
      <c r="D1178" s="104"/>
      <c r="E1178" s="104"/>
    </row>
    <row r="1179" spans="1:5">
      <c r="A1179" s="104"/>
      <c r="B1179" s="104"/>
      <c r="C1179" s="104"/>
      <c r="D1179" s="104"/>
      <c r="E1179" s="104"/>
    </row>
    <row r="1180" spans="1:5">
      <c r="A1180" s="104"/>
      <c r="B1180" s="104"/>
      <c r="C1180" s="104"/>
      <c r="D1180" s="104"/>
      <c r="E1180" s="104"/>
    </row>
    <row r="1181" spans="1:5">
      <c r="A1181" s="104"/>
      <c r="B1181" s="104"/>
      <c r="C1181" s="104"/>
      <c r="D1181" s="104"/>
      <c r="E1181" s="104"/>
    </row>
    <row r="1182" spans="1:5">
      <c r="A1182" s="104"/>
      <c r="B1182" s="104"/>
      <c r="C1182" s="104"/>
      <c r="D1182" s="104"/>
      <c r="E1182" s="104"/>
    </row>
    <row r="1183" spans="1:5">
      <c r="A1183" s="104"/>
      <c r="B1183" s="104"/>
      <c r="C1183" s="104"/>
      <c r="D1183" s="104"/>
      <c r="E1183" s="104"/>
    </row>
    <row r="1184" spans="1:5">
      <c r="A1184" s="104"/>
      <c r="B1184" s="104"/>
      <c r="C1184" s="104"/>
      <c r="D1184" s="104"/>
      <c r="E1184" s="104"/>
    </row>
    <row r="1185" spans="1:5">
      <c r="A1185" s="104"/>
      <c r="B1185" s="104"/>
      <c r="C1185" s="104"/>
      <c r="D1185" s="104"/>
      <c r="E1185" s="104"/>
    </row>
    <row r="1186" spans="1:5">
      <c r="A1186" s="104"/>
      <c r="B1186" s="104"/>
      <c r="C1186" s="104"/>
      <c r="D1186" s="104"/>
      <c r="E1186" s="104"/>
    </row>
    <row r="1187" spans="1:5">
      <c r="A1187" s="104"/>
      <c r="B1187" s="104"/>
      <c r="C1187" s="104"/>
      <c r="D1187" s="104"/>
      <c r="E1187" s="104"/>
    </row>
    <row r="1188" spans="1:5">
      <c r="A1188" s="104"/>
      <c r="B1188" s="104"/>
      <c r="C1188" s="104"/>
      <c r="D1188" s="104"/>
      <c r="E1188" s="104"/>
    </row>
    <row r="1189" spans="1:5">
      <c r="A1189" s="104"/>
      <c r="B1189" s="104"/>
      <c r="C1189" s="104"/>
      <c r="D1189" s="104"/>
      <c r="E1189" s="104"/>
    </row>
    <row r="1190" spans="1:5">
      <c r="A1190" s="104"/>
      <c r="B1190" s="104"/>
      <c r="C1190" s="104"/>
      <c r="D1190" s="104"/>
      <c r="E1190" s="104"/>
    </row>
    <row r="1191" spans="1:5">
      <c r="A1191" s="104"/>
      <c r="B1191" s="104"/>
      <c r="C1191" s="104"/>
      <c r="D1191" s="104"/>
      <c r="E1191" s="104"/>
    </row>
    <row r="1192" spans="1:5">
      <c r="A1192" s="104"/>
      <c r="B1192" s="104"/>
      <c r="C1192" s="104"/>
      <c r="D1192" s="104"/>
      <c r="E1192" s="104"/>
    </row>
    <row r="1193" spans="1:5">
      <c r="A1193" s="104"/>
      <c r="B1193" s="104"/>
      <c r="C1193" s="104"/>
      <c r="D1193" s="104"/>
      <c r="E1193" s="104"/>
    </row>
    <row r="1194" spans="1:5">
      <c r="A1194" s="104"/>
      <c r="B1194" s="104"/>
      <c r="C1194" s="104"/>
      <c r="D1194" s="104"/>
      <c r="E1194" s="104"/>
    </row>
    <row r="1195" spans="1:5">
      <c r="A1195" s="104"/>
      <c r="B1195" s="104"/>
      <c r="C1195" s="104"/>
      <c r="D1195" s="104"/>
      <c r="E1195" s="104"/>
    </row>
    <row r="1196" spans="1:5">
      <c r="A1196" s="104"/>
      <c r="B1196" s="104"/>
      <c r="C1196" s="104"/>
      <c r="D1196" s="104"/>
      <c r="E1196" s="104"/>
    </row>
    <row r="1197" spans="1:5">
      <c r="A1197" s="104"/>
      <c r="B1197" s="104"/>
      <c r="C1197" s="104"/>
      <c r="D1197" s="104"/>
      <c r="E1197" s="104"/>
    </row>
    <row r="1198" spans="1:5">
      <c r="A1198" s="104"/>
      <c r="B1198" s="104"/>
      <c r="C1198" s="104"/>
      <c r="D1198" s="104"/>
      <c r="E1198" s="104"/>
    </row>
    <row r="1199" spans="1:5">
      <c r="A1199" s="104"/>
      <c r="B1199" s="104"/>
      <c r="C1199" s="104"/>
      <c r="D1199" s="104"/>
      <c r="E1199" s="104"/>
    </row>
    <row r="1200" spans="1:5">
      <c r="A1200" s="104"/>
      <c r="B1200" s="104"/>
      <c r="C1200" s="104"/>
      <c r="D1200" s="104"/>
      <c r="E1200" s="104"/>
    </row>
    <row r="1201" spans="1:5">
      <c r="A1201" s="104"/>
      <c r="B1201" s="104"/>
      <c r="C1201" s="104"/>
      <c r="D1201" s="104"/>
      <c r="E1201" s="104"/>
    </row>
    <row r="1202" spans="1:5">
      <c r="A1202" s="104"/>
      <c r="B1202" s="104"/>
      <c r="C1202" s="104"/>
      <c r="D1202" s="104"/>
      <c r="E1202" s="104"/>
    </row>
    <row r="1203" spans="1:5">
      <c r="A1203" s="104"/>
      <c r="B1203" s="104"/>
      <c r="C1203" s="104"/>
      <c r="D1203" s="104"/>
      <c r="E1203" s="104"/>
    </row>
    <row r="1204" spans="1:5">
      <c r="A1204" s="104"/>
      <c r="B1204" s="104"/>
      <c r="C1204" s="104"/>
      <c r="D1204" s="104"/>
      <c r="E1204" s="104"/>
    </row>
    <row r="1205" spans="1:5">
      <c r="A1205" s="104"/>
      <c r="B1205" s="104"/>
      <c r="C1205" s="104"/>
      <c r="D1205" s="104"/>
      <c r="E1205" s="104"/>
    </row>
    <row r="1206" spans="1:5">
      <c r="A1206" s="104"/>
      <c r="B1206" s="104"/>
      <c r="C1206" s="104"/>
      <c r="D1206" s="104"/>
      <c r="E1206" s="104"/>
    </row>
    <row r="1207" spans="1:5">
      <c r="A1207" s="104"/>
      <c r="B1207" s="104"/>
      <c r="C1207" s="104"/>
      <c r="D1207" s="104"/>
      <c r="E1207" s="104"/>
    </row>
    <row r="1208" spans="1:5">
      <c r="A1208" s="104"/>
      <c r="B1208" s="104"/>
      <c r="C1208" s="104"/>
      <c r="D1208" s="104"/>
      <c r="E1208" s="104"/>
    </row>
    <row r="1209" spans="1:5">
      <c r="A1209" s="104"/>
      <c r="B1209" s="104"/>
      <c r="C1209" s="104"/>
      <c r="D1209" s="104"/>
      <c r="E1209" s="104"/>
    </row>
    <row r="1210" spans="1:5">
      <c r="A1210" s="104"/>
      <c r="B1210" s="104"/>
      <c r="C1210" s="104"/>
      <c r="D1210" s="104"/>
      <c r="E1210" s="104"/>
    </row>
    <row r="1211" spans="1:5">
      <c r="A1211" s="104"/>
      <c r="B1211" s="104"/>
      <c r="C1211" s="104"/>
      <c r="D1211" s="104"/>
      <c r="E1211" s="104"/>
    </row>
    <row r="1212" spans="1:5">
      <c r="A1212" s="104"/>
      <c r="B1212" s="104"/>
      <c r="C1212" s="104"/>
      <c r="D1212" s="104"/>
      <c r="E1212" s="104"/>
    </row>
    <row r="1213" spans="1:5">
      <c r="A1213" s="104"/>
      <c r="B1213" s="104"/>
      <c r="C1213" s="104"/>
      <c r="D1213" s="104"/>
      <c r="E1213" s="104"/>
    </row>
    <row r="1214" spans="1:5">
      <c r="A1214" s="104"/>
      <c r="B1214" s="104"/>
      <c r="C1214" s="104"/>
      <c r="D1214" s="104"/>
      <c r="E1214" s="104"/>
    </row>
    <row r="1215" spans="1:5">
      <c r="A1215" s="104"/>
      <c r="B1215" s="104"/>
      <c r="C1215" s="104"/>
      <c r="D1215" s="104"/>
      <c r="E1215" s="104"/>
    </row>
    <row r="1216" spans="1:5">
      <c r="A1216" s="104"/>
      <c r="B1216" s="104"/>
      <c r="C1216" s="104"/>
      <c r="D1216" s="104"/>
      <c r="E1216" s="104"/>
    </row>
    <row r="1217" spans="1:5">
      <c r="A1217" s="104"/>
      <c r="B1217" s="104"/>
      <c r="C1217" s="104"/>
      <c r="D1217" s="104"/>
      <c r="E1217" s="104"/>
    </row>
    <row r="1218" spans="1:5">
      <c r="A1218" s="104"/>
      <c r="B1218" s="104"/>
      <c r="C1218" s="104"/>
      <c r="D1218" s="104"/>
      <c r="E1218" s="104"/>
    </row>
    <row r="1219" spans="1:5">
      <c r="A1219" s="104"/>
      <c r="B1219" s="104"/>
      <c r="C1219" s="104"/>
      <c r="D1219" s="104"/>
      <c r="E1219" s="104"/>
    </row>
    <row r="1220" spans="1:5">
      <c r="A1220" s="104"/>
      <c r="B1220" s="104"/>
      <c r="C1220" s="104"/>
      <c r="D1220" s="104"/>
      <c r="E1220" s="104"/>
    </row>
    <row r="1221" spans="1:5">
      <c r="A1221" s="104"/>
      <c r="B1221" s="104"/>
      <c r="C1221" s="104"/>
      <c r="D1221" s="104"/>
      <c r="E1221" s="104"/>
    </row>
    <row r="1222" spans="1:5">
      <c r="A1222" s="104"/>
      <c r="B1222" s="104"/>
      <c r="C1222" s="104"/>
      <c r="D1222" s="104"/>
      <c r="E1222" s="104"/>
    </row>
    <row r="1223" spans="1:5">
      <c r="A1223" s="104"/>
      <c r="B1223" s="104"/>
      <c r="C1223" s="104"/>
      <c r="D1223" s="104"/>
      <c r="E1223" s="104"/>
    </row>
    <row r="1224" spans="1:5">
      <c r="A1224" s="104"/>
      <c r="B1224" s="104"/>
      <c r="C1224" s="104"/>
      <c r="D1224" s="104"/>
      <c r="E1224" s="104"/>
    </row>
    <row r="1225" spans="1:5">
      <c r="A1225" s="104"/>
      <c r="B1225" s="104"/>
      <c r="C1225" s="104"/>
      <c r="D1225" s="104"/>
      <c r="E1225" s="104"/>
    </row>
    <row r="1226" spans="1:5">
      <c r="A1226" s="104"/>
      <c r="B1226" s="104"/>
      <c r="C1226" s="104"/>
      <c r="D1226" s="104"/>
      <c r="E1226" s="104"/>
    </row>
    <row r="1227" spans="1:5">
      <c r="A1227" s="104"/>
      <c r="B1227" s="104"/>
      <c r="C1227" s="104"/>
      <c r="D1227" s="104"/>
      <c r="E1227" s="104"/>
    </row>
    <row r="1228" spans="1:5">
      <c r="A1228" s="104"/>
      <c r="B1228" s="104"/>
      <c r="C1228" s="104"/>
      <c r="D1228" s="104"/>
      <c r="E1228" s="104"/>
    </row>
    <row r="1229" spans="1:5">
      <c r="A1229" s="104"/>
      <c r="B1229" s="104"/>
      <c r="C1229" s="104"/>
      <c r="D1229" s="104"/>
      <c r="E1229" s="104"/>
    </row>
    <row r="1230" spans="1:5">
      <c r="A1230" s="104"/>
      <c r="B1230" s="104"/>
      <c r="C1230" s="104"/>
      <c r="D1230" s="104"/>
      <c r="E1230" s="104"/>
    </row>
    <row r="1231" spans="1:5">
      <c r="A1231" s="104"/>
      <c r="B1231" s="104"/>
      <c r="C1231" s="104"/>
      <c r="D1231" s="104"/>
      <c r="E1231" s="104"/>
    </row>
    <row r="1232" spans="1:5">
      <c r="A1232" s="104"/>
      <c r="B1232" s="104"/>
      <c r="C1232" s="104"/>
      <c r="D1232" s="104"/>
      <c r="E1232" s="104"/>
    </row>
    <row r="1233" spans="1:5">
      <c r="A1233" s="104"/>
      <c r="B1233" s="104"/>
      <c r="C1233" s="104"/>
      <c r="D1233" s="104"/>
      <c r="E1233" s="104"/>
    </row>
    <row r="1234" spans="1:5">
      <c r="A1234" s="104"/>
      <c r="B1234" s="104"/>
      <c r="C1234" s="104"/>
      <c r="D1234" s="104"/>
      <c r="E1234" s="104"/>
    </row>
    <row r="1235" spans="1:5">
      <c r="A1235" s="104"/>
      <c r="B1235" s="104"/>
      <c r="C1235" s="104"/>
      <c r="D1235" s="104"/>
      <c r="E1235" s="104"/>
    </row>
    <row r="1236" spans="1:5">
      <c r="A1236" s="104"/>
      <c r="B1236" s="104"/>
      <c r="C1236" s="104"/>
      <c r="D1236" s="104"/>
      <c r="E1236" s="104"/>
    </row>
    <row r="1237" spans="1:5">
      <c r="A1237" s="104"/>
      <c r="B1237" s="104"/>
      <c r="C1237" s="104"/>
      <c r="D1237" s="104"/>
      <c r="E1237" s="104"/>
    </row>
    <row r="1238" spans="1:5">
      <c r="A1238" s="104"/>
      <c r="B1238" s="104"/>
      <c r="C1238" s="104"/>
      <c r="D1238" s="104"/>
      <c r="E1238" s="104"/>
    </row>
    <row r="1239" spans="1:5">
      <c r="A1239" s="104"/>
      <c r="B1239" s="104"/>
      <c r="C1239" s="104"/>
      <c r="D1239" s="104"/>
      <c r="E1239" s="104"/>
    </row>
    <row r="1240" spans="1:5">
      <c r="A1240" s="104"/>
      <c r="B1240" s="104"/>
      <c r="C1240" s="104"/>
      <c r="D1240" s="104"/>
      <c r="E1240" s="104"/>
    </row>
    <row r="1241" spans="1:5">
      <c r="A1241" s="104"/>
      <c r="B1241" s="104"/>
      <c r="C1241" s="104"/>
      <c r="D1241" s="104"/>
      <c r="E1241" s="104"/>
    </row>
    <row r="1242" spans="1:5">
      <c r="A1242" s="104"/>
      <c r="B1242" s="104"/>
      <c r="C1242" s="104"/>
      <c r="D1242" s="104"/>
      <c r="E1242" s="104"/>
    </row>
    <row r="1243" spans="1:5">
      <c r="A1243" s="104"/>
      <c r="B1243" s="104"/>
      <c r="C1243" s="104"/>
      <c r="D1243" s="104"/>
      <c r="E1243" s="104"/>
    </row>
    <row r="1244" spans="1:5">
      <c r="A1244" s="104"/>
      <c r="B1244" s="104"/>
      <c r="C1244" s="104"/>
      <c r="D1244" s="104"/>
      <c r="E1244" s="104"/>
    </row>
    <row r="1245" spans="1:5">
      <c r="A1245" s="104"/>
      <c r="B1245" s="104"/>
      <c r="C1245" s="104"/>
      <c r="D1245" s="104"/>
      <c r="E1245" s="104"/>
    </row>
    <row r="1246" spans="1:5">
      <c r="A1246" s="104"/>
      <c r="B1246" s="104"/>
      <c r="C1246" s="104"/>
      <c r="D1246" s="104"/>
      <c r="E1246" s="104"/>
    </row>
    <row r="1247" spans="1:5">
      <c r="A1247" s="104"/>
      <c r="B1247" s="104"/>
      <c r="C1247" s="104"/>
      <c r="D1247" s="104"/>
      <c r="E1247" s="104"/>
    </row>
    <row r="1248" spans="1:5">
      <c r="A1248" s="104"/>
      <c r="B1248" s="104"/>
      <c r="C1248" s="104"/>
      <c r="D1248" s="104"/>
      <c r="E1248" s="104"/>
    </row>
    <row r="1249" spans="1:5">
      <c r="A1249" s="104"/>
      <c r="B1249" s="104"/>
      <c r="C1249" s="104"/>
      <c r="D1249" s="104"/>
      <c r="E1249" s="104"/>
    </row>
    <row r="1250" spans="1:5">
      <c r="A1250" s="104"/>
      <c r="B1250" s="104"/>
      <c r="C1250" s="104"/>
      <c r="D1250" s="104"/>
      <c r="E1250" s="104"/>
    </row>
    <row r="1251" spans="1:5">
      <c r="A1251" s="104"/>
      <c r="B1251" s="104"/>
      <c r="C1251" s="104"/>
      <c r="D1251" s="104"/>
      <c r="E1251" s="104"/>
    </row>
    <row r="1252" spans="1:5">
      <c r="A1252" s="104"/>
      <c r="B1252" s="104"/>
      <c r="C1252" s="104"/>
      <c r="D1252" s="104"/>
      <c r="E1252" s="104"/>
    </row>
    <row r="1253" spans="1:5">
      <c r="A1253" s="104"/>
      <c r="B1253" s="104"/>
      <c r="C1253" s="104"/>
      <c r="D1253" s="104"/>
      <c r="E1253" s="104"/>
    </row>
    <row r="1254" spans="1:5">
      <c r="A1254" s="104"/>
      <c r="B1254" s="104"/>
      <c r="C1254" s="104"/>
      <c r="D1254" s="104"/>
      <c r="E1254" s="104"/>
    </row>
    <row r="1255" spans="1:5">
      <c r="A1255" s="104"/>
      <c r="B1255" s="104"/>
      <c r="C1255" s="104"/>
      <c r="D1255" s="104"/>
      <c r="E1255" s="104"/>
    </row>
    <row r="1256" spans="1:5">
      <c r="A1256" s="104"/>
      <c r="B1256" s="104"/>
      <c r="C1256" s="104"/>
      <c r="D1256" s="104"/>
      <c r="E1256" s="104"/>
    </row>
    <row r="1257" spans="1:5">
      <c r="A1257" s="104"/>
      <c r="B1257" s="104"/>
      <c r="C1257" s="104"/>
      <c r="D1257" s="104"/>
      <c r="E1257" s="104"/>
    </row>
    <row r="1258" spans="1:5">
      <c r="A1258" s="104"/>
      <c r="B1258" s="104"/>
      <c r="C1258" s="104"/>
      <c r="D1258" s="104"/>
      <c r="E1258" s="104"/>
    </row>
    <row r="1259" spans="1:5">
      <c r="A1259" s="104"/>
      <c r="B1259" s="104"/>
      <c r="C1259" s="104"/>
      <c r="D1259" s="104"/>
      <c r="E1259" s="104"/>
    </row>
    <row r="1260" spans="1:5">
      <c r="A1260" s="104"/>
      <c r="B1260" s="104"/>
      <c r="C1260" s="104"/>
      <c r="D1260" s="104"/>
      <c r="E1260" s="104"/>
    </row>
    <row r="1261" spans="1:5">
      <c r="A1261" s="104"/>
      <c r="B1261" s="104"/>
      <c r="C1261" s="104"/>
      <c r="D1261" s="104"/>
      <c r="E1261" s="104"/>
    </row>
    <row r="1262" spans="1:5">
      <c r="A1262" s="104"/>
      <c r="B1262" s="104"/>
      <c r="C1262" s="104"/>
      <c r="D1262" s="104"/>
      <c r="E1262" s="104"/>
    </row>
    <row r="1263" spans="1:5">
      <c r="A1263" s="104"/>
      <c r="B1263" s="104"/>
      <c r="C1263" s="104"/>
      <c r="D1263" s="104"/>
      <c r="E1263" s="104"/>
    </row>
    <row r="1264" spans="1:5">
      <c r="A1264" s="104"/>
      <c r="B1264" s="104"/>
      <c r="C1264" s="104"/>
      <c r="D1264" s="104"/>
      <c r="E1264" s="104"/>
    </row>
    <row r="1265" spans="1:5">
      <c r="A1265" s="104"/>
      <c r="B1265" s="104"/>
      <c r="C1265" s="104"/>
      <c r="D1265" s="104"/>
      <c r="E1265" s="104"/>
    </row>
    <row r="1266" spans="1:5">
      <c r="A1266" s="104"/>
      <c r="B1266" s="104"/>
      <c r="C1266" s="104"/>
      <c r="D1266" s="104"/>
      <c r="E1266" s="104"/>
    </row>
    <row r="1267" spans="1:5">
      <c r="A1267" s="104"/>
      <c r="B1267" s="104"/>
      <c r="C1267" s="104"/>
      <c r="D1267" s="104"/>
      <c r="E1267" s="104"/>
    </row>
    <row r="1268" spans="1:5">
      <c r="A1268" s="104"/>
      <c r="B1268" s="104"/>
      <c r="C1268" s="104"/>
      <c r="D1268" s="104"/>
      <c r="E1268" s="104"/>
    </row>
    <row r="1269" spans="1:5">
      <c r="A1269" s="104"/>
      <c r="B1269" s="104"/>
      <c r="C1269" s="104"/>
      <c r="D1269" s="104"/>
      <c r="E1269" s="104"/>
    </row>
    <row r="1270" spans="1:5">
      <c r="A1270" s="104"/>
      <c r="B1270" s="104"/>
      <c r="C1270" s="104"/>
      <c r="D1270" s="104"/>
      <c r="E1270" s="104"/>
    </row>
    <row r="1271" spans="1:5">
      <c r="A1271" s="104"/>
      <c r="B1271" s="104"/>
      <c r="C1271" s="104"/>
      <c r="D1271" s="104"/>
      <c r="E1271" s="104"/>
    </row>
    <row r="1272" spans="1:5">
      <c r="A1272" s="104"/>
      <c r="B1272" s="104"/>
      <c r="C1272" s="104"/>
      <c r="D1272" s="104"/>
      <c r="E1272" s="104"/>
    </row>
    <row r="1273" spans="1:5">
      <c r="A1273" s="104"/>
      <c r="B1273" s="104"/>
      <c r="C1273" s="104"/>
      <c r="D1273" s="104"/>
      <c r="E1273" s="104"/>
    </row>
    <row r="1274" spans="1:5">
      <c r="A1274" s="104"/>
      <c r="B1274" s="104"/>
      <c r="C1274" s="104"/>
      <c r="D1274" s="104"/>
      <c r="E1274" s="104"/>
    </row>
    <row r="1275" spans="1:5">
      <c r="A1275" s="104"/>
      <c r="B1275" s="104"/>
      <c r="C1275" s="104"/>
      <c r="D1275" s="104"/>
      <c r="E1275" s="104"/>
    </row>
    <row r="1276" spans="1:5">
      <c r="A1276" s="104"/>
      <c r="B1276" s="104"/>
      <c r="C1276" s="104"/>
      <c r="D1276" s="104"/>
      <c r="E1276" s="104"/>
    </row>
    <row r="1277" spans="1:5">
      <c r="A1277" s="104"/>
      <c r="B1277" s="104"/>
      <c r="C1277" s="104"/>
      <c r="D1277" s="104"/>
      <c r="E1277" s="104"/>
    </row>
    <row r="1278" spans="1:5">
      <c r="A1278" s="104"/>
      <c r="B1278" s="104"/>
      <c r="C1278" s="104"/>
      <c r="D1278" s="104"/>
      <c r="E1278" s="104"/>
    </row>
    <row r="1279" spans="1:5">
      <c r="A1279" s="104"/>
      <c r="B1279" s="104"/>
      <c r="C1279" s="104"/>
      <c r="D1279" s="104"/>
      <c r="E1279" s="104"/>
    </row>
    <row r="1280" spans="1:5">
      <c r="A1280" s="104"/>
      <c r="B1280" s="104"/>
      <c r="C1280" s="104"/>
      <c r="D1280" s="104"/>
      <c r="E1280" s="104"/>
    </row>
    <row r="1281" spans="1:5">
      <c r="A1281" s="104"/>
      <c r="B1281" s="104"/>
      <c r="C1281" s="104"/>
      <c r="D1281" s="104"/>
      <c r="E1281" s="104"/>
    </row>
    <row r="1282" spans="1:5">
      <c r="A1282" s="104"/>
      <c r="B1282" s="104"/>
      <c r="C1282" s="104"/>
      <c r="D1282" s="104"/>
      <c r="E1282" s="104"/>
    </row>
    <row r="1283" spans="1:5">
      <c r="A1283" s="104"/>
      <c r="B1283" s="104"/>
      <c r="C1283" s="104"/>
      <c r="D1283" s="104"/>
      <c r="E1283" s="104"/>
    </row>
    <row r="1284" spans="1:5">
      <c r="A1284" s="104"/>
      <c r="B1284" s="104"/>
      <c r="C1284" s="104"/>
      <c r="D1284" s="104"/>
      <c r="E1284" s="104"/>
    </row>
    <row r="1285" spans="1:5">
      <c r="A1285" s="104"/>
      <c r="B1285" s="104"/>
      <c r="C1285" s="104"/>
      <c r="D1285" s="104"/>
      <c r="E1285" s="104"/>
    </row>
    <row r="1286" spans="1:5">
      <c r="A1286" s="104"/>
      <c r="B1286" s="104"/>
      <c r="C1286" s="104"/>
      <c r="D1286" s="104"/>
      <c r="E1286" s="104"/>
    </row>
    <row r="1287" spans="1:5">
      <c r="A1287" s="104"/>
      <c r="B1287" s="104"/>
      <c r="C1287" s="104"/>
      <c r="D1287" s="104"/>
      <c r="E1287" s="104"/>
    </row>
    <row r="1288" spans="1:5">
      <c r="A1288" s="104"/>
      <c r="B1288" s="104"/>
      <c r="C1288" s="104"/>
      <c r="D1288" s="104"/>
      <c r="E1288" s="104"/>
    </row>
    <row r="1289" spans="1:5">
      <c r="A1289" s="104"/>
      <c r="B1289" s="104"/>
      <c r="C1289" s="104"/>
      <c r="D1289" s="104"/>
      <c r="E1289" s="104"/>
    </row>
    <row r="1290" spans="1:5">
      <c r="A1290" s="104"/>
      <c r="B1290" s="104"/>
      <c r="C1290" s="104"/>
      <c r="D1290" s="104"/>
      <c r="E1290" s="104"/>
    </row>
    <row r="1291" spans="1:5">
      <c r="A1291" s="104"/>
      <c r="B1291" s="104"/>
      <c r="C1291" s="104"/>
      <c r="D1291" s="104"/>
      <c r="E1291" s="104"/>
    </row>
    <row r="1292" spans="1:5">
      <c r="A1292" s="104"/>
      <c r="B1292" s="104"/>
      <c r="C1292" s="104"/>
      <c r="D1292" s="104"/>
      <c r="E1292" s="104"/>
    </row>
    <row r="1293" spans="1:5">
      <c r="A1293" s="104"/>
      <c r="B1293" s="104"/>
      <c r="C1293" s="104"/>
      <c r="D1293" s="104"/>
      <c r="E1293" s="104"/>
    </row>
    <row r="1294" spans="1:5">
      <c r="A1294" s="104"/>
      <c r="B1294" s="104"/>
      <c r="C1294" s="104"/>
      <c r="D1294" s="104"/>
      <c r="E1294" s="104"/>
    </row>
    <row r="1295" spans="1:5">
      <c r="A1295" s="104"/>
      <c r="B1295" s="104"/>
      <c r="C1295" s="104"/>
      <c r="D1295" s="104"/>
      <c r="E1295" s="104"/>
    </row>
    <row r="1296" spans="1:5">
      <c r="A1296" s="104"/>
      <c r="B1296" s="104"/>
      <c r="C1296" s="104"/>
      <c r="D1296" s="104"/>
      <c r="E1296" s="104"/>
    </row>
    <row r="1297" spans="1:5">
      <c r="A1297" s="104"/>
      <c r="B1297" s="104"/>
      <c r="C1297" s="104"/>
      <c r="D1297" s="104"/>
      <c r="E1297" s="104"/>
    </row>
    <row r="1298" spans="1:5">
      <c r="A1298" s="104"/>
      <c r="B1298" s="104"/>
      <c r="C1298" s="104"/>
      <c r="D1298" s="104"/>
      <c r="E1298" s="104"/>
    </row>
    <row r="1299" spans="1:5">
      <c r="A1299" s="104"/>
      <c r="B1299" s="104"/>
      <c r="C1299" s="104"/>
      <c r="D1299" s="104"/>
      <c r="E1299" s="104"/>
    </row>
    <row r="1300" spans="1:5">
      <c r="A1300" s="104"/>
      <c r="B1300" s="104"/>
      <c r="C1300" s="104"/>
      <c r="D1300" s="104"/>
      <c r="E1300" s="104"/>
    </row>
    <row r="1301" spans="1:5">
      <c r="A1301" s="104"/>
      <c r="B1301" s="104"/>
      <c r="C1301" s="104"/>
      <c r="D1301" s="104"/>
      <c r="E1301" s="104"/>
    </row>
    <row r="1302" spans="1:5">
      <c r="A1302" s="104"/>
      <c r="B1302" s="104"/>
      <c r="C1302" s="104"/>
      <c r="D1302" s="104"/>
      <c r="E1302" s="104"/>
    </row>
    <row r="1303" spans="1:5">
      <c r="A1303" s="104"/>
      <c r="B1303" s="104"/>
      <c r="C1303" s="104"/>
      <c r="D1303" s="104"/>
      <c r="E1303" s="104"/>
    </row>
    <row r="1304" spans="1:5">
      <c r="A1304" s="104"/>
      <c r="B1304" s="104"/>
      <c r="C1304" s="104"/>
      <c r="D1304" s="104"/>
      <c r="E1304" s="104"/>
    </row>
    <row r="1305" spans="1:5">
      <c r="A1305" s="104"/>
      <c r="B1305" s="104"/>
      <c r="C1305" s="104"/>
      <c r="D1305" s="104"/>
      <c r="E1305" s="104"/>
    </row>
    <row r="1306" spans="1:5">
      <c r="A1306" s="104"/>
      <c r="B1306" s="104"/>
      <c r="C1306" s="104"/>
      <c r="D1306" s="104"/>
      <c r="E1306" s="104"/>
    </row>
    <row r="1307" spans="1:5">
      <c r="A1307" s="104"/>
      <c r="B1307" s="104"/>
      <c r="C1307" s="104"/>
      <c r="D1307" s="104"/>
      <c r="E1307" s="104"/>
    </row>
    <row r="1308" spans="1:5">
      <c r="A1308" s="104"/>
      <c r="B1308" s="104"/>
      <c r="C1308" s="104"/>
      <c r="D1308" s="104"/>
      <c r="E1308" s="104"/>
    </row>
    <row r="1309" spans="1:5">
      <c r="A1309" s="104"/>
      <c r="B1309" s="104"/>
      <c r="C1309" s="104"/>
      <c r="D1309" s="104"/>
      <c r="E1309" s="104"/>
    </row>
    <row r="1310" spans="1:5">
      <c r="A1310" s="104"/>
      <c r="B1310" s="104"/>
      <c r="C1310" s="104"/>
      <c r="D1310" s="104"/>
      <c r="E1310" s="104"/>
    </row>
    <row r="1311" spans="1:5">
      <c r="A1311" s="104"/>
      <c r="B1311" s="104"/>
      <c r="C1311" s="104"/>
      <c r="D1311" s="104"/>
      <c r="E1311" s="104"/>
    </row>
    <row r="1312" spans="1:5">
      <c r="A1312" s="104"/>
      <c r="B1312" s="104"/>
      <c r="C1312" s="104"/>
      <c r="D1312" s="104"/>
      <c r="E1312" s="104"/>
    </row>
    <row r="1313" spans="1:5">
      <c r="A1313" s="104"/>
      <c r="B1313" s="104"/>
      <c r="C1313" s="104"/>
      <c r="D1313" s="104"/>
      <c r="E1313" s="104"/>
    </row>
    <row r="1314" spans="1:5">
      <c r="A1314" s="104"/>
      <c r="B1314" s="104"/>
      <c r="C1314" s="104"/>
      <c r="D1314" s="104"/>
      <c r="E1314" s="104"/>
    </row>
    <row r="1315" spans="1:5">
      <c r="A1315" s="104"/>
      <c r="B1315" s="104"/>
      <c r="C1315" s="104"/>
      <c r="D1315" s="104"/>
      <c r="E1315" s="104"/>
    </row>
    <row r="1316" spans="1:5">
      <c r="A1316" s="104"/>
      <c r="B1316" s="104"/>
      <c r="C1316" s="104"/>
      <c r="D1316" s="104"/>
      <c r="E1316" s="104"/>
    </row>
    <row r="1317" spans="1:5">
      <c r="A1317" s="104"/>
      <c r="B1317" s="104"/>
      <c r="C1317" s="104"/>
      <c r="D1317" s="104"/>
      <c r="E1317" s="104"/>
    </row>
    <row r="1318" spans="1:5">
      <c r="A1318" s="104"/>
      <c r="B1318" s="104"/>
      <c r="C1318" s="104"/>
      <c r="D1318" s="104"/>
      <c r="E1318" s="104"/>
    </row>
    <row r="1319" spans="1:5">
      <c r="A1319" s="104"/>
      <c r="B1319" s="104"/>
      <c r="C1319" s="104"/>
      <c r="D1319" s="104"/>
      <c r="E1319" s="104"/>
    </row>
    <row r="1320" spans="1:5">
      <c r="A1320" s="104"/>
      <c r="B1320" s="104"/>
      <c r="C1320" s="104"/>
      <c r="D1320" s="104"/>
      <c r="E1320" s="104"/>
    </row>
    <row r="1321" spans="1:5">
      <c r="A1321" s="104"/>
      <c r="B1321" s="104"/>
      <c r="C1321" s="104"/>
      <c r="D1321" s="104"/>
      <c r="E1321" s="104"/>
    </row>
    <row r="1322" spans="1:5">
      <c r="A1322" s="104"/>
      <c r="B1322" s="104"/>
      <c r="C1322" s="104"/>
      <c r="D1322" s="104"/>
      <c r="E1322" s="104"/>
    </row>
    <row r="1323" spans="1:5">
      <c r="A1323" s="104"/>
      <c r="B1323" s="104"/>
      <c r="C1323" s="104"/>
      <c r="D1323" s="104"/>
      <c r="E1323" s="104"/>
    </row>
    <row r="1324" spans="1:5">
      <c r="A1324" s="104"/>
      <c r="B1324" s="104"/>
      <c r="C1324" s="104"/>
      <c r="D1324" s="104"/>
      <c r="E1324" s="104"/>
    </row>
    <row r="1325" spans="1:5">
      <c r="A1325" s="104"/>
      <c r="B1325" s="104"/>
      <c r="C1325" s="104"/>
      <c r="D1325" s="104"/>
      <c r="E1325" s="104"/>
    </row>
    <row r="1326" spans="1:5">
      <c r="A1326" s="104"/>
      <c r="B1326" s="104"/>
      <c r="C1326" s="104"/>
      <c r="D1326" s="104"/>
      <c r="E1326" s="104"/>
    </row>
    <row r="1327" spans="1:5">
      <c r="A1327" s="104"/>
      <c r="B1327" s="104"/>
      <c r="C1327" s="104"/>
      <c r="D1327" s="104"/>
      <c r="E1327" s="104"/>
    </row>
    <row r="1328" spans="1:5">
      <c r="A1328" s="104"/>
      <c r="B1328" s="104"/>
      <c r="C1328" s="104"/>
      <c r="D1328" s="104"/>
      <c r="E1328" s="104"/>
    </row>
    <row r="1329" spans="1:5">
      <c r="A1329" s="104"/>
      <c r="B1329" s="104"/>
      <c r="C1329" s="104"/>
      <c r="D1329" s="104"/>
      <c r="E1329" s="104"/>
    </row>
    <row r="1330" spans="1:5">
      <c r="A1330" s="104"/>
      <c r="B1330" s="104"/>
      <c r="C1330" s="104"/>
      <c r="D1330" s="104"/>
      <c r="E1330" s="104"/>
    </row>
    <row r="1331" spans="1:5">
      <c r="A1331" s="104"/>
      <c r="B1331" s="104"/>
      <c r="C1331" s="104"/>
      <c r="D1331" s="104"/>
      <c r="E1331" s="104"/>
    </row>
    <row r="1332" spans="1:5">
      <c r="A1332" s="104"/>
      <c r="B1332" s="104"/>
      <c r="C1332" s="104"/>
      <c r="D1332" s="104"/>
      <c r="E1332" s="104"/>
    </row>
    <row r="1333" spans="1:5">
      <c r="A1333" s="104"/>
      <c r="B1333" s="104"/>
      <c r="C1333" s="104"/>
      <c r="D1333" s="104"/>
      <c r="E1333" s="104"/>
    </row>
    <row r="1334" spans="1:5">
      <c r="A1334" s="104"/>
      <c r="B1334" s="104"/>
      <c r="C1334" s="104"/>
      <c r="D1334" s="104"/>
      <c r="E1334" s="104"/>
    </row>
    <row r="1335" spans="1:5">
      <c r="A1335" s="104"/>
      <c r="B1335" s="104"/>
      <c r="C1335" s="104"/>
      <c r="D1335" s="104"/>
      <c r="E1335" s="104"/>
    </row>
    <row r="1336" spans="1:5">
      <c r="A1336" s="104"/>
      <c r="B1336" s="104"/>
      <c r="C1336" s="104"/>
      <c r="D1336" s="104"/>
      <c r="E1336" s="104"/>
    </row>
    <row r="1337" spans="1:5">
      <c r="A1337" s="104"/>
      <c r="B1337" s="104"/>
      <c r="C1337" s="104"/>
      <c r="D1337" s="104"/>
      <c r="E1337" s="104"/>
    </row>
    <row r="1338" spans="1:5">
      <c r="A1338" s="104"/>
      <c r="B1338" s="104"/>
      <c r="C1338" s="104"/>
      <c r="D1338" s="104"/>
      <c r="E1338" s="104"/>
    </row>
    <row r="1339" spans="1:5">
      <c r="A1339" s="104"/>
      <c r="B1339" s="104"/>
      <c r="C1339" s="104"/>
      <c r="D1339" s="104"/>
      <c r="E1339" s="104"/>
    </row>
    <row r="1340" spans="1:5">
      <c r="A1340" s="104"/>
      <c r="B1340" s="104"/>
      <c r="C1340" s="104"/>
      <c r="D1340" s="104"/>
      <c r="E1340" s="104"/>
    </row>
    <row r="1341" spans="1:5">
      <c r="A1341" s="104"/>
      <c r="B1341" s="104"/>
      <c r="C1341" s="104"/>
      <c r="D1341" s="104"/>
      <c r="E1341" s="104"/>
    </row>
    <row r="1342" spans="1:5">
      <c r="A1342" s="104"/>
      <c r="B1342" s="104"/>
      <c r="C1342" s="104"/>
      <c r="D1342" s="104"/>
      <c r="E1342" s="104"/>
    </row>
    <row r="1343" spans="1:5">
      <c r="A1343" s="104"/>
      <c r="B1343" s="104"/>
      <c r="C1343" s="104"/>
      <c r="D1343" s="104"/>
      <c r="E1343" s="104"/>
    </row>
    <row r="1344" spans="1:5">
      <c r="A1344" s="104"/>
      <c r="B1344" s="104"/>
      <c r="C1344" s="104"/>
      <c r="D1344" s="104"/>
      <c r="E1344" s="104"/>
    </row>
    <row r="1345" spans="1:5">
      <c r="A1345" s="104"/>
      <c r="B1345" s="104"/>
      <c r="C1345" s="104"/>
      <c r="D1345" s="104"/>
      <c r="E1345" s="104"/>
    </row>
    <row r="1346" spans="1:5">
      <c r="A1346" s="104"/>
      <c r="B1346" s="104"/>
      <c r="C1346" s="104"/>
      <c r="D1346" s="104"/>
      <c r="E1346" s="104"/>
    </row>
    <row r="1347" spans="1:5">
      <c r="A1347" s="104"/>
      <c r="B1347" s="104"/>
      <c r="C1347" s="104"/>
      <c r="D1347" s="104"/>
      <c r="E1347" s="104"/>
    </row>
    <row r="1348" spans="1:5">
      <c r="A1348" s="104"/>
      <c r="B1348" s="104"/>
      <c r="C1348" s="104"/>
      <c r="D1348" s="104"/>
      <c r="E1348" s="104"/>
    </row>
    <row r="1349" spans="1:5">
      <c r="A1349" s="104"/>
      <c r="B1349" s="104"/>
      <c r="C1349" s="104"/>
      <c r="D1349" s="104"/>
      <c r="E1349" s="104"/>
    </row>
    <row r="1350" spans="1:5">
      <c r="A1350" s="104"/>
      <c r="B1350" s="104"/>
      <c r="C1350" s="104"/>
      <c r="D1350" s="104"/>
      <c r="E1350" s="104"/>
    </row>
    <row r="1351" spans="1:5">
      <c r="A1351" s="104"/>
      <c r="B1351" s="104"/>
      <c r="C1351" s="104"/>
      <c r="D1351" s="104"/>
      <c r="E1351" s="104"/>
    </row>
    <row r="1352" spans="1:5">
      <c r="A1352" s="104"/>
      <c r="B1352" s="104"/>
      <c r="C1352" s="104"/>
      <c r="D1352" s="104"/>
      <c r="E1352" s="104"/>
    </row>
    <row r="1353" spans="1:5">
      <c r="A1353" s="104"/>
      <c r="B1353" s="104"/>
      <c r="C1353" s="104"/>
      <c r="D1353" s="104"/>
      <c r="E1353" s="104"/>
    </row>
    <row r="1354" spans="1:5">
      <c r="A1354" s="104"/>
      <c r="B1354" s="104"/>
      <c r="C1354" s="104"/>
      <c r="D1354" s="104"/>
      <c r="E1354" s="104"/>
    </row>
    <row r="1355" spans="1:5">
      <c r="A1355" s="104"/>
      <c r="B1355" s="104"/>
      <c r="C1355" s="104"/>
      <c r="D1355" s="104"/>
      <c r="E1355" s="104"/>
    </row>
    <row r="1356" spans="1:5">
      <c r="A1356" s="104"/>
      <c r="B1356" s="104"/>
      <c r="C1356" s="104"/>
      <c r="D1356" s="104"/>
      <c r="E1356" s="104"/>
    </row>
    <row r="1357" spans="1:5">
      <c r="A1357" s="104"/>
      <c r="B1357" s="104"/>
      <c r="C1357" s="104"/>
      <c r="D1357" s="104"/>
      <c r="E1357" s="104"/>
    </row>
    <row r="1358" spans="1:5">
      <c r="A1358" s="104"/>
      <c r="B1358" s="104"/>
      <c r="C1358" s="104"/>
      <c r="D1358" s="104"/>
      <c r="E1358" s="104"/>
    </row>
    <row r="1359" spans="1:5">
      <c r="A1359" s="104"/>
      <c r="B1359" s="104"/>
      <c r="C1359" s="104"/>
      <c r="D1359" s="104"/>
      <c r="E1359" s="104"/>
    </row>
    <row r="1360" spans="1:5">
      <c r="A1360" s="104"/>
      <c r="B1360" s="104"/>
      <c r="C1360" s="104"/>
      <c r="D1360" s="104"/>
      <c r="E1360" s="104"/>
    </row>
    <row r="1361" spans="1:5">
      <c r="A1361" s="104"/>
      <c r="B1361" s="104"/>
      <c r="C1361" s="104"/>
      <c r="D1361" s="104"/>
      <c r="E1361" s="104"/>
    </row>
    <row r="1362" spans="1:5">
      <c r="A1362" s="104"/>
      <c r="B1362" s="104"/>
      <c r="C1362" s="104"/>
      <c r="D1362" s="104"/>
      <c r="E1362" s="104"/>
    </row>
    <row r="1363" spans="1:5">
      <c r="A1363" s="104"/>
      <c r="B1363" s="104"/>
      <c r="C1363" s="104"/>
      <c r="D1363" s="104"/>
      <c r="E1363" s="104"/>
    </row>
    <row r="1364" spans="1:5">
      <c r="A1364" s="104"/>
      <c r="B1364" s="104"/>
      <c r="C1364" s="104"/>
      <c r="D1364" s="104"/>
      <c r="E1364" s="104"/>
    </row>
    <row r="1365" spans="1:5">
      <c r="A1365" s="104"/>
      <c r="B1365" s="104"/>
      <c r="C1365" s="104"/>
      <c r="D1365" s="104"/>
      <c r="E1365" s="104"/>
    </row>
    <row r="1366" spans="1:5">
      <c r="A1366" s="104"/>
      <c r="B1366" s="104"/>
      <c r="C1366" s="104"/>
      <c r="D1366" s="104"/>
      <c r="E1366" s="104"/>
    </row>
    <row r="1367" spans="1:5">
      <c r="A1367" s="104"/>
      <c r="B1367" s="104"/>
      <c r="C1367" s="104"/>
      <c r="D1367" s="104"/>
      <c r="E1367" s="104"/>
    </row>
    <row r="1368" spans="1:5">
      <c r="A1368" s="104"/>
      <c r="B1368" s="104"/>
      <c r="C1368" s="104"/>
      <c r="D1368" s="104"/>
      <c r="E1368" s="104"/>
    </row>
    <row r="1369" spans="1:5">
      <c r="A1369" s="104"/>
      <c r="B1369" s="104"/>
      <c r="C1369" s="104"/>
      <c r="D1369" s="104"/>
      <c r="E1369" s="104"/>
    </row>
    <row r="1370" spans="1:5">
      <c r="A1370" s="104"/>
      <c r="B1370" s="104"/>
      <c r="C1370" s="104"/>
      <c r="D1370" s="104"/>
      <c r="E1370" s="104"/>
    </row>
    <row r="1371" spans="1:5">
      <c r="A1371" s="104"/>
      <c r="B1371" s="104"/>
      <c r="C1371" s="104"/>
      <c r="D1371" s="104"/>
      <c r="E1371" s="104"/>
    </row>
    <row r="1372" spans="1:5">
      <c r="A1372" s="104"/>
      <c r="B1372" s="104"/>
      <c r="C1372" s="104"/>
      <c r="D1372" s="104"/>
      <c r="E1372" s="104"/>
    </row>
    <row r="1373" spans="1:5">
      <c r="A1373" s="104"/>
      <c r="B1373" s="104"/>
      <c r="C1373" s="104"/>
      <c r="D1373" s="104"/>
      <c r="E1373" s="104"/>
    </row>
    <row r="1374" spans="1:5">
      <c r="A1374" s="104"/>
      <c r="B1374" s="104"/>
      <c r="C1374" s="104"/>
      <c r="D1374" s="104"/>
      <c r="E1374" s="104"/>
    </row>
    <row r="1375" spans="1:5">
      <c r="A1375" s="104"/>
      <c r="B1375" s="104"/>
      <c r="C1375" s="104"/>
      <c r="D1375" s="104"/>
      <c r="E1375" s="104"/>
    </row>
    <row r="1376" spans="1:5">
      <c r="A1376" s="104"/>
      <c r="B1376" s="104"/>
      <c r="C1376" s="104"/>
      <c r="D1376" s="104"/>
      <c r="E1376" s="104"/>
    </row>
    <row r="1377" spans="1:5">
      <c r="A1377" s="104"/>
      <c r="B1377" s="104"/>
      <c r="C1377" s="104"/>
      <c r="D1377" s="104"/>
      <c r="E1377" s="104"/>
    </row>
    <row r="1378" spans="1:5">
      <c r="A1378" s="104"/>
      <c r="B1378" s="104"/>
      <c r="C1378" s="104"/>
      <c r="D1378" s="104"/>
      <c r="E1378" s="104"/>
    </row>
    <row r="1379" spans="1:5">
      <c r="A1379" s="104"/>
      <c r="B1379" s="104"/>
      <c r="C1379" s="104"/>
      <c r="D1379" s="104"/>
      <c r="E1379" s="104"/>
    </row>
    <row r="1380" spans="1:5">
      <c r="A1380" s="104"/>
      <c r="B1380" s="104"/>
      <c r="C1380" s="104"/>
      <c r="D1380" s="104"/>
      <c r="E1380" s="104"/>
    </row>
    <row r="1381" spans="1:5">
      <c r="A1381" s="104"/>
      <c r="B1381" s="104"/>
      <c r="C1381" s="104"/>
      <c r="D1381" s="104"/>
      <c r="E1381" s="104"/>
    </row>
    <row r="1382" spans="1:5">
      <c r="A1382" s="104"/>
      <c r="B1382" s="104"/>
      <c r="C1382" s="104"/>
      <c r="D1382" s="104"/>
      <c r="E1382" s="104"/>
    </row>
    <row r="1383" spans="1:5">
      <c r="A1383" s="104"/>
      <c r="B1383" s="104"/>
      <c r="C1383" s="104"/>
      <c r="D1383" s="104"/>
      <c r="E1383" s="104"/>
    </row>
    <row r="1384" spans="1:5">
      <c r="A1384" s="104"/>
      <c r="B1384" s="104"/>
      <c r="C1384" s="104"/>
      <c r="D1384" s="104"/>
      <c r="E1384" s="104"/>
    </row>
    <row r="1385" spans="1:5">
      <c r="A1385" s="104"/>
      <c r="B1385" s="104"/>
      <c r="C1385" s="104"/>
      <c r="D1385" s="104"/>
      <c r="E1385" s="104"/>
    </row>
    <row r="1386" spans="1:5">
      <c r="A1386" s="104"/>
      <c r="B1386" s="104"/>
      <c r="C1386" s="104"/>
      <c r="D1386" s="104"/>
      <c r="E1386" s="104"/>
    </row>
    <row r="1387" spans="1:5">
      <c r="A1387" s="104"/>
      <c r="B1387" s="104"/>
      <c r="C1387" s="104"/>
      <c r="D1387" s="104"/>
      <c r="E1387" s="104"/>
    </row>
    <row r="1388" spans="1:5">
      <c r="A1388" s="104"/>
      <c r="B1388" s="104"/>
      <c r="C1388" s="104"/>
      <c r="D1388" s="104"/>
      <c r="E1388" s="104"/>
    </row>
    <row r="1389" spans="1:5">
      <c r="A1389" s="104"/>
      <c r="B1389" s="104"/>
      <c r="C1389" s="104"/>
      <c r="D1389" s="104"/>
      <c r="E1389" s="104"/>
    </row>
    <row r="1390" spans="1:5">
      <c r="A1390" s="104"/>
      <c r="B1390" s="104"/>
      <c r="C1390" s="104"/>
      <c r="D1390" s="104"/>
      <c r="E1390" s="104"/>
    </row>
    <row r="1391" spans="1:5">
      <c r="A1391" s="104"/>
      <c r="B1391" s="104"/>
      <c r="C1391" s="104"/>
      <c r="D1391" s="104"/>
      <c r="E1391" s="104"/>
    </row>
    <row r="1392" spans="1:5">
      <c r="A1392" s="104"/>
      <c r="B1392" s="104"/>
      <c r="C1392" s="104"/>
      <c r="D1392" s="104"/>
      <c r="E1392" s="104"/>
    </row>
    <row r="1393" spans="1:5">
      <c r="A1393" s="104"/>
      <c r="B1393" s="104"/>
      <c r="C1393" s="104"/>
      <c r="D1393" s="104"/>
      <c r="E1393" s="104"/>
    </row>
    <row r="1394" spans="1:5">
      <c r="A1394" s="104"/>
      <c r="B1394" s="104"/>
      <c r="C1394" s="104"/>
      <c r="D1394" s="104"/>
      <c r="E1394" s="104"/>
    </row>
    <row r="1395" spans="1:5">
      <c r="A1395" s="104"/>
      <c r="B1395" s="104"/>
      <c r="C1395" s="104"/>
      <c r="D1395" s="104"/>
      <c r="E1395" s="104"/>
    </row>
    <row r="1396" spans="1:5">
      <c r="A1396" s="104"/>
      <c r="B1396" s="104"/>
      <c r="C1396" s="104"/>
      <c r="D1396" s="104"/>
      <c r="E1396" s="104"/>
    </row>
    <row r="1397" spans="1:5">
      <c r="A1397" s="104"/>
      <c r="B1397" s="104"/>
      <c r="C1397" s="104"/>
      <c r="D1397" s="104"/>
      <c r="E1397" s="104"/>
    </row>
    <row r="1398" spans="1:5">
      <c r="A1398" s="104"/>
      <c r="B1398" s="104"/>
      <c r="C1398" s="104"/>
      <c r="D1398" s="104"/>
      <c r="E1398" s="104"/>
    </row>
    <row r="1399" spans="1:5">
      <c r="A1399" s="104"/>
      <c r="B1399" s="104"/>
      <c r="C1399" s="104"/>
      <c r="D1399" s="104"/>
      <c r="E1399" s="104"/>
    </row>
    <row r="1400" spans="1:5">
      <c r="A1400" s="104"/>
      <c r="B1400" s="104"/>
      <c r="C1400" s="104"/>
      <c r="D1400" s="104"/>
      <c r="E1400" s="104"/>
    </row>
    <row r="1401" spans="1:5">
      <c r="A1401" s="104"/>
      <c r="B1401" s="104"/>
      <c r="C1401" s="104"/>
      <c r="D1401" s="104"/>
      <c r="E1401" s="104"/>
    </row>
    <row r="1402" spans="1:5">
      <c r="A1402" s="104"/>
      <c r="B1402" s="104"/>
      <c r="C1402" s="104"/>
      <c r="D1402" s="104"/>
      <c r="E1402" s="104"/>
    </row>
    <row r="1403" spans="1:5">
      <c r="A1403" s="104"/>
      <c r="B1403" s="104"/>
      <c r="C1403" s="104"/>
      <c r="D1403" s="104"/>
      <c r="E1403" s="104"/>
    </row>
    <row r="1404" spans="1:5">
      <c r="A1404" s="104"/>
      <c r="B1404" s="104"/>
      <c r="C1404" s="104"/>
      <c r="D1404" s="104"/>
      <c r="E1404" s="104"/>
    </row>
    <row r="1405" spans="1:5">
      <c r="A1405" s="104"/>
      <c r="B1405" s="104"/>
      <c r="C1405" s="104"/>
      <c r="D1405" s="104"/>
      <c r="E1405" s="104"/>
    </row>
    <row r="1406" spans="1:5">
      <c r="A1406" s="104"/>
      <c r="B1406" s="104"/>
      <c r="C1406" s="104"/>
      <c r="D1406" s="104"/>
      <c r="E1406" s="104"/>
    </row>
    <row r="1407" spans="1:5">
      <c r="A1407" s="104"/>
      <c r="B1407" s="104"/>
      <c r="C1407" s="104"/>
      <c r="D1407" s="104"/>
      <c r="E1407" s="104"/>
    </row>
    <row r="1408" spans="1:5">
      <c r="A1408" s="104"/>
      <c r="B1408" s="104"/>
      <c r="C1408" s="104"/>
      <c r="D1408" s="104"/>
      <c r="E1408" s="104"/>
    </row>
    <row r="1409" spans="1:5">
      <c r="A1409" s="104"/>
      <c r="B1409" s="104"/>
      <c r="C1409" s="104"/>
      <c r="D1409" s="104"/>
      <c r="E1409" s="104"/>
    </row>
    <row r="1410" spans="1:5">
      <c r="A1410" s="104"/>
      <c r="B1410" s="104"/>
      <c r="C1410" s="104"/>
      <c r="D1410" s="104"/>
      <c r="E1410" s="104"/>
    </row>
    <row r="1411" spans="1:5">
      <c r="A1411" s="104"/>
      <c r="B1411" s="104"/>
      <c r="C1411" s="104"/>
      <c r="D1411" s="104"/>
      <c r="E1411" s="104"/>
    </row>
    <row r="1412" spans="1:5">
      <c r="A1412" s="104"/>
      <c r="B1412" s="104"/>
      <c r="C1412" s="104"/>
      <c r="D1412" s="104"/>
      <c r="E1412" s="104"/>
    </row>
    <row r="1413" spans="1:5">
      <c r="A1413" s="104"/>
      <c r="B1413" s="104"/>
      <c r="C1413" s="104"/>
      <c r="D1413" s="104"/>
      <c r="E1413" s="104"/>
    </row>
    <row r="1414" spans="1:5">
      <c r="A1414" s="104"/>
      <c r="B1414" s="104"/>
      <c r="C1414" s="104"/>
      <c r="D1414" s="104"/>
      <c r="E1414" s="104"/>
    </row>
    <row r="1415" spans="1:5">
      <c r="A1415" s="104"/>
      <c r="B1415" s="104"/>
      <c r="C1415" s="104"/>
      <c r="D1415" s="104"/>
      <c r="E1415" s="104"/>
    </row>
    <row r="1416" spans="1:5">
      <c r="A1416" s="104"/>
      <c r="B1416" s="104"/>
      <c r="C1416" s="104"/>
      <c r="D1416" s="104"/>
      <c r="E1416" s="104"/>
    </row>
    <row r="1417" spans="1:5">
      <c r="A1417" s="104"/>
      <c r="B1417" s="104"/>
      <c r="C1417" s="104"/>
      <c r="D1417" s="104"/>
      <c r="E1417" s="104"/>
    </row>
    <row r="1418" spans="1:5">
      <c r="A1418" s="104"/>
      <c r="B1418" s="104"/>
      <c r="C1418" s="104"/>
      <c r="D1418" s="104"/>
      <c r="E1418" s="104"/>
    </row>
    <row r="1419" spans="1:5">
      <c r="A1419" s="104"/>
      <c r="B1419" s="104"/>
      <c r="C1419" s="104"/>
      <c r="D1419" s="104"/>
      <c r="E1419" s="104"/>
    </row>
    <row r="1420" spans="1:5">
      <c r="A1420" s="104"/>
      <c r="B1420" s="104"/>
      <c r="C1420" s="104"/>
      <c r="D1420" s="104"/>
      <c r="E1420" s="104"/>
    </row>
    <row r="1421" spans="1:5">
      <c r="A1421" s="104"/>
      <c r="B1421" s="104"/>
      <c r="C1421" s="104"/>
      <c r="D1421" s="104"/>
      <c r="E1421" s="104"/>
    </row>
    <row r="1422" spans="1:5">
      <c r="A1422" s="104"/>
      <c r="B1422" s="104"/>
      <c r="C1422" s="104"/>
      <c r="D1422" s="104"/>
      <c r="E1422" s="104"/>
    </row>
    <row r="1423" spans="1:5">
      <c r="A1423" s="104"/>
      <c r="B1423" s="104"/>
      <c r="C1423" s="104"/>
      <c r="D1423" s="104"/>
      <c r="E1423" s="104"/>
    </row>
    <row r="1424" spans="1:5">
      <c r="A1424" s="104"/>
      <c r="B1424" s="104"/>
      <c r="C1424" s="104"/>
      <c r="D1424" s="104"/>
      <c r="E1424" s="104"/>
    </row>
    <row r="1425" spans="1:5">
      <c r="A1425" s="104"/>
      <c r="B1425" s="104"/>
      <c r="C1425" s="104"/>
      <c r="D1425" s="104"/>
      <c r="E1425" s="104"/>
    </row>
    <row r="1426" spans="1:5">
      <c r="A1426" s="104"/>
      <c r="B1426" s="104"/>
      <c r="C1426" s="104"/>
      <c r="D1426" s="104"/>
      <c r="E1426" s="104"/>
    </row>
    <row r="1427" spans="1:5">
      <c r="A1427" s="104"/>
      <c r="B1427" s="104"/>
      <c r="C1427" s="104"/>
      <c r="D1427" s="104"/>
      <c r="E1427" s="104"/>
    </row>
    <row r="1428" spans="1:5">
      <c r="A1428" s="104"/>
      <c r="B1428" s="104"/>
      <c r="C1428" s="104"/>
      <c r="D1428" s="104"/>
      <c r="E1428" s="104"/>
    </row>
    <row r="1429" spans="1:5">
      <c r="A1429" s="104"/>
      <c r="B1429" s="104"/>
      <c r="C1429" s="104"/>
      <c r="D1429" s="104"/>
      <c r="E1429" s="104"/>
    </row>
    <row r="1430" spans="1:5">
      <c r="A1430" s="104"/>
      <c r="B1430" s="104"/>
      <c r="C1430" s="104"/>
      <c r="D1430" s="104"/>
      <c r="E1430" s="104"/>
    </row>
    <row r="1431" spans="1:5">
      <c r="A1431" s="104"/>
      <c r="B1431" s="104"/>
      <c r="C1431" s="104"/>
      <c r="D1431" s="104"/>
      <c r="E1431" s="104"/>
    </row>
    <row r="1432" spans="1:5">
      <c r="A1432" s="104"/>
      <c r="B1432" s="104"/>
      <c r="C1432" s="104"/>
      <c r="D1432" s="104"/>
      <c r="E1432" s="104"/>
    </row>
    <row r="1433" spans="1:5">
      <c r="A1433" s="104"/>
      <c r="B1433" s="104"/>
      <c r="C1433" s="104"/>
      <c r="D1433" s="104"/>
      <c r="E1433" s="104"/>
    </row>
    <row r="1434" spans="1:5">
      <c r="A1434" s="104"/>
      <c r="B1434" s="104"/>
      <c r="C1434" s="104"/>
      <c r="D1434" s="104"/>
      <c r="E1434" s="104"/>
    </row>
    <row r="1435" spans="1:5">
      <c r="A1435" s="104"/>
      <c r="B1435" s="104"/>
      <c r="C1435" s="104"/>
      <c r="D1435" s="104"/>
      <c r="E1435" s="104"/>
    </row>
    <row r="1436" spans="1:5">
      <c r="A1436" s="104"/>
      <c r="B1436" s="104"/>
      <c r="C1436" s="104"/>
      <c r="D1436" s="104"/>
      <c r="E1436" s="104"/>
    </row>
    <row r="1437" spans="1:5">
      <c r="A1437" s="104"/>
      <c r="B1437" s="104"/>
      <c r="C1437" s="104"/>
      <c r="D1437" s="104"/>
      <c r="E1437" s="104"/>
    </row>
    <row r="1438" spans="1:5">
      <c r="A1438" s="104"/>
      <c r="B1438" s="104"/>
      <c r="C1438" s="104"/>
      <c r="D1438" s="104"/>
      <c r="E1438" s="104"/>
    </row>
    <row r="1439" spans="1:5">
      <c r="A1439" s="104"/>
      <c r="B1439" s="104"/>
      <c r="C1439" s="104"/>
      <c r="D1439" s="104"/>
      <c r="E1439" s="104"/>
    </row>
    <row r="1440" spans="1:5">
      <c r="A1440" s="104"/>
      <c r="B1440" s="104"/>
      <c r="C1440" s="104"/>
      <c r="D1440" s="104"/>
      <c r="E1440" s="104"/>
    </row>
    <row r="1441" spans="1:5">
      <c r="A1441" s="104"/>
      <c r="B1441" s="104"/>
      <c r="C1441" s="104"/>
      <c r="D1441" s="104"/>
      <c r="E1441" s="104"/>
    </row>
    <row r="1442" spans="1:5">
      <c r="A1442" s="104"/>
      <c r="B1442" s="104"/>
      <c r="C1442" s="104"/>
      <c r="D1442" s="104"/>
      <c r="E1442" s="104"/>
    </row>
    <row r="1443" spans="1:5">
      <c r="A1443" s="104"/>
      <c r="B1443" s="104"/>
      <c r="C1443" s="104"/>
      <c r="D1443" s="104"/>
      <c r="E1443" s="104"/>
    </row>
    <row r="1444" spans="1:5">
      <c r="A1444" s="104"/>
      <c r="B1444" s="104"/>
      <c r="C1444" s="104"/>
      <c r="D1444" s="104"/>
      <c r="E1444" s="104"/>
    </row>
    <row r="1445" spans="1:5">
      <c r="A1445" s="104"/>
      <c r="B1445" s="104"/>
      <c r="C1445" s="104"/>
      <c r="D1445" s="104"/>
      <c r="E1445" s="104"/>
    </row>
    <row r="1446" spans="1:5">
      <c r="A1446" s="104"/>
      <c r="B1446" s="104"/>
      <c r="C1446" s="104"/>
      <c r="D1446" s="104"/>
      <c r="E1446" s="104"/>
    </row>
    <row r="1447" spans="1:5">
      <c r="A1447" s="104"/>
      <c r="B1447" s="104"/>
      <c r="C1447" s="104"/>
      <c r="D1447" s="104"/>
      <c r="E1447" s="104"/>
    </row>
    <row r="1448" spans="1:5">
      <c r="A1448" s="104"/>
      <c r="B1448" s="104"/>
      <c r="C1448" s="104"/>
      <c r="D1448" s="104"/>
      <c r="E1448" s="104"/>
    </row>
    <row r="1449" spans="1:5">
      <c r="A1449" s="104"/>
      <c r="B1449" s="104"/>
      <c r="C1449" s="104"/>
      <c r="D1449" s="104"/>
      <c r="E1449" s="104"/>
    </row>
    <row r="1450" spans="1:5">
      <c r="A1450" s="104"/>
      <c r="B1450" s="104"/>
      <c r="C1450" s="104"/>
      <c r="D1450" s="104"/>
      <c r="E1450" s="104"/>
    </row>
    <row r="1451" spans="1:5">
      <c r="A1451" s="104"/>
      <c r="B1451" s="104"/>
      <c r="C1451" s="104"/>
      <c r="D1451" s="104"/>
      <c r="E1451" s="104"/>
    </row>
    <row r="1452" spans="1:5">
      <c r="A1452" s="104"/>
      <c r="B1452" s="104"/>
      <c r="C1452" s="104"/>
      <c r="D1452" s="104"/>
      <c r="E1452" s="104"/>
    </row>
    <row r="1453" spans="1:5">
      <c r="A1453" s="104"/>
      <c r="B1453" s="104"/>
      <c r="C1453" s="104"/>
      <c r="D1453" s="104"/>
      <c r="E1453" s="104"/>
    </row>
    <row r="1454" spans="1:5">
      <c r="A1454" s="104"/>
      <c r="B1454" s="104"/>
      <c r="C1454" s="104"/>
      <c r="D1454" s="104"/>
      <c r="E1454" s="104"/>
    </row>
    <row r="1455" spans="1:5">
      <c r="A1455" s="104"/>
      <c r="B1455" s="104"/>
      <c r="C1455" s="104"/>
      <c r="D1455" s="104"/>
      <c r="E1455" s="104"/>
    </row>
    <row r="1456" spans="1:5">
      <c r="A1456" s="104"/>
      <c r="B1456" s="104"/>
      <c r="C1456" s="104"/>
      <c r="D1456" s="104"/>
      <c r="E1456" s="104"/>
    </row>
    <row r="1457" spans="1:5">
      <c r="A1457" s="104"/>
      <c r="B1457" s="104"/>
      <c r="C1457" s="104"/>
      <c r="D1457" s="104"/>
      <c r="E1457" s="104"/>
    </row>
    <row r="1458" spans="1:5">
      <c r="A1458" s="104"/>
      <c r="B1458" s="104"/>
      <c r="C1458" s="104"/>
      <c r="D1458" s="104"/>
      <c r="E1458" s="104"/>
    </row>
    <row r="1459" spans="1:5">
      <c r="A1459" s="104"/>
      <c r="B1459" s="104"/>
      <c r="C1459" s="104"/>
      <c r="D1459" s="104"/>
      <c r="E1459" s="104"/>
    </row>
    <row r="1460" spans="1:5">
      <c r="A1460" s="104"/>
      <c r="B1460" s="104"/>
      <c r="C1460" s="104"/>
      <c r="D1460" s="104"/>
      <c r="E1460" s="104"/>
    </row>
    <row r="1461" spans="1:5">
      <c r="A1461" s="104"/>
      <c r="B1461" s="104"/>
      <c r="C1461" s="104"/>
      <c r="D1461" s="104"/>
      <c r="E1461" s="104"/>
    </row>
    <row r="1462" spans="1:5">
      <c r="A1462" s="104"/>
      <c r="B1462" s="104"/>
      <c r="C1462" s="104"/>
      <c r="D1462" s="104"/>
      <c r="E1462" s="104"/>
    </row>
    <row r="1463" spans="1:5">
      <c r="A1463" s="104"/>
      <c r="B1463" s="104"/>
      <c r="C1463" s="104"/>
      <c r="D1463" s="104"/>
      <c r="E1463" s="104"/>
    </row>
    <row r="1464" spans="1:5">
      <c r="A1464" s="104"/>
      <c r="B1464" s="104"/>
      <c r="C1464" s="104"/>
      <c r="D1464" s="104"/>
      <c r="E1464" s="104"/>
    </row>
    <row r="1465" spans="1:5">
      <c r="A1465" s="104"/>
      <c r="B1465" s="104"/>
      <c r="C1465" s="104"/>
      <c r="D1465" s="104"/>
      <c r="E1465" s="104"/>
    </row>
    <row r="1466" spans="1:5">
      <c r="A1466" s="104"/>
      <c r="B1466" s="104"/>
      <c r="C1466" s="104"/>
      <c r="D1466" s="104"/>
      <c r="E1466" s="104"/>
    </row>
    <row r="1467" spans="1:5">
      <c r="A1467" s="104"/>
      <c r="B1467" s="104"/>
      <c r="C1467" s="104"/>
      <c r="D1467" s="104"/>
      <c r="E1467" s="104"/>
    </row>
    <row r="1468" spans="1:5">
      <c r="A1468" s="104"/>
      <c r="B1468" s="104"/>
      <c r="C1468" s="104"/>
      <c r="D1468" s="104"/>
      <c r="E1468" s="104"/>
    </row>
    <row r="1469" spans="1:5">
      <c r="A1469" s="104"/>
      <c r="B1469" s="104"/>
      <c r="C1469" s="104"/>
      <c r="D1469" s="104"/>
      <c r="E1469" s="104"/>
    </row>
    <row r="1470" spans="1:5">
      <c r="A1470" s="104"/>
      <c r="B1470" s="104"/>
      <c r="C1470" s="104"/>
      <c r="D1470" s="104"/>
      <c r="E1470" s="104"/>
    </row>
    <row r="1471" spans="1:5">
      <c r="A1471" s="104"/>
      <c r="B1471" s="104"/>
      <c r="C1471" s="104"/>
      <c r="D1471" s="104"/>
      <c r="E1471" s="104"/>
    </row>
    <row r="1472" spans="1:5">
      <c r="A1472" s="104"/>
      <c r="B1472" s="104"/>
      <c r="C1472" s="104"/>
      <c r="D1472" s="104"/>
      <c r="E1472" s="104"/>
    </row>
    <row r="1473" spans="1:5">
      <c r="A1473" s="104"/>
      <c r="B1473" s="104"/>
      <c r="C1473" s="104"/>
      <c r="D1473" s="104"/>
      <c r="E1473" s="104"/>
    </row>
    <row r="1474" spans="1:5">
      <c r="A1474" s="104"/>
      <c r="B1474" s="104"/>
      <c r="C1474" s="104"/>
      <c r="D1474" s="104"/>
      <c r="E1474" s="104"/>
    </row>
    <row r="1475" spans="1:5">
      <c r="A1475" s="104"/>
      <c r="B1475" s="104"/>
      <c r="C1475" s="104"/>
      <c r="D1475" s="104"/>
      <c r="E1475" s="104"/>
    </row>
    <row r="1476" spans="1:5">
      <c r="A1476" s="104"/>
      <c r="B1476" s="104"/>
      <c r="C1476" s="104"/>
      <c r="D1476" s="104"/>
      <c r="E1476" s="104"/>
    </row>
    <row r="1477" spans="1:5">
      <c r="A1477" s="104"/>
      <c r="B1477" s="104"/>
      <c r="C1477" s="104"/>
      <c r="D1477" s="104"/>
      <c r="E1477" s="104"/>
    </row>
    <row r="1478" spans="1:5">
      <c r="A1478" s="104"/>
      <c r="B1478" s="104"/>
      <c r="C1478" s="104"/>
      <c r="D1478" s="104"/>
      <c r="E1478" s="104"/>
    </row>
    <row r="1479" spans="1:5">
      <c r="A1479" s="104"/>
      <c r="B1479" s="104"/>
      <c r="C1479" s="104"/>
      <c r="D1479" s="104"/>
      <c r="E1479" s="104"/>
    </row>
    <row r="1480" spans="1:5">
      <c r="A1480" s="104"/>
      <c r="B1480" s="104"/>
      <c r="C1480" s="104"/>
      <c r="D1480" s="104"/>
      <c r="E1480" s="104"/>
    </row>
    <row r="1481" spans="1:5">
      <c r="A1481" s="104"/>
      <c r="B1481" s="104"/>
      <c r="C1481" s="104"/>
      <c r="D1481" s="104"/>
      <c r="E1481" s="104"/>
    </row>
    <row r="1482" spans="1:5">
      <c r="A1482" s="104"/>
      <c r="B1482" s="104"/>
      <c r="C1482" s="104"/>
      <c r="D1482" s="104"/>
      <c r="E1482" s="104"/>
    </row>
    <row r="1483" spans="1:5">
      <c r="A1483" s="104"/>
      <c r="B1483" s="104"/>
      <c r="C1483" s="104"/>
      <c r="D1483" s="104"/>
      <c r="E1483" s="104"/>
    </row>
    <row r="1484" spans="1:5">
      <c r="A1484" s="104"/>
      <c r="B1484" s="104"/>
      <c r="C1484" s="104"/>
      <c r="D1484" s="104"/>
      <c r="E1484" s="104"/>
    </row>
    <row r="1485" spans="1:5">
      <c r="A1485" s="104"/>
      <c r="B1485" s="104"/>
      <c r="C1485" s="104"/>
      <c r="D1485" s="104"/>
      <c r="E1485" s="104"/>
    </row>
    <row r="1486" spans="1:5">
      <c r="A1486" s="104"/>
      <c r="B1486" s="104"/>
      <c r="C1486" s="104"/>
      <c r="D1486" s="104"/>
      <c r="E1486" s="104"/>
    </row>
    <row r="1487" spans="1:5">
      <c r="A1487" s="104"/>
      <c r="B1487" s="104"/>
      <c r="C1487" s="104"/>
      <c r="D1487" s="104"/>
      <c r="E1487" s="104"/>
    </row>
    <row r="1488" spans="1:5">
      <c r="A1488" s="104"/>
      <c r="B1488" s="104"/>
      <c r="C1488" s="104"/>
      <c r="D1488" s="104"/>
      <c r="E1488" s="104"/>
    </row>
    <row r="1489" spans="1:5">
      <c r="A1489" s="104"/>
      <c r="B1489" s="104"/>
      <c r="C1489" s="104"/>
      <c r="D1489" s="104"/>
      <c r="E1489" s="104"/>
    </row>
    <row r="1490" spans="1:5">
      <c r="A1490" s="104"/>
      <c r="B1490" s="104"/>
      <c r="C1490" s="104"/>
      <c r="D1490" s="104"/>
      <c r="E1490" s="104"/>
    </row>
    <row r="1491" spans="1:5">
      <c r="A1491" s="104"/>
      <c r="B1491" s="104"/>
      <c r="C1491" s="104"/>
      <c r="D1491" s="104"/>
      <c r="E1491" s="104"/>
    </row>
    <row r="1492" spans="1:5">
      <c r="A1492" s="104"/>
      <c r="B1492" s="104"/>
      <c r="C1492" s="104"/>
      <c r="D1492" s="104"/>
      <c r="E1492" s="104"/>
    </row>
    <row r="1493" spans="1:5">
      <c r="A1493" s="104"/>
      <c r="B1493" s="104"/>
      <c r="C1493" s="104"/>
      <c r="D1493" s="104"/>
      <c r="E1493" s="104"/>
    </row>
    <row r="1494" spans="1:5">
      <c r="A1494" s="104"/>
      <c r="B1494" s="104"/>
      <c r="C1494" s="104"/>
      <c r="D1494" s="104"/>
      <c r="E1494" s="104"/>
    </row>
    <row r="1495" spans="1:5">
      <c r="A1495" s="104"/>
      <c r="B1495" s="104"/>
      <c r="C1495" s="104"/>
      <c r="D1495" s="104"/>
      <c r="E1495" s="104"/>
    </row>
    <row r="1496" spans="1:5">
      <c r="A1496" s="104"/>
      <c r="B1496" s="104"/>
      <c r="C1496" s="104"/>
      <c r="D1496" s="104"/>
      <c r="E1496" s="104"/>
    </row>
    <row r="1497" spans="1:5">
      <c r="A1497" s="104"/>
      <c r="B1497" s="104"/>
      <c r="C1497" s="104"/>
      <c r="D1497" s="104"/>
      <c r="E1497" s="104"/>
    </row>
    <row r="1498" spans="1:5">
      <c r="A1498" s="104"/>
      <c r="B1498" s="104"/>
      <c r="C1498" s="104"/>
      <c r="D1498" s="104"/>
      <c r="E1498" s="104"/>
    </row>
    <row r="1499" spans="1:5">
      <c r="A1499" s="104"/>
      <c r="B1499" s="104"/>
      <c r="C1499" s="104"/>
      <c r="D1499" s="104"/>
      <c r="E1499" s="104"/>
    </row>
    <row r="1500" spans="1:5">
      <c r="A1500" s="104"/>
      <c r="B1500" s="104"/>
      <c r="C1500" s="104"/>
      <c r="D1500" s="104"/>
      <c r="E1500" s="104"/>
    </row>
    <row r="1501" spans="1:5">
      <c r="A1501" s="104"/>
      <c r="B1501" s="104"/>
      <c r="C1501" s="104"/>
      <c r="D1501" s="104"/>
      <c r="E1501" s="104"/>
    </row>
    <row r="1502" spans="1:5">
      <c r="A1502" s="104"/>
      <c r="B1502" s="104"/>
      <c r="C1502" s="104"/>
      <c r="D1502" s="104"/>
      <c r="E1502" s="104"/>
    </row>
    <row r="1503" spans="1:5">
      <c r="A1503" s="104"/>
      <c r="B1503" s="104"/>
      <c r="C1503" s="104"/>
      <c r="D1503" s="104"/>
      <c r="E1503" s="104"/>
    </row>
    <row r="1504" spans="1:5">
      <c r="A1504" s="104"/>
      <c r="B1504" s="104"/>
      <c r="C1504" s="104"/>
      <c r="D1504" s="104"/>
      <c r="E1504" s="104"/>
    </row>
    <row r="1505" spans="1:5">
      <c r="A1505" s="104"/>
      <c r="B1505" s="104"/>
      <c r="C1505" s="104"/>
      <c r="D1505" s="104"/>
      <c r="E1505" s="104"/>
    </row>
    <row r="1506" spans="1:5">
      <c r="A1506" s="104"/>
      <c r="B1506" s="104"/>
      <c r="C1506" s="104"/>
      <c r="D1506" s="104"/>
      <c r="E1506" s="104"/>
    </row>
    <row r="1507" spans="1:5">
      <c r="A1507" s="104"/>
      <c r="B1507" s="104"/>
      <c r="C1507" s="104"/>
      <c r="D1507" s="104"/>
      <c r="E1507" s="104"/>
    </row>
    <row r="1508" spans="1:5">
      <c r="A1508" s="104"/>
      <c r="B1508" s="104"/>
      <c r="C1508" s="104"/>
      <c r="D1508" s="104"/>
      <c r="E1508" s="104"/>
    </row>
    <row r="1509" spans="1:5">
      <c r="A1509" s="104"/>
      <c r="B1509" s="104"/>
      <c r="C1509" s="104"/>
      <c r="D1509" s="104"/>
      <c r="E1509" s="104"/>
    </row>
    <row r="1510" spans="1:5">
      <c r="A1510" s="104"/>
      <c r="B1510" s="104"/>
      <c r="C1510" s="104"/>
      <c r="D1510" s="104"/>
      <c r="E1510" s="104"/>
    </row>
    <row r="1511" spans="1:5">
      <c r="A1511" s="104"/>
      <c r="B1511" s="104"/>
      <c r="C1511" s="104"/>
      <c r="D1511" s="104"/>
      <c r="E1511" s="104"/>
    </row>
    <row r="1512" spans="1:5">
      <c r="A1512" s="104"/>
      <c r="B1512" s="104"/>
      <c r="C1512" s="104"/>
      <c r="D1512" s="104"/>
      <c r="E1512" s="104"/>
    </row>
    <row r="1513" spans="1:5">
      <c r="A1513" s="104"/>
      <c r="B1513" s="104"/>
      <c r="C1513" s="104"/>
      <c r="D1513" s="104"/>
      <c r="E1513" s="104"/>
    </row>
    <row r="1514" spans="1:5">
      <c r="A1514" s="104"/>
      <c r="B1514" s="104"/>
      <c r="C1514" s="104"/>
      <c r="D1514" s="104"/>
      <c r="E1514" s="104"/>
    </row>
    <row r="1515" spans="1:5">
      <c r="A1515" s="104"/>
      <c r="B1515" s="104"/>
      <c r="C1515" s="104"/>
      <c r="D1515" s="104"/>
      <c r="E1515" s="104"/>
    </row>
    <row r="1516" spans="1:5">
      <c r="A1516" s="104"/>
      <c r="B1516" s="104"/>
      <c r="C1516" s="104"/>
      <c r="D1516" s="104"/>
      <c r="E1516" s="104"/>
    </row>
    <row r="1517" spans="1:5">
      <c r="A1517" s="104"/>
      <c r="B1517" s="104"/>
      <c r="C1517" s="104"/>
      <c r="D1517" s="104"/>
      <c r="E1517" s="104"/>
    </row>
    <row r="1518" spans="1:5">
      <c r="A1518" s="104"/>
      <c r="B1518" s="104"/>
      <c r="C1518" s="104"/>
      <c r="D1518" s="104"/>
      <c r="E1518" s="104"/>
    </row>
    <row r="1519" spans="1:5">
      <c r="A1519" s="104"/>
      <c r="B1519" s="104"/>
      <c r="C1519" s="104"/>
      <c r="D1519" s="104"/>
      <c r="E1519" s="104"/>
    </row>
    <row r="1520" spans="1:5">
      <c r="A1520" s="104"/>
      <c r="B1520" s="104"/>
      <c r="C1520" s="104"/>
      <c r="D1520" s="104"/>
      <c r="E1520" s="104"/>
    </row>
    <row r="1521" spans="1:5">
      <c r="A1521" s="104"/>
      <c r="B1521" s="104"/>
      <c r="C1521" s="104"/>
      <c r="D1521" s="104"/>
      <c r="E1521" s="104"/>
    </row>
    <row r="1522" spans="1:5">
      <c r="A1522" s="104"/>
      <c r="B1522" s="104"/>
      <c r="C1522" s="104"/>
      <c r="D1522" s="104"/>
      <c r="E1522" s="104"/>
    </row>
    <row r="1523" spans="1:5">
      <c r="A1523" s="104"/>
      <c r="B1523" s="104"/>
      <c r="C1523" s="104"/>
      <c r="D1523" s="104"/>
      <c r="E1523" s="104"/>
    </row>
    <row r="1524" spans="1:5">
      <c r="A1524" s="104"/>
      <c r="B1524" s="104"/>
      <c r="C1524" s="104"/>
      <c r="D1524" s="104"/>
      <c r="E1524" s="104"/>
    </row>
    <row r="1525" spans="1:5">
      <c r="A1525" s="104"/>
      <c r="B1525" s="104"/>
      <c r="C1525" s="104"/>
      <c r="D1525" s="104"/>
      <c r="E1525" s="104"/>
    </row>
    <row r="1526" spans="1:5">
      <c r="A1526" s="104"/>
      <c r="B1526" s="104"/>
      <c r="C1526" s="104"/>
      <c r="D1526" s="104"/>
      <c r="E1526" s="104"/>
    </row>
    <row r="1527" spans="1:5">
      <c r="A1527" s="104"/>
      <c r="B1527" s="104"/>
      <c r="C1527" s="104"/>
      <c r="D1527" s="104"/>
      <c r="E1527" s="104"/>
    </row>
    <row r="1528" spans="1:5">
      <c r="A1528" s="104"/>
      <c r="B1528" s="104"/>
      <c r="C1528" s="104"/>
      <c r="D1528" s="104"/>
      <c r="E1528" s="104"/>
    </row>
    <row r="1529" spans="1:5">
      <c r="A1529" s="104"/>
      <c r="B1529" s="104"/>
      <c r="C1529" s="104"/>
      <c r="D1529" s="104"/>
      <c r="E1529" s="104"/>
    </row>
    <row r="1530" spans="1:5">
      <c r="A1530" s="104"/>
      <c r="B1530" s="104"/>
      <c r="C1530" s="104"/>
      <c r="D1530" s="104"/>
      <c r="E1530" s="104"/>
    </row>
    <row r="1531" spans="1:5">
      <c r="A1531" s="104"/>
      <c r="B1531" s="104"/>
      <c r="C1531" s="104"/>
      <c r="D1531" s="104"/>
      <c r="E1531" s="104"/>
    </row>
    <row r="1532" spans="1:5">
      <c r="A1532" s="104"/>
      <c r="B1532" s="104"/>
      <c r="C1532" s="104"/>
      <c r="D1532" s="104"/>
      <c r="E1532" s="104"/>
    </row>
    <row r="1533" spans="1:5">
      <c r="A1533" s="104"/>
      <c r="B1533" s="104"/>
      <c r="C1533" s="104"/>
      <c r="D1533" s="104"/>
      <c r="E1533" s="104"/>
    </row>
    <row r="1534" spans="1:5">
      <c r="A1534" s="104"/>
      <c r="B1534" s="104"/>
      <c r="C1534" s="104"/>
      <c r="D1534" s="104"/>
      <c r="E1534" s="104"/>
    </row>
    <row r="1535" spans="1:5">
      <c r="A1535" s="104"/>
      <c r="B1535" s="104"/>
      <c r="C1535" s="104"/>
      <c r="D1535" s="104"/>
      <c r="E1535" s="104"/>
    </row>
    <row r="1536" spans="1:5">
      <c r="A1536" s="104"/>
      <c r="B1536" s="104"/>
      <c r="C1536" s="104"/>
      <c r="D1536" s="104"/>
      <c r="E1536" s="104"/>
    </row>
    <row r="1537" spans="1:5">
      <c r="A1537" s="104"/>
      <c r="B1537" s="104"/>
      <c r="C1537" s="104"/>
      <c r="D1537" s="104"/>
      <c r="E1537" s="104"/>
    </row>
    <row r="1538" spans="1:5">
      <c r="A1538" s="104"/>
      <c r="B1538" s="104"/>
      <c r="C1538" s="104"/>
      <c r="D1538" s="104"/>
      <c r="E1538" s="104"/>
    </row>
    <row r="1539" spans="1:5">
      <c r="A1539" s="104"/>
      <c r="B1539" s="104"/>
      <c r="C1539" s="104"/>
      <c r="D1539" s="104"/>
      <c r="E1539" s="104"/>
    </row>
    <row r="1540" spans="1:5">
      <c r="A1540" s="104"/>
      <c r="B1540" s="104"/>
      <c r="C1540" s="104"/>
      <c r="D1540" s="104"/>
      <c r="E1540" s="104"/>
    </row>
    <row r="1541" spans="1:5">
      <c r="A1541" s="104"/>
      <c r="B1541" s="104"/>
      <c r="C1541" s="104"/>
      <c r="D1541" s="104"/>
      <c r="E1541" s="104"/>
    </row>
    <row r="1542" spans="1:5">
      <c r="A1542" s="104"/>
      <c r="B1542" s="104"/>
      <c r="C1542" s="104"/>
      <c r="D1542" s="104"/>
      <c r="E1542" s="104"/>
    </row>
    <row r="1543" spans="1:5">
      <c r="A1543" s="104"/>
      <c r="B1543" s="104"/>
      <c r="C1543" s="104"/>
      <c r="D1543" s="104"/>
      <c r="E1543" s="104"/>
    </row>
    <row r="1544" spans="1:5">
      <c r="A1544" s="104"/>
      <c r="B1544" s="104"/>
      <c r="C1544" s="104"/>
      <c r="D1544" s="104"/>
      <c r="E1544" s="104"/>
    </row>
    <row r="1545" spans="1:5">
      <c r="A1545" s="104"/>
      <c r="B1545" s="104"/>
      <c r="C1545" s="104"/>
      <c r="D1545" s="104"/>
      <c r="E1545" s="104"/>
    </row>
    <row r="1546" spans="1:5">
      <c r="A1546" s="104"/>
      <c r="B1546" s="104"/>
      <c r="C1546" s="104"/>
      <c r="D1546" s="104"/>
      <c r="E1546" s="104"/>
    </row>
    <row r="1547" spans="1:5">
      <c r="A1547" s="104"/>
      <c r="B1547" s="104"/>
      <c r="C1547" s="104"/>
      <c r="D1547" s="104"/>
      <c r="E1547" s="104"/>
    </row>
    <row r="1548" spans="1:5">
      <c r="A1548" s="104"/>
      <c r="B1548" s="104"/>
      <c r="C1548" s="104"/>
      <c r="D1548" s="104"/>
      <c r="E1548" s="104"/>
    </row>
    <row r="1549" spans="1:5">
      <c r="A1549" s="104"/>
      <c r="B1549" s="104"/>
      <c r="C1549" s="104"/>
      <c r="D1549" s="104"/>
      <c r="E1549" s="104"/>
    </row>
    <row r="1550" spans="1:5">
      <c r="A1550" s="104"/>
      <c r="B1550" s="104"/>
      <c r="C1550" s="104"/>
      <c r="D1550" s="104"/>
      <c r="E1550" s="104"/>
    </row>
    <row r="1551" spans="1:5">
      <c r="A1551" s="104"/>
      <c r="B1551" s="104"/>
      <c r="C1551" s="104"/>
      <c r="D1551" s="104"/>
      <c r="E1551" s="104"/>
    </row>
    <row r="1552" spans="1:5">
      <c r="A1552" s="104"/>
      <c r="B1552" s="104"/>
      <c r="C1552" s="104"/>
      <c r="D1552" s="104"/>
      <c r="E1552" s="104"/>
    </row>
    <row r="1553" spans="1:5">
      <c r="A1553" s="104"/>
      <c r="B1553" s="104"/>
      <c r="C1553" s="104"/>
      <c r="D1553" s="104"/>
      <c r="E1553" s="104"/>
    </row>
    <row r="1554" spans="1:5">
      <c r="A1554" s="104"/>
      <c r="B1554" s="104"/>
      <c r="C1554" s="104"/>
      <c r="D1554" s="104"/>
      <c r="E1554" s="104"/>
    </row>
    <row r="1555" spans="1:5">
      <c r="A1555" s="104"/>
      <c r="B1555" s="104"/>
      <c r="C1555" s="104"/>
      <c r="D1555" s="104"/>
      <c r="E1555" s="104"/>
    </row>
    <row r="1556" spans="1:5">
      <c r="A1556" s="104"/>
      <c r="B1556" s="104"/>
      <c r="C1556" s="104"/>
      <c r="D1556" s="104"/>
      <c r="E1556" s="104"/>
    </row>
    <row r="1557" spans="1:5">
      <c r="A1557" s="104"/>
      <c r="B1557" s="104"/>
      <c r="C1557" s="104"/>
      <c r="D1557" s="104"/>
      <c r="E1557" s="104"/>
    </row>
    <row r="1558" spans="1:5">
      <c r="A1558" s="104"/>
      <c r="B1558" s="104"/>
      <c r="C1558" s="104"/>
      <c r="D1558" s="104"/>
      <c r="E1558" s="104"/>
    </row>
    <row r="1559" spans="1:5">
      <c r="A1559" s="104"/>
      <c r="B1559" s="104"/>
      <c r="C1559" s="104"/>
      <c r="D1559" s="104"/>
      <c r="E1559" s="104"/>
    </row>
    <row r="1560" spans="1:5">
      <c r="A1560" s="104"/>
      <c r="B1560" s="104"/>
      <c r="C1560" s="104"/>
      <c r="D1560" s="104"/>
      <c r="E1560" s="104"/>
    </row>
    <row r="1561" spans="1:5">
      <c r="A1561" s="104"/>
      <c r="B1561" s="104"/>
      <c r="C1561" s="104"/>
      <c r="D1561" s="104"/>
      <c r="E1561" s="104"/>
    </row>
    <row r="1562" spans="1:5">
      <c r="A1562" s="104"/>
      <c r="B1562" s="104"/>
      <c r="C1562" s="104"/>
      <c r="D1562" s="104"/>
      <c r="E1562" s="104"/>
    </row>
    <row r="1563" spans="1:5">
      <c r="A1563" s="104"/>
      <c r="B1563" s="104"/>
      <c r="C1563" s="104"/>
      <c r="D1563" s="104"/>
      <c r="E1563" s="104"/>
    </row>
    <row r="1564" spans="1:5">
      <c r="A1564" s="104"/>
      <c r="B1564" s="104"/>
      <c r="C1564" s="104"/>
      <c r="D1564" s="104"/>
      <c r="E1564" s="104"/>
    </row>
    <row r="1565" spans="1:5">
      <c r="A1565" s="104"/>
      <c r="B1565" s="104"/>
      <c r="C1565" s="104"/>
      <c r="D1565" s="104"/>
      <c r="E1565" s="104"/>
    </row>
    <row r="1566" spans="1:5">
      <c r="A1566" s="104"/>
      <c r="B1566" s="104"/>
      <c r="C1566" s="104"/>
      <c r="D1566" s="104"/>
      <c r="E1566" s="104"/>
    </row>
    <row r="1567" spans="1:5">
      <c r="A1567" s="104"/>
      <c r="B1567" s="104"/>
      <c r="C1567" s="104"/>
      <c r="D1567" s="104"/>
      <c r="E1567" s="104"/>
    </row>
    <row r="1568" spans="1:5">
      <c r="A1568" s="104"/>
      <c r="B1568" s="104"/>
      <c r="C1568" s="104"/>
      <c r="D1568" s="104"/>
      <c r="E1568" s="104"/>
    </row>
    <row r="1569" spans="1:5">
      <c r="A1569" s="104"/>
      <c r="B1569" s="104"/>
      <c r="C1569" s="104"/>
      <c r="D1569" s="104"/>
      <c r="E1569" s="104"/>
    </row>
    <row r="1570" spans="1:5">
      <c r="A1570" s="104"/>
      <c r="B1570" s="104"/>
      <c r="C1570" s="104"/>
      <c r="D1570" s="104"/>
      <c r="E1570" s="104"/>
    </row>
    <row r="1571" spans="1:5">
      <c r="A1571" s="104"/>
      <c r="B1571" s="104"/>
      <c r="C1571" s="104"/>
      <c r="D1571" s="104"/>
      <c r="E1571" s="104"/>
    </row>
    <row r="1572" spans="1:5">
      <c r="A1572" s="104"/>
      <c r="B1572" s="104"/>
      <c r="C1572" s="104"/>
      <c r="D1572" s="104"/>
      <c r="E1572" s="104"/>
    </row>
    <row r="1573" spans="1:5">
      <c r="A1573" s="104"/>
      <c r="B1573" s="104"/>
      <c r="C1573" s="104"/>
      <c r="D1573" s="104"/>
      <c r="E1573" s="104"/>
    </row>
    <row r="1574" spans="1:5">
      <c r="A1574" s="104"/>
      <c r="B1574" s="104"/>
      <c r="C1574" s="104"/>
      <c r="D1574" s="104"/>
      <c r="E1574" s="104"/>
    </row>
    <row r="1575" spans="1:5">
      <c r="A1575" s="104"/>
      <c r="B1575" s="104"/>
      <c r="C1575" s="104"/>
      <c r="D1575" s="104"/>
      <c r="E1575" s="104"/>
    </row>
    <row r="1576" spans="1:5">
      <c r="A1576" s="104"/>
      <c r="B1576" s="104"/>
      <c r="C1576" s="104"/>
      <c r="D1576" s="104"/>
      <c r="E1576" s="104"/>
    </row>
    <row r="1577" spans="1:5">
      <c r="A1577" s="104"/>
      <c r="B1577" s="104"/>
      <c r="C1577" s="104"/>
      <c r="D1577" s="104"/>
      <c r="E1577" s="104"/>
    </row>
    <row r="1578" spans="1:5">
      <c r="A1578" s="104"/>
      <c r="B1578" s="104"/>
      <c r="C1578" s="104"/>
      <c r="D1578" s="104"/>
      <c r="E1578" s="104"/>
    </row>
    <row r="1579" spans="1:5">
      <c r="A1579" s="104"/>
      <c r="B1579" s="104"/>
      <c r="C1579" s="104"/>
      <c r="D1579" s="104"/>
      <c r="E1579" s="104"/>
    </row>
    <row r="1580" spans="1:5">
      <c r="A1580" s="104"/>
      <c r="B1580" s="104"/>
      <c r="C1580" s="104"/>
      <c r="D1580" s="104"/>
      <c r="E1580" s="104"/>
    </row>
    <row r="1581" spans="1:5">
      <c r="A1581" s="104"/>
      <c r="B1581" s="104"/>
      <c r="C1581" s="104"/>
      <c r="D1581" s="104"/>
      <c r="E1581" s="104"/>
    </row>
    <row r="1582" spans="1:5">
      <c r="A1582" s="104"/>
      <c r="B1582" s="104"/>
      <c r="C1582" s="104"/>
      <c r="D1582" s="104"/>
      <c r="E1582" s="104"/>
    </row>
    <row r="1583" spans="1:5">
      <c r="A1583" s="104"/>
      <c r="B1583" s="104"/>
      <c r="C1583" s="104"/>
      <c r="D1583" s="104"/>
      <c r="E1583" s="104"/>
    </row>
    <row r="1584" spans="1:5">
      <c r="A1584" s="104"/>
      <c r="B1584" s="104"/>
      <c r="C1584" s="104"/>
      <c r="D1584" s="104"/>
      <c r="E1584" s="104"/>
    </row>
    <row r="1585" spans="1:5">
      <c r="A1585" s="104"/>
      <c r="B1585" s="104"/>
      <c r="C1585" s="104"/>
      <c r="D1585" s="104"/>
      <c r="E1585" s="104"/>
    </row>
    <row r="1586" spans="1:5">
      <c r="A1586" s="104"/>
      <c r="B1586" s="104"/>
      <c r="C1586" s="104"/>
      <c r="D1586" s="104"/>
      <c r="E1586" s="104"/>
    </row>
    <row r="1587" spans="1:5">
      <c r="A1587" s="104"/>
      <c r="B1587" s="104"/>
      <c r="C1587" s="104"/>
      <c r="D1587" s="104"/>
      <c r="E1587" s="104"/>
    </row>
    <row r="1588" spans="1:5">
      <c r="A1588" s="104"/>
      <c r="B1588" s="104"/>
      <c r="C1588" s="104"/>
      <c r="D1588" s="104"/>
      <c r="E1588" s="104"/>
    </row>
    <row r="1589" spans="1:5">
      <c r="A1589" s="104"/>
      <c r="B1589" s="104"/>
      <c r="C1589" s="104"/>
      <c r="D1589" s="104"/>
      <c r="E1589" s="104"/>
    </row>
    <row r="1590" spans="1:5">
      <c r="A1590" s="104"/>
      <c r="B1590" s="104"/>
      <c r="C1590" s="104"/>
      <c r="D1590" s="104"/>
      <c r="E1590" s="104"/>
    </row>
    <row r="1591" spans="1:5">
      <c r="A1591" s="104"/>
      <c r="B1591" s="104"/>
      <c r="C1591" s="104"/>
      <c r="D1591" s="104"/>
      <c r="E1591" s="104"/>
    </row>
    <row r="1592" spans="1:5">
      <c r="A1592" s="104"/>
      <c r="B1592" s="104"/>
      <c r="C1592" s="104"/>
      <c r="D1592" s="104"/>
      <c r="E1592" s="104"/>
    </row>
    <row r="1593" spans="1:5">
      <c r="A1593" s="104"/>
      <c r="B1593" s="104"/>
      <c r="C1593" s="104"/>
      <c r="D1593" s="104"/>
      <c r="E1593" s="104"/>
    </row>
    <row r="1594" spans="1:5">
      <c r="A1594" s="104"/>
      <c r="B1594" s="104"/>
      <c r="C1594" s="104"/>
      <c r="D1594" s="104"/>
      <c r="E1594" s="104"/>
    </row>
    <row r="1595" spans="1:5">
      <c r="A1595" s="104"/>
      <c r="B1595" s="104"/>
      <c r="C1595" s="104"/>
      <c r="D1595" s="104"/>
      <c r="E1595" s="104"/>
    </row>
    <row r="1596" spans="1:5">
      <c r="A1596" s="104"/>
      <c r="B1596" s="104"/>
      <c r="C1596" s="104"/>
      <c r="D1596" s="104"/>
      <c r="E1596" s="104"/>
    </row>
    <row r="1597" spans="1:5">
      <c r="A1597" s="104"/>
      <c r="B1597" s="104"/>
      <c r="C1597" s="104"/>
      <c r="D1597" s="104"/>
      <c r="E1597" s="104"/>
    </row>
    <row r="1598" spans="1:5">
      <c r="A1598" s="104"/>
      <c r="B1598" s="104"/>
      <c r="C1598" s="104"/>
      <c r="D1598" s="104"/>
      <c r="E1598" s="104"/>
    </row>
    <row r="1599" spans="1:5">
      <c r="A1599" s="104"/>
      <c r="B1599" s="104"/>
      <c r="C1599" s="104"/>
      <c r="D1599" s="104"/>
      <c r="E1599" s="104"/>
    </row>
    <row r="1600" spans="1:5">
      <c r="A1600" s="104"/>
      <c r="B1600" s="104"/>
      <c r="C1600" s="104"/>
      <c r="D1600" s="104"/>
      <c r="E1600" s="104"/>
    </row>
    <row r="1601" spans="1:5">
      <c r="A1601" s="104"/>
      <c r="B1601" s="104"/>
      <c r="C1601" s="104"/>
      <c r="D1601" s="104"/>
      <c r="E1601" s="104"/>
    </row>
    <row r="1602" spans="1:5">
      <c r="A1602" s="104"/>
      <c r="B1602" s="104"/>
      <c r="C1602" s="104"/>
      <c r="D1602" s="104"/>
      <c r="E1602" s="104"/>
    </row>
    <row r="1603" spans="1:5">
      <c r="A1603" s="104"/>
      <c r="B1603" s="104"/>
      <c r="C1603" s="104"/>
      <c r="D1603" s="104"/>
      <c r="E1603" s="104"/>
    </row>
    <row r="1604" spans="1:5">
      <c r="A1604" s="104"/>
      <c r="B1604" s="104"/>
      <c r="C1604" s="104"/>
      <c r="D1604" s="104"/>
      <c r="E1604" s="104"/>
    </row>
    <row r="1605" spans="1:5">
      <c r="A1605" s="104"/>
      <c r="B1605" s="104"/>
      <c r="C1605" s="104"/>
      <c r="D1605" s="104"/>
      <c r="E1605" s="104"/>
    </row>
    <row r="1606" spans="1:5">
      <c r="A1606" s="104"/>
      <c r="B1606" s="104"/>
      <c r="C1606" s="104"/>
      <c r="D1606" s="104"/>
      <c r="E1606" s="104"/>
    </row>
    <row r="1607" spans="1:5">
      <c r="A1607" s="104"/>
      <c r="B1607" s="104"/>
      <c r="C1607" s="104"/>
      <c r="D1607" s="104"/>
      <c r="E1607" s="104"/>
    </row>
    <row r="1608" spans="1:5">
      <c r="A1608" s="104"/>
      <c r="B1608" s="104"/>
      <c r="C1608" s="104"/>
      <c r="D1608" s="104"/>
      <c r="E1608" s="104"/>
    </row>
    <row r="1609" spans="1:5">
      <c r="A1609" s="104"/>
      <c r="B1609" s="104"/>
      <c r="C1609" s="104"/>
      <c r="D1609" s="104"/>
      <c r="E1609" s="104"/>
    </row>
    <row r="1610" spans="1:5">
      <c r="A1610" s="104"/>
      <c r="B1610" s="104"/>
      <c r="C1610" s="104"/>
      <c r="D1610" s="104"/>
      <c r="E1610" s="104"/>
    </row>
    <row r="1611" spans="1:5">
      <c r="A1611" s="104"/>
      <c r="B1611" s="104"/>
      <c r="C1611" s="104"/>
      <c r="D1611" s="104"/>
      <c r="E1611" s="104"/>
    </row>
    <row r="1612" spans="1:5">
      <c r="A1612" s="104"/>
      <c r="B1612" s="104"/>
      <c r="C1612" s="104"/>
      <c r="D1612" s="104"/>
      <c r="E1612" s="104"/>
    </row>
    <row r="1613" spans="1:5">
      <c r="A1613" s="104"/>
      <c r="B1613" s="104"/>
      <c r="C1613" s="104"/>
      <c r="D1613" s="104"/>
      <c r="E1613" s="104"/>
    </row>
    <row r="1614" spans="1:5">
      <c r="A1614" s="104"/>
      <c r="B1614" s="104"/>
      <c r="C1614" s="104"/>
      <c r="D1614" s="104"/>
      <c r="E1614" s="104"/>
    </row>
    <row r="1615" spans="1:5">
      <c r="A1615" s="104"/>
      <c r="B1615" s="104"/>
      <c r="C1615" s="104"/>
      <c r="D1615" s="104"/>
      <c r="E1615" s="104"/>
    </row>
    <row r="1616" spans="1:5">
      <c r="A1616" s="104"/>
      <c r="B1616" s="104"/>
      <c r="C1616" s="104"/>
      <c r="D1616" s="104"/>
      <c r="E1616" s="104"/>
    </row>
    <row r="1617" spans="1:5">
      <c r="A1617" s="104"/>
      <c r="B1617" s="104"/>
      <c r="C1617" s="104"/>
      <c r="D1617" s="104"/>
      <c r="E1617" s="104"/>
    </row>
    <row r="1618" spans="1:5">
      <c r="A1618" s="104"/>
      <c r="B1618" s="104"/>
      <c r="C1618" s="104"/>
      <c r="D1618" s="104"/>
      <c r="E1618" s="104"/>
    </row>
    <row r="1619" spans="1:5">
      <c r="A1619" s="104"/>
      <c r="B1619" s="104"/>
      <c r="C1619" s="104"/>
      <c r="D1619" s="104"/>
      <c r="E1619" s="104"/>
    </row>
    <row r="1620" spans="1:5">
      <c r="A1620" s="104"/>
      <c r="B1620" s="104"/>
      <c r="C1620" s="104"/>
      <c r="D1620" s="104"/>
      <c r="E1620" s="104"/>
    </row>
    <row r="1621" spans="1:5">
      <c r="A1621" s="104"/>
      <c r="B1621" s="104"/>
      <c r="C1621" s="104"/>
      <c r="D1621" s="104"/>
      <c r="E1621" s="104"/>
    </row>
    <row r="1622" spans="1:5">
      <c r="A1622" s="104"/>
      <c r="B1622" s="104"/>
      <c r="C1622" s="104"/>
      <c r="D1622" s="104"/>
      <c r="E1622" s="104"/>
    </row>
    <row r="1623" spans="1:5">
      <c r="A1623" s="104"/>
      <c r="B1623" s="104"/>
      <c r="C1623" s="104"/>
      <c r="D1623" s="104"/>
      <c r="E1623" s="104"/>
    </row>
    <row r="1624" spans="1:5">
      <c r="A1624" s="104"/>
      <c r="B1624" s="104"/>
      <c r="C1624" s="104"/>
      <c r="D1624" s="104"/>
      <c r="E1624" s="104"/>
    </row>
    <row r="1625" spans="1:5">
      <c r="A1625" s="104"/>
      <c r="B1625" s="104"/>
      <c r="C1625" s="104"/>
      <c r="D1625" s="104"/>
      <c r="E1625" s="104"/>
    </row>
    <row r="1626" spans="1:5">
      <c r="A1626" s="104"/>
      <c r="B1626" s="104"/>
      <c r="C1626" s="104"/>
      <c r="D1626" s="104"/>
      <c r="E1626" s="104"/>
    </row>
    <row r="1627" spans="1:5">
      <c r="A1627" s="104"/>
      <c r="B1627" s="104"/>
      <c r="C1627" s="104"/>
      <c r="D1627" s="104"/>
      <c r="E1627" s="104"/>
    </row>
    <row r="1628" spans="1:5">
      <c r="A1628" s="104"/>
      <c r="B1628" s="104"/>
      <c r="C1628" s="104"/>
      <c r="D1628" s="104"/>
      <c r="E1628" s="104"/>
    </row>
    <row r="1629" spans="1:5">
      <c r="A1629" s="104"/>
      <c r="B1629" s="104"/>
      <c r="C1629" s="104"/>
      <c r="D1629" s="104"/>
      <c r="E1629" s="104"/>
    </row>
    <row r="1630" spans="1:5">
      <c r="A1630" s="104"/>
      <c r="B1630" s="104"/>
      <c r="C1630" s="104"/>
      <c r="D1630" s="104"/>
      <c r="E1630" s="104"/>
    </row>
    <row r="1631" spans="1:5">
      <c r="A1631" s="104"/>
      <c r="B1631" s="104"/>
      <c r="C1631" s="104"/>
      <c r="D1631" s="104"/>
      <c r="E1631" s="104"/>
    </row>
    <row r="1632" spans="1:5">
      <c r="A1632" s="104"/>
      <c r="B1632" s="104"/>
      <c r="C1632" s="104"/>
      <c r="D1632" s="104"/>
      <c r="E1632" s="104"/>
    </row>
    <row r="1633" spans="1:5">
      <c r="A1633" s="104"/>
      <c r="B1633" s="104"/>
      <c r="C1633" s="104"/>
      <c r="D1633" s="104"/>
      <c r="E1633" s="104"/>
    </row>
    <row r="1634" spans="1:5">
      <c r="A1634" s="104"/>
      <c r="B1634" s="104"/>
      <c r="C1634" s="104"/>
      <c r="D1634" s="104"/>
      <c r="E1634" s="104"/>
    </row>
    <row r="1635" spans="1:5">
      <c r="A1635" s="104"/>
      <c r="B1635" s="104"/>
      <c r="C1635" s="104"/>
      <c r="D1635" s="104"/>
      <c r="E1635" s="104"/>
    </row>
    <row r="1636" spans="1:5">
      <c r="A1636" s="104"/>
      <c r="B1636" s="104"/>
      <c r="C1636" s="104"/>
      <c r="D1636" s="104"/>
      <c r="E1636" s="104"/>
    </row>
    <row r="1637" spans="1:5">
      <c r="A1637" s="104"/>
      <c r="B1637" s="104"/>
      <c r="C1637" s="104"/>
      <c r="D1637" s="104"/>
      <c r="E1637" s="104"/>
    </row>
    <row r="1638" spans="1:5">
      <c r="A1638" s="104"/>
      <c r="B1638" s="104"/>
      <c r="C1638" s="104"/>
      <c r="D1638" s="104"/>
      <c r="E1638" s="104"/>
    </row>
    <row r="1639" spans="1:5">
      <c r="A1639" s="104"/>
      <c r="B1639" s="104"/>
      <c r="C1639" s="104"/>
      <c r="D1639" s="104"/>
      <c r="E1639" s="104"/>
    </row>
    <row r="1640" spans="1:5">
      <c r="A1640" s="104"/>
      <c r="B1640" s="104"/>
      <c r="C1640" s="104"/>
      <c r="D1640" s="104"/>
      <c r="E1640" s="104"/>
    </row>
    <row r="1641" spans="1:5">
      <c r="A1641" s="104"/>
      <c r="B1641" s="104"/>
      <c r="C1641" s="104"/>
      <c r="D1641" s="104"/>
      <c r="E1641" s="104"/>
    </row>
    <row r="1642" spans="1:5">
      <c r="A1642" s="104"/>
      <c r="B1642" s="104"/>
      <c r="C1642" s="104"/>
      <c r="D1642" s="104"/>
      <c r="E1642" s="104"/>
    </row>
    <row r="1643" spans="1:5">
      <c r="A1643" s="104"/>
      <c r="B1643" s="104"/>
      <c r="C1643" s="104"/>
      <c r="D1643" s="104"/>
      <c r="E1643" s="104"/>
    </row>
    <row r="1644" spans="1:5">
      <c r="A1644" s="104"/>
      <c r="B1644" s="104"/>
      <c r="C1644" s="104"/>
      <c r="D1644" s="104"/>
      <c r="E1644" s="104"/>
    </row>
    <row r="1645" spans="1:5">
      <c r="A1645" s="104"/>
      <c r="B1645" s="104"/>
      <c r="C1645" s="104"/>
      <c r="D1645" s="104"/>
      <c r="E1645" s="104"/>
    </row>
    <row r="1646" spans="1:5">
      <c r="A1646" s="104"/>
      <c r="B1646" s="104"/>
      <c r="C1646" s="104"/>
      <c r="D1646" s="104"/>
      <c r="E1646" s="104"/>
    </row>
    <row r="1647" spans="1:5">
      <c r="A1647" s="104"/>
      <c r="B1647" s="104"/>
      <c r="C1647" s="104"/>
      <c r="D1647" s="104"/>
      <c r="E1647" s="104"/>
    </row>
    <row r="1648" spans="1:5">
      <c r="A1648" s="104"/>
      <c r="B1648" s="104"/>
      <c r="C1648" s="104"/>
      <c r="D1648" s="104"/>
      <c r="E1648" s="104"/>
    </row>
    <row r="1649" spans="1:5">
      <c r="A1649" s="104"/>
      <c r="B1649" s="104"/>
      <c r="C1649" s="104"/>
      <c r="D1649" s="104"/>
      <c r="E1649" s="104"/>
    </row>
    <row r="1650" spans="1:5">
      <c r="A1650" s="104"/>
      <c r="B1650" s="104"/>
      <c r="C1650" s="104"/>
      <c r="D1650" s="104"/>
      <c r="E1650" s="104"/>
    </row>
    <row r="1651" spans="1:5">
      <c r="A1651" s="104"/>
      <c r="B1651" s="104"/>
      <c r="C1651" s="104"/>
      <c r="D1651" s="104"/>
      <c r="E1651" s="104"/>
    </row>
    <row r="1652" spans="1:5">
      <c r="A1652" s="104"/>
      <c r="B1652" s="104"/>
      <c r="C1652" s="104"/>
      <c r="D1652" s="104"/>
      <c r="E1652" s="104"/>
    </row>
    <row r="1653" spans="1:5">
      <c r="A1653" s="104"/>
      <c r="B1653" s="104"/>
      <c r="C1653" s="104"/>
      <c r="D1653" s="104"/>
      <c r="E1653" s="104"/>
    </row>
    <row r="1654" spans="1:5">
      <c r="A1654" s="104"/>
      <c r="B1654" s="104"/>
      <c r="C1654" s="104"/>
      <c r="D1654" s="104"/>
      <c r="E1654" s="104"/>
    </row>
    <row r="1655" spans="1:5">
      <c r="A1655" s="104"/>
      <c r="B1655" s="104"/>
      <c r="C1655" s="104"/>
      <c r="D1655" s="104"/>
      <c r="E1655" s="104"/>
    </row>
    <row r="1656" spans="1:5">
      <c r="A1656" s="104"/>
      <c r="B1656" s="104"/>
      <c r="C1656" s="104"/>
      <c r="D1656" s="104"/>
      <c r="E1656" s="104"/>
    </row>
    <row r="1657" spans="1:5">
      <c r="A1657" s="104"/>
      <c r="B1657" s="104"/>
      <c r="C1657" s="104"/>
      <c r="D1657" s="104"/>
      <c r="E1657" s="104"/>
    </row>
    <row r="1658" spans="1:5">
      <c r="A1658" s="104"/>
      <c r="B1658" s="104"/>
      <c r="C1658" s="104"/>
      <c r="D1658" s="104"/>
      <c r="E1658" s="104"/>
    </row>
    <row r="1659" spans="1:5">
      <c r="A1659" s="104"/>
      <c r="B1659" s="104"/>
      <c r="C1659" s="104"/>
      <c r="D1659" s="104"/>
      <c r="E1659" s="104"/>
    </row>
    <row r="1660" spans="1:5">
      <c r="A1660" s="104"/>
      <c r="B1660" s="104"/>
      <c r="C1660" s="104"/>
      <c r="D1660" s="104"/>
      <c r="E1660" s="104"/>
    </row>
    <row r="1661" spans="1:5">
      <c r="A1661" s="104"/>
      <c r="B1661" s="104"/>
      <c r="C1661" s="104"/>
      <c r="D1661" s="104"/>
      <c r="E1661" s="104"/>
    </row>
    <row r="1662" spans="1:5">
      <c r="A1662" s="104"/>
      <c r="B1662" s="104"/>
      <c r="C1662" s="104"/>
      <c r="D1662" s="104"/>
      <c r="E1662" s="104"/>
    </row>
    <row r="1663" spans="1:5">
      <c r="A1663" s="104"/>
      <c r="B1663" s="104"/>
      <c r="C1663" s="104"/>
      <c r="D1663" s="104"/>
      <c r="E1663" s="104"/>
    </row>
    <row r="1664" spans="1:5">
      <c r="A1664" s="104"/>
      <c r="B1664" s="104"/>
      <c r="C1664" s="104"/>
      <c r="D1664" s="104"/>
      <c r="E1664" s="104"/>
    </row>
    <row r="1665" spans="1:5">
      <c r="A1665" s="170"/>
      <c r="B1665" s="170"/>
      <c r="C1665" s="170"/>
      <c r="D1665" s="170"/>
      <c r="E1665" s="170"/>
    </row>
  </sheetData>
  <sheetProtection selectLockedCells="1"/>
  <pageMargins left="0.7" right="0.7" top="0.75" bottom="0.75" header="0.3" footer="0.3"/>
  <pageSetup paperSize="9" scale="6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F1C4C-160F-4715-B76D-39493ED958A7}">
  <sheetPr codeName="Arkusz7">
    <pageSetUpPr fitToPage="1"/>
  </sheetPr>
  <dimension ref="A2:O1665"/>
  <sheetViews>
    <sheetView showGridLines="0" workbookViewId="0">
      <selection activeCell="H15" sqref="H15"/>
    </sheetView>
  </sheetViews>
  <sheetFormatPr defaultColWidth="0" defaultRowHeight="14.4"/>
  <cols>
    <col min="1" max="1" width="25.88671875" customWidth="1"/>
    <col min="2" max="2" width="23.44140625" customWidth="1"/>
    <col min="3" max="3" width="29.33203125" customWidth="1"/>
    <col min="4" max="4" width="20.88671875" customWidth="1"/>
    <col min="5" max="5" width="18.109375" customWidth="1"/>
    <col min="6" max="6" width="22.33203125" customWidth="1"/>
    <col min="7" max="7" width="13.77734375" customWidth="1"/>
    <col min="8" max="10" width="12.44140625" customWidth="1"/>
    <col min="11" max="12" width="57.109375" customWidth="1"/>
    <col min="13" max="13" width="53.77734375" customWidth="1"/>
    <col min="14" max="16384" width="8.88671875" hidden="1"/>
  </cols>
  <sheetData>
    <row r="2" spans="1:15" s="101" customFormat="1" ht="25.8">
      <c r="A2" s="101" t="s">
        <v>1679</v>
      </c>
    </row>
    <row r="3" spans="1:15" s="102" customFormat="1" ht="17.399999999999999" customHeight="1">
      <c r="A3" s="102" t="s">
        <v>1662</v>
      </c>
    </row>
    <row r="4" spans="1:1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</row>
    <row r="5" spans="1:15" s="81" customFormat="1" ht="58.2" thickBot="1">
      <c r="A5" s="118" t="s">
        <v>11</v>
      </c>
      <c r="B5" s="118" t="s">
        <v>12</v>
      </c>
      <c r="C5" s="118" t="s">
        <v>13</v>
      </c>
      <c r="D5" s="118" t="s">
        <v>14</v>
      </c>
      <c r="E5" s="118" t="s">
        <v>32</v>
      </c>
      <c r="F5" s="118" t="s">
        <v>1677</v>
      </c>
      <c r="G5" s="118" t="s">
        <v>1678</v>
      </c>
      <c r="H5" s="118" t="s">
        <v>1673</v>
      </c>
      <c r="I5" s="118" t="s">
        <v>1674</v>
      </c>
      <c r="J5" s="118" t="s">
        <v>1675</v>
      </c>
      <c r="K5" s="118" t="s">
        <v>1671</v>
      </c>
      <c r="L5" s="119" t="s">
        <v>1672</v>
      </c>
      <c r="M5" s="165" t="s">
        <v>1676</v>
      </c>
      <c r="O5" s="118" t="s">
        <v>12</v>
      </c>
    </row>
    <row r="6" spans="1:15" s="153" customFormat="1" ht="27.6" customHeight="1" thickBot="1">
      <c r="A6" s="166" t="s">
        <v>17</v>
      </c>
      <c r="B6" s="167"/>
      <c r="C6" s="167"/>
      <c r="D6" s="167"/>
      <c r="E6" s="167"/>
      <c r="F6" s="167"/>
      <c r="G6" s="167"/>
      <c r="H6" s="167"/>
      <c r="I6" s="168"/>
      <c r="J6" s="168"/>
      <c r="K6" s="168"/>
      <c r="L6" s="174" t="e">
        <f>SUM(#REF!)</f>
        <v>#REF!</v>
      </c>
      <c r="M6" s="174" t="e">
        <f>SUM(#REF!)</f>
        <v>#REF!</v>
      </c>
      <c r="O6" s="167"/>
    </row>
    <row r="7" spans="1:15">
      <c r="A7" s="116" t="s">
        <v>60</v>
      </c>
      <c r="B7" s="104">
        <v>101</v>
      </c>
      <c r="C7" s="104" t="s">
        <v>1663</v>
      </c>
      <c r="D7" s="104" t="s">
        <v>46</v>
      </c>
      <c r="E7" s="104">
        <v>1</v>
      </c>
      <c r="F7" s="113">
        <v>2176.6849078194532</v>
      </c>
      <c r="G7" s="171"/>
      <c r="H7" s="171"/>
      <c r="I7" s="172"/>
      <c r="J7" s="172"/>
      <c r="K7" s="172"/>
      <c r="L7" s="172"/>
      <c r="M7" s="172"/>
      <c r="O7" s="104">
        <v>101</v>
      </c>
    </row>
    <row r="8" spans="1:15">
      <c r="A8" s="116" t="s">
        <v>61</v>
      </c>
      <c r="B8" s="104">
        <v>101</v>
      </c>
      <c r="C8" s="104" t="s">
        <v>1663</v>
      </c>
      <c r="D8" s="104" t="s">
        <v>1669</v>
      </c>
      <c r="E8" s="104">
        <v>1</v>
      </c>
      <c r="F8" s="113">
        <v>870.67396312778124</v>
      </c>
      <c r="G8" s="173"/>
      <c r="H8" s="173"/>
      <c r="I8" s="172"/>
      <c r="J8" s="172"/>
      <c r="K8" s="172"/>
      <c r="L8" s="172"/>
      <c r="M8" s="172"/>
      <c r="O8" s="104">
        <v>102</v>
      </c>
    </row>
    <row r="9" spans="1:15">
      <c r="A9" s="116" t="s">
        <v>62</v>
      </c>
      <c r="B9" s="104">
        <v>101</v>
      </c>
      <c r="C9" s="104" t="s">
        <v>1663</v>
      </c>
      <c r="D9" s="104" t="s">
        <v>1669</v>
      </c>
      <c r="E9" s="104">
        <v>1</v>
      </c>
      <c r="F9" s="113">
        <v>870.67396312778124</v>
      </c>
      <c r="G9" s="171"/>
      <c r="H9" s="171"/>
      <c r="I9" s="172"/>
      <c r="J9" s="172"/>
      <c r="K9" s="172"/>
      <c r="L9" s="172"/>
      <c r="M9" s="172"/>
      <c r="O9" s="104">
        <v>103</v>
      </c>
    </row>
    <row r="10" spans="1:15">
      <c r="A10" s="116" t="s">
        <v>63</v>
      </c>
      <c r="B10" s="104">
        <v>101</v>
      </c>
      <c r="C10" s="104" t="s">
        <v>1663</v>
      </c>
      <c r="D10" s="104" t="s">
        <v>1669</v>
      </c>
      <c r="E10" s="104">
        <v>1</v>
      </c>
      <c r="F10" s="113">
        <v>870.67396312778124</v>
      </c>
      <c r="G10" s="173"/>
      <c r="H10" s="173"/>
      <c r="I10" s="172"/>
      <c r="J10" s="172"/>
      <c r="K10" s="172"/>
      <c r="L10" s="172"/>
      <c r="M10" s="172"/>
      <c r="O10" s="104">
        <v>104</v>
      </c>
    </row>
    <row r="11" spans="1:15">
      <c r="A11" s="116" t="s">
        <v>64</v>
      </c>
      <c r="B11" s="104">
        <v>101</v>
      </c>
      <c r="C11" s="104" t="s">
        <v>1663</v>
      </c>
      <c r="D11" s="104" t="s">
        <v>10</v>
      </c>
      <c r="E11" s="104">
        <v>1</v>
      </c>
      <c r="F11" s="113">
        <v>1088.3424539097266</v>
      </c>
      <c r="G11" s="171"/>
      <c r="H11" s="171"/>
      <c r="I11" s="172"/>
      <c r="J11" s="172"/>
      <c r="K11" s="172"/>
      <c r="L11" s="172"/>
      <c r="M11" s="172"/>
      <c r="O11" s="104">
        <v>105</v>
      </c>
    </row>
    <row r="12" spans="1:15">
      <c r="A12" s="116" t="s">
        <v>65</v>
      </c>
      <c r="B12" s="104">
        <v>101</v>
      </c>
      <c r="C12" s="104" t="s">
        <v>1663</v>
      </c>
      <c r="D12" s="104" t="s">
        <v>1669</v>
      </c>
      <c r="E12" s="104">
        <v>1</v>
      </c>
      <c r="F12" s="113">
        <v>870.67396312778124</v>
      </c>
      <c r="G12" s="173"/>
      <c r="H12" s="173"/>
      <c r="I12" s="172"/>
      <c r="J12" s="172"/>
      <c r="K12" s="172"/>
      <c r="L12" s="172"/>
      <c r="M12" s="172"/>
      <c r="O12" s="104">
        <v>106</v>
      </c>
    </row>
    <row r="13" spans="1:15">
      <c r="A13" s="116" t="s">
        <v>66</v>
      </c>
      <c r="B13" s="104">
        <v>101</v>
      </c>
      <c r="C13" s="104" t="s">
        <v>1663</v>
      </c>
      <c r="D13" s="104" t="s">
        <v>1669</v>
      </c>
      <c r="E13" s="104">
        <v>1</v>
      </c>
      <c r="F13" s="113">
        <v>870.67396312778124</v>
      </c>
      <c r="G13" s="171"/>
      <c r="H13" s="171"/>
      <c r="I13" s="172"/>
      <c r="J13" s="172"/>
      <c r="K13" s="172"/>
      <c r="L13" s="172"/>
      <c r="M13" s="172"/>
      <c r="O13" s="104">
        <v>107</v>
      </c>
    </row>
    <row r="14" spans="1:15">
      <c r="A14" s="116" t="s">
        <v>67</v>
      </c>
      <c r="B14" s="104">
        <v>101</v>
      </c>
      <c r="C14" s="104" t="s">
        <v>1663</v>
      </c>
      <c r="D14" s="104" t="s">
        <v>47</v>
      </c>
      <c r="E14" s="104">
        <v>1</v>
      </c>
      <c r="F14" s="113">
        <v>1306.0109446916717</v>
      </c>
      <c r="G14" s="173"/>
      <c r="H14" s="173"/>
      <c r="I14" s="172"/>
      <c r="J14" s="172"/>
      <c r="K14" s="172"/>
      <c r="L14" s="172"/>
      <c r="M14" s="172"/>
      <c r="O14" s="104">
        <v>108</v>
      </c>
    </row>
    <row r="15" spans="1:15">
      <c r="A15" s="116" t="s">
        <v>68</v>
      </c>
      <c r="B15" s="104">
        <v>101</v>
      </c>
      <c r="C15" s="104" t="s">
        <v>1665</v>
      </c>
      <c r="D15" s="104" t="s">
        <v>1669</v>
      </c>
      <c r="E15" s="104">
        <v>1</v>
      </c>
      <c r="F15" s="113">
        <v>870.67396312778124</v>
      </c>
      <c r="G15" s="171"/>
      <c r="H15" s="171"/>
      <c r="I15" s="172"/>
      <c r="J15" s="172"/>
      <c r="K15" s="172"/>
      <c r="L15" s="172"/>
      <c r="M15" s="172"/>
      <c r="O15" s="104">
        <v>109</v>
      </c>
    </row>
    <row r="16" spans="1:15">
      <c r="A16" s="116" t="s">
        <v>69</v>
      </c>
      <c r="B16" s="104">
        <v>101</v>
      </c>
      <c r="C16" s="104" t="s">
        <v>1665</v>
      </c>
      <c r="D16" s="104" t="s">
        <v>1669</v>
      </c>
      <c r="E16" s="104">
        <v>1</v>
      </c>
      <c r="F16" s="113">
        <v>870.67396312778124</v>
      </c>
      <c r="G16" s="172"/>
      <c r="H16" s="172"/>
      <c r="I16" s="172"/>
      <c r="J16" s="172"/>
      <c r="K16" s="172"/>
      <c r="L16" s="172"/>
      <c r="M16" s="172"/>
      <c r="O16" s="104">
        <v>110</v>
      </c>
    </row>
    <row r="17" spans="1:15">
      <c r="A17" s="116" t="s">
        <v>70</v>
      </c>
      <c r="B17" s="104">
        <v>101</v>
      </c>
      <c r="C17" s="104" t="s">
        <v>1665</v>
      </c>
      <c r="D17" s="104" t="s">
        <v>1669</v>
      </c>
      <c r="E17" s="104">
        <v>1</v>
      </c>
      <c r="F17" s="113">
        <v>870.67396312778124</v>
      </c>
      <c r="G17" s="172"/>
      <c r="H17" s="172"/>
      <c r="I17" s="172"/>
      <c r="J17" s="172"/>
      <c r="K17" s="172"/>
      <c r="L17" s="172"/>
      <c r="M17" s="172"/>
      <c r="O17" s="104">
        <v>111</v>
      </c>
    </row>
    <row r="18" spans="1:15">
      <c r="A18" s="116" t="s">
        <v>71</v>
      </c>
      <c r="B18" s="104">
        <v>101</v>
      </c>
      <c r="C18" s="104" t="s">
        <v>1665</v>
      </c>
      <c r="D18" s="104" t="s">
        <v>1669</v>
      </c>
      <c r="E18" s="104">
        <v>1</v>
      </c>
      <c r="F18" s="113">
        <v>870.67396312778124</v>
      </c>
      <c r="G18" s="172"/>
      <c r="H18" s="172"/>
      <c r="I18" s="172"/>
      <c r="J18" s="172"/>
      <c r="K18" s="172"/>
      <c r="L18" s="172"/>
      <c r="M18" s="172"/>
      <c r="O18" s="104">
        <v>112</v>
      </c>
    </row>
    <row r="19" spans="1:15">
      <c r="A19" s="116" t="s">
        <v>72</v>
      </c>
      <c r="B19" s="104">
        <v>101</v>
      </c>
      <c r="C19" s="104" t="s">
        <v>1665</v>
      </c>
      <c r="D19" s="104" t="s">
        <v>55</v>
      </c>
      <c r="E19" s="104">
        <v>1</v>
      </c>
      <c r="F19" s="113">
        <v>1523.6794354736171</v>
      </c>
      <c r="G19" s="172"/>
      <c r="H19" s="172"/>
      <c r="I19" s="172"/>
      <c r="J19" s="172"/>
      <c r="K19" s="172"/>
      <c r="L19" s="172"/>
      <c r="M19" s="172"/>
      <c r="O19" s="104">
        <v>113</v>
      </c>
    </row>
    <row r="20" spans="1:15">
      <c r="A20" s="116" t="s">
        <v>73</v>
      </c>
      <c r="B20" s="104">
        <v>101</v>
      </c>
      <c r="C20" s="104" t="s">
        <v>1665</v>
      </c>
      <c r="D20" s="104" t="s">
        <v>1669</v>
      </c>
      <c r="E20" s="104">
        <v>1</v>
      </c>
      <c r="F20" s="113">
        <v>870.67396312778124</v>
      </c>
      <c r="G20" s="172"/>
      <c r="H20" s="172"/>
      <c r="I20" s="172"/>
      <c r="J20" s="172"/>
      <c r="K20" s="172"/>
      <c r="L20" s="172"/>
      <c r="M20" s="172"/>
      <c r="O20" s="104">
        <v>114</v>
      </c>
    </row>
    <row r="21" spans="1:15">
      <c r="A21" s="116" t="s">
        <v>74</v>
      </c>
      <c r="B21" s="104">
        <v>101</v>
      </c>
      <c r="C21" s="104" t="s">
        <v>1665</v>
      </c>
      <c r="D21" s="104" t="s">
        <v>1669</v>
      </c>
      <c r="E21" s="104">
        <v>1</v>
      </c>
      <c r="F21" s="113">
        <v>870.67396312778124</v>
      </c>
      <c r="G21" s="172"/>
      <c r="H21" s="172"/>
      <c r="I21" s="172"/>
      <c r="J21" s="172"/>
      <c r="K21" s="172"/>
      <c r="L21" s="172"/>
      <c r="M21" s="172"/>
      <c r="O21" s="104">
        <v>115</v>
      </c>
    </row>
    <row r="22" spans="1:15">
      <c r="A22" s="116" t="s">
        <v>75</v>
      </c>
      <c r="B22" s="104">
        <v>101</v>
      </c>
      <c r="C22" s="104" t="s">
        <v>1665</v>
      </c>
      <c r="D22" s="104" t="s">
        <v>1669</v>
      </c>
      <c r="E22" s="104">
        <v>0.75</v>
      </c>
      <c r="F22" s="113">
        <v>870.67396312778124</v>
      </c>
      <c r="G22" s="172"/>
      <c r="H22" s="172"/>
      <c r="I22" s="172"/>
      <c r="J22" s="172"/>
      <c r="K22" s="172"/>
      <c r="L22" s="172"/>
      <c r="M22" s="172"/>
    </row>
    <row r="23" spans="1:15">
      <c r="A23" s="116" t="s">
        <v>76</v>
      </c>
      <c r="B23" s="104">
        <v>101</v>
      </c>
      <c r="C23" s="104" t="s">
        <v>1665</v>
      </c>
      <c r="D23" s="104" t="s">
        <v>1669</v>
      </c>
      <c r="E23" s="104">
        <v>1</v>
      </c>
      <c r="F23" s="113">
        <v>870.67396312778124</v>
      </c>
      <c r="G23" s="172"/>
      <c r="H23" s="172"/>
      <c r="I23" s="172"/>
      <c r="J23" s="172"/>
      <c r="K23" s="172"/>
      <c r="L23" s="172"/>
      <c r="M23" s="172"/>
    </row>
    <row r="24" spans="1:15">
      <c r="A24" s="116" t="s">
        <v>77</v>
      </c>
      <c r="B24" s="104">
        <v>101</v>
      </c>
      <c r="C24" s="104" t="s">
        <v>1665</v>
      </c>
      <c r="D24" s="104" t="s">
        <v>1669</v>
      </c>
      <c r="E24" s="104">
        <v>0.75</v>
      </c>
      <c r="F24" s="113">
        <v>870.67396312778124</v>
      </c>
      <c r="G24" s="172"/>
      <c r="H24" s="172"/>
      <c r="I24" s="172"/>
      <c r="J24" s="172"/>
      <c r="K24" s="172"/>
      <c r="L24" s="172"/>
      <c r="M24" s="172"/>
    </row>
    <row r="25" spans="1:15">
      <c r="A25" s="116" t="s">
        <v>78</v>
      </c>
      <c r="B25" s="104">
        <v>101</v>
      </c>
      <c r="C25" s="104" t="s">
        <v>1665</v>
      </c>
      <c r="D25" s="104" t="s">
        <v>1669</v>
      </c>
      <c r="E25" s="104">
        <v>1</v>
      </c>
      <c r="F25" s="113">
        <v>870.67396312778124</v>
      </c>
      <c r="G25" s="172"/>
      <c r="H25" s="172"/>
      <c r="I25" s="172"/>
      <c r="J25" s="172"/>
      <c r="K25" s="172"/>
      <c r="L25" s="172"/>
      <c r="M25" s="172"/>
    </row>
    <row r="26" spans="1:15">
      <c r="A26" s="116" t="s">
        <v>79</v>
      </c>
      <c r="B26" s="104">
        <v>101</v>
      </c>
      <c r="C26" s="104" t="s">
        <v>1665</v>
      </c>
      <c r="D26" s="104" t="s">
        <v>1669</v>
      </c>
      <c r="E26" s="104">
        <v>1</v>
      </c>
      <c r="F26" s="113">
        <v>870.67396312778124</v>
      </c>
      <c r="G26" s="172"/>
      <c r="H26" s="172"/>
      <c r="I26" s="172"/>
      <c r="J26" s="172"/>
      <c r="K26" s="172"/>
      <c r="L26" s="172"/>
      <c r="M26" s="172"/>
    </row>
    <row r="27" spans="1:15">
      <c r="A27" s="116" t="s">
        <v>80</v>
      </c>
      <c r="B27" s="104">
        <v>101</v>
      </c>
      <c r="C27" s="104" t="s">
        <v>1665</v>
      </c>
      <c r="D27" s="104" t="s">
        <v>46</v>
      </c>
      <c r="E27" s="104">
        <v>1</v>
      </c>
      <c r="F27" s="113">
        <v>2176.6849078194532</v>
      </c>
      <c r="G27" s="172"/>
      <c r="H27" s="172"/>
      <c r="I27" s="172"/>
      <c r="J27" s="172"/>
      <c r="K27" s="172"/>
      <c r="L27" s="172"/>
      <c r="M27" s="172"/>
    </row>
    <row r="28" spans="1:15">
      <c r="A28" s="116" t="s">
        <v>81</v>
      </c>
      <c r="B28" s="104">
        <v>101</v>
      </c>
      <c r="C28" s="104" t="s">
        <v>1665</v>
      </c>
      <c r="D28" s="104" t="s">
        <v>1669</v>
      </c>
      <c r="E28" s="104">
        <v>1</v>
      </c>
      <c r="F28" s="113">
        <v>870.67396312778124</v>
      </c>
      <c r="G28" s="172"/>
      <c r="H28" s="172"/>
      <c r="I28" s="172"/>
      <c r="J28" s="172"/>
      <c r="K28" s="172"/>
      <c r="L28" s="172"/>
      <c r="M28" s="172"/>
    </row>
    <row r="29" spans="1:15">
      <c r="A29" s="116" t="s">
        <v>82</v>
      </c>
      <c r="B29" s="104">
        <v>101</v>
      </c>
      <c r="C29" s="104" t="s">
        <v>1665</v>
      </c>
      <c r="D29" s="104" t="s">
        <v>1669</v>
      </c>
      <c r="E29" s="104">
        <v>1</v>
      </c>
      <c r="F29" s="113">
        <v>870.67396312778124</v>
      </c>
      <c r="G29" s="172"/>
      <c r="H29" s="172"/>
      <c r="I29" s="172"/>
      <c r="J29" s="172"/>
      <c r="K29" s="172"/>
      <c r="L29" s="172"/>
      <c r="M29" s="172"/>
    </row>
    <row r="30" spans="1:15">
      <c r="A30" s="116" t="s">
        <v>83</v>
      </c>
      <c r="B30" s="104">
        <v>101</v>
      </c>
      <c r="C30" s="104" t="s">
        <v>1665</v>
      </c>
      <c r="D30" s="104" t="s">
        <v>47</v>
      </c>
      <c r="E30" s="104">
        <v>1</v>
      </c>
      <c r="F30" s="113">
        <v>1306.0109446916717</v>
      </c>
      <c r="G30" s="172"/>
      <c r="H30" s="172"/>
      <c r="I30" s="172"/>
      <c r="J30" s="172"/>
      <c r="K30" s="172"/>
      <c r="L30" s="172"/>
      <c r="M30" s="172"/>
    </row>
    <row r="31" spans="1:15">
      <c r="A31" s="116" t="s">
        <v>84</v>
      </c>
      <c r="B31" s="104">
        <v>101</v>
      </c>
      <c r="C31" s="104" t="s">
        <v>1665</v>
      </c>
      <c r="D31" s="104" t="s">
        <v>47</v>
      </c>
      <c r="E31" s="104">
        <v>1</v>
      </c>
      <c r="F31" s="113">
        <v>1306.0109446916717</v>
      </c>
      <c r="G31" s="172"/>
      <c r="H31" s="172"/>
      <c r="I31" s="172"/>
      <c r="J31" s="172"/>
      <c r="K31" s="172"/>
      <c r="L31" s="172"/>
      <c r="M31" s="172"/>
    </row>
    <row r="32" spans="1:15">
      <c r="A32" s="116" t="s">
        <v>85</v>
      </c>
      <c r="B32" s="104">
        <v>101</v>
      </c>
      <c r="C32" s="104" t="s">
        <v>1663</v>
      </c>
      <c r="D32" s="104" t="s">
        <v>1669</v>
      </c>
      <c r="E32" s="104">
        <v>1</v>
      </c>
      <c r="F32" s="113">
        <v>870.67396312778124</v>
      </c>
      <c r="G32" s="172"/>
      <c r="H32" s="172"/>
      <c r="I32" s="172"/>
      <c r="J32" s="172"/>
      <c r="K32" s="172"/>
      <c r="L32" s="172"/>
      <c r="M32" s="172"/>
    </row>
    <row r="33" spans="1:13">
      <c r="A33" s="116" t="s">
        <v>86</v>
      </c>
      <c r="B33" s="104">
        <v>101</v>
      </c>
      <c r="C33" s="104" t="s">
        <v>1663</v>
      </c>
      <c r="D33" s="104" t="s">
        <v>1669</v>
      </c>
      <c r="E33" s="104">
        <v>1</v>
      </c>
      <c r="F33" s="113">
        <v>870.67396312778124</v>
      </c>
      <c r="G33" s="172"/>
      <c r="H33" s="172"/>
      <c r="I33" s="172"/>
      <c r="J33" s="172"/>
      <c r="K33" s="172"/>
      <c r="L33" s="172"/>
      <c r="M33" s="172"/>
    </row>
    <row r="34" spans="1:13">
      <c r="A34" s="116" t="s">
        <v>87</v>
      </c>
      <c r="B34" s="104">
        <v>101</v>
      </c>
      <c r="C34" s="104" t="s">
        <v>1663</v>
      </c>
      <c r="D34" s="104" t="s">
        <v>1669</v>
      </c>
      <c r="E34" s="104">
        <v>1</v>
      </c>
      <c r="F34" s="113">
        <v>870.67396312778124</v>
      </c>
      <c r="G34" s="172"/>
      <c r="H34" s="172"/>
      <c r="I34" s="172"/>
      <c r="J34" s="172"/>
      <c r="K34" s="172"/>
      <c r="L34" s="172"/>
      <c r="M34" s="172"/>
    </row>
    <row r="35" spans="1:13">
      <c r="A35" s="116" t="s">
        <v>88</v>
      </c>
      <c r="B35" s="104">
        <v>101</v>
      </c>
      <c r="C35" s="104" t="s">
        <v>1663</v>
      </c>
      <c r="D35" s="104" t="s">
        <v>46</v>
      </c>
      <c r="E35" s="104">
        <v>1</v>
      </c>
      <c r="F35" s="113">
        <v>2176.6849078194532</v>
      </c>
      <c r="G35" s="172"/>
      <c r="H35" s="172"/>
      <c r="I35" s="172"/>
      <c r="J35" s="172"/>
      <c r="K35" s="172"/>
      <c r="L35" s="172"/>
      <c r="M35" s="172"/>
    </row>
    <row r="36" spans="1:13">
      <c r="A36" s="116" t="s">
        <v>89</v>
      </c>
      <c r="B36" s="104">
        <v>101</v>
      </c>
      <c r="C36" s="104" t="s">
        <v>1663</v>
      </c>
      <c r="D36" s="104" t="s">
        <v>46</v>
      </c>
      <c r="E36" s="104">
        <v>1</v>
      </c>
      <c r="F36" s="113">
        <v>2176.6849078194532</v>
      </c>
      <c r="G36" s="172"/>
      <c r="H36" s="172"/>
      <c r="I36" s="172"/>
      <c r="J36" s="172"/>
      <c r="K36" s="172"/>
      <c r="L36" s="172"/>
      <c r="M36" s="172"/>
    </row>
    <row r="37" spans="1:13">
      <c r="A37" s="116" t="s">
        <v>90</v>
      </c>
      <c r="B37" s="104">
        <v>101</v>
      </c>
      <c r="C37" s="104" t="s">
        <v>1666</v>
      </c>
      <c r="D37" s="104" t="s">
        <v>10</v>
      </c>
      <c r="E37" s="104">
        <v>1</v>
      </c>
      <c r="F37" s="113">
        <v>1088.3424539097266</v>
      </c>
      <c r="G37" s="172"/>
      <c r="H37" s="172"/>
      <c r="I37" s="172"/>
      <c r="J37" s="172"/>
      <c r="K37" s="172"/>
      <c r="L37" s="172"/>
      <c r="M37" s="172"/>
    </row>
    <row r="38" spans="1:13">
      <c r="A38" s="116" t="s">
        <v>91</v>
      </c>
      <c r="B38" s="104">
        <v>101</v>
      </c>
      <c r="C38" s="104" t="s">
        <v>1666</v>
      </c>
      <c r="D38" s="104" t="s">
        <v>46</v>
      </c>
      <c r="E38" s="104">
        <v>1</v>
      </c>
      <c r="F38" s="113">
        <v>2176.6849078194532</v>
      </c>
      <c r="G38" s="172"/>
      <c r="H38" s="172"/>
      <c r="I38" s="172"/>
      <c r="J38" s="172"/>
      <c r="K38" s="172"/>
      <c r="L38" s="172"/>
      <c r="M38" s="172"/>
    </row>
    <row r="39" spans="1:13">
      <c r="A39" s="116" t="s">
        <v>92</v>
      </c>
      <c r="B39" s="104">
        <v>101</v>
      </c>
      <c r="C39" s="104" t="s">
        <v>1666</v>
      </c>
      <c r="D39" s="104" t="s">
        <v>1669</v>
      </c>
      <c r="E39" s="104">
        <v>1</v>
      </c>
      <c r="F39" s="113">
        <v>870.67396312778124</v>
      </c>
      <c r="G39" s="172"/>
      <c r="H39" s="172"/>
      <c r="I39" s="172"/>
      <c r="J39" s="172"/>
      <c r="K39" s="172"/>
      <c r="L39" s="172"/>
      <c r="M39" s="172"/>
    </row>
    <row r="40" spans="1:13">
      <c r="A40" s="116" t="s">
        <v>93</v>
      </c>
      <c r="B40" s="104">
        <v>101</v>
      </c>
      <c r="C40" s="104" t="s">
        <v>1666</v>
      </c>
      <c r="D40" s="104" t="s">
        <v>1669</v>
      </c>
      <c r="E40" s="104">
        <v>1</v>
      </c>
      <c r="F40" s="113">
        <v>870.67396312778124</v>
      </c>
      <c r="G40" s="172"/>
      <c r="H40" s="172"/>
      <c r="I40" s="172"/>
      <c r="J40" s="172"/>
      <c r="K40" s="172"/>
      <c r="L40" s="172"/>
      <c r="M40" s="172"/>
    </row>
    <row r="41" spans="1:13">
      <c r="A41" s="116" t="s">
        <v>94</v>
      </c>
      <c r="B41" s="104">
        <v>101</v>
      </c>
      <c r="C41" s="104" t="s">
        <v>1666</v>
      </c>
      <c r="D41" s="104" t="s">
        <v>47</v>
      </c>
      <c r="E41" s="104">
        <v>1</v>
      </c>
      <c r="F41" s="113">
        <v>1306.0109446916717</v>
      </c>
      <c r="G41" s="172"/>
      <c r="H41" s="172"/>
      <c r="I41" s="172"/>
      <c r="J41" s="172"/>
      <c r="K41" s="172"/>
      <c r="L41" s="172"/>
      <c r="M41" s="172"/>
    </row>
    <row r="42" spans="1:13">
      <c r="A42" s="116" t="s">
        <v>95</v>
      </c>
      <c r="B42" s="104">
        <v>101</v>
      </c>
      <c r="C42" s="104" t="s">
        <v>1666</v>
      </c>
      <c r="D42" s="104" t="s">
        <v>46</v>
      </c>
      <c r="E42" s="104">
        <v>1</v>
      </c>
      <c r="F42" s="113">
        <v>2176.6849078194532</v>
      </c>
      <c r="G42" s="172"/>
      <c r="H42" s="172"/>
      <c r="I42" s="172"/>
      <c r="J42" s="172"/>
      <c r="K42" s="172"/>
      <c r="L42" s="172"/>
      <c r="M42" s="172"/>
    </row>
    <row r="43" spans="1:13">
      <c r="A43" s="116" t="s">
        <v>96</v>
      </c>
      <c r="B43" s="104">
        <v>101</v>
      </c>
      <c r="C43" s="104" t="s">
        <v>1665</v>
      </c>
      <c r="D43" s="104" t="s">
        <v>1669</v>
      </c>
      <c r="E43" s="104">
        <v>1</v>
      </c>
      <c r="F43" s="113">
        <v>870.67396312778124</v>
      </c>
      <c r="G43" s="172"/>
      <c r="H43" s="172"/>
      <c r="I43" s="172"/>
      <c r="J43" s="172"/>
      <c r="K43" s="172"/>
      <c r="L43" s="172"/>
      <c r="M43" s="172"/>
    </row>
    <row r="44" spans="1:13">
      <c r="A44" s="116" t="s">
        <v>97</v>
      </c>
      <c r="B44" s="104">
        <v>101</v>
      </c>
      <c r="C44" s="104" t="s">
        <v>1665</v>
      </c>
      <c r="D44" s="104" t="s">
        <v>1669</v>
      </c>
      <c r="E44" s="104">
        <v>1</v>
      </c>
      <c r="F44" s="113">
        <v>870.67396312778124</v>
      </c>
      <c r="G44" s="172"/>
      <c r="H44" s="172"/>
      <c r="I44" s="172"/>
      <c r="J44" s="172"/>
      <c r="K44" s="172"/>
      <c r="L44" s="172"/>
      <c r="M44" s="172"/>
    </row>
    <row r="45" spans="1:13">
      <c r="A45" s="116" t="s">
        <v>98</v>
      </c>
      <c r="B45" s="104">
        <v>101</v>
      </c>
      <c r="C45" s="104" t="s">
        <v>1663</v>
      </c>
      <c r="D45" s="104" t="s">
        <v>46</v>
      </c>
      <c r="E45" s="104">
        <v>1</v>
      </c>
      <c r="F45" s="113">
        <v>2176.6849078194532</v>
      </c>
      <c r="G45" s="172"/>
      <c r="H45" s="172"/>
      <c r="I45" s="172"/>
      <c r="J45" s="172"/>
      <c r="K45" s="172"/>
      <c r="L45" s="172"/>
      <c r="M45" s="172"/>
    </row>
    <row r="46" spans="1:13">
      <c r="A46" s="116" t="s">
        <v>99</v>
      </c>
      <c r="B46" s="104">
        <v>101</v>
      </c>
      <c r="C46" s="104" t="s">
        <v>1663</v>
      </c>
      <c r="D46" s="104" t="s">
        <v>1669</v>
      </c>
      <c r="E46" s="104">
        <v>1</v>
      </c>
      <c r="F46" s="113">
        <v>870.67396312778124</v>
      </c>
      <c r="G46" s="172"/>
      <c r="H46" s="172"/>
      <c r="I46" s="172"/>
      <c r="J46" s="172"/>
      <c r="K46" s="172"/>
      <c r="L46" s="172"/>
      <c r="M46" s="172"/>
    </row>
    <row r="47" spans="1:13">
      <c r="A47" s="116" t="s">
        <v>100</v>
      </c>
      <c r="B47" s="104">
        <v>101</v>
      </c>
      <c r="C47" s="104" t="s">
        <v>1663</v>
      </c>
      <c r="D47" s="104" t="s">
        <v>1669</v>
      </c>
      <c r="E47" s="104">
        <v>1</v>
      </c>
      <c r="F47" s="113">
        <v>870.67396312778124</v>
      </c>
      <c r="G47" s="172"/>
      <c r="H47" s="172"/>
      <c r="I47" s="172"/>
      <c r="J47" s="172"/>
      <c r="K47" s="172"/>
      <c r="L47" s="172"/>
      <c r="M47" s="172"/>
    </row>
    <row r="48" spans="1:13">
      <c r="A48" s="116" t="s">
        <v>101</v>
      </c>
      <c r="B48" s="104">
        <v>101</v>
      </c>
      <c r="C48" s="104" t="s">
        <v>1663</v>
      </c>
      <c r="D48" s="104" t="s">
        <v>1669</v>
      </c>
      <c r="E48" s="104">
        <v>1</v>
      </c>
      <c r="F48" s="113">
        <v>870.67396312778124</v>
      </c>
      <c r="G48" s="172"/>
      <c r="H48" s="172"/>
      <c r="I48" s="172"/>
      <c r="J48" s="172"/>
      <c r="K48" s="172"/>
      <c r="L48" s="172"/>
      <c r="M48" s="172"/>
    </row>
    <row r="49" spans="1:13">
      <c r="A49" s="116" t="s">
        <v>102</v>
      </c>
      <c r="B49" s="104">
        <v>101</v>
      </c>
      <c r="C49" s="104" t="s">
        <v>1663</v>
      </c>
      <c r="D49" s="104" t="s">
        <v>1669</v>
      </c>
      <c r="E49" s="104">
        <v>1</v>
      </c>
      <c r="F49" s="113">
        <v>870.67396312778124</v>
      </c>
      <c r="G49" s="172"/>
      <c r="H49" s="172"/>
      <c r="I49" s="172"/>
      <c r="J49" s="172"/>
      <c r="K49" s="172"/>
      <c r="L49" s="172"/>
      <c r="M49" s="172"/>
    </row>
    <row r="50" spans="1:13">
      <c r="A50" s="116" t="s">
        <v>103</v>
      </c>
      <c r="B50" s="104">
        <v>101</v>
      </c>
      <c r="C50" s="104" t="s">
        <v>1664</v>
      </c>
      <c r="D50" s="104" t="s">
        <v>1669</v>
      </c>
      <c r="E50" s="104">
        <v>1</v>
      </c>
      <c r="F50" s="113">
        <v>870.67396312778124</v>
      </c>
      <c r="G50" s="172"/>
      <c r="H50" s="172"/>
      <c r="I50" s="172"/>
      <c r="J50" s="172"/>
      <c r="K50" s="172"/>
      <c r="L50" s="172"/>
      <c r="M50" s="172"/>
    </row>
    <row r="51" spans="1:13">
      <c r="A51" s="116" t="s">
        <v>104</v>
      </c>
      <c r="B51" s="104">
        <v>101</v>
      </c>
      <c r="C51" s="104" t="s">
        <v>1664</v>
      </c>
      <c r="D51" s="104" t="s">
        <v>47</v>
      </c>
      <c r="E51" s="104">
        <v>1</v>
      </c>
      <c r="F51" s="113">
        <v>1306.0109446916717</v>
      </c>
      <c r="G51" s="172"/>
      <c r="H51" s="172"/>
      <c r="I51" s="172"/>
      <c r="J51" s="172"/>
      <c r="K51" s="172"/>
      <c r="L51" s="172"/>
      <c r="M51" s="172"/>
    </row>
    <row r="52" spans="1:13">
      <c r="A52" s="116" t="s">
        <v>105</v>
      </c>
      <c r="B52" s="104">
        <v>101</v>
      </c>
      <c r="C52" s="104" t="s">
        <v>1667</v>
      </c>
      <c r="D52" s="104" t="s">
        <v>47</v>
      </c>
      <c r="E52" s="104">
        <v>1</v>
      </c>
      <c r="F52" s="113">
        <v>1306.0109446916717</v>
      </c>
      <c r="G52" s="172"/>
      <c r="H52" s="172"/>
      <c r="I52" s="172"/>
      <c r="J52" s="172"/>
      <c r="K52" s="172"/>
      <c r="L52" s="172"/>
      <c r="M52" s="172"/>
    </row>
    <row r="53" spans="1:13">
      <c r="A53" s="116" t="s">
        <v>106</v>
      </c>
      <c r="B53" s="104">
        <v>101</v>
      </c>
      <c r="C53" s="104" t="s">
        <v>1667</v>
      </c>
      <c r="D53" s="104" t="s">
        <v>1669</v>
      </c>
      <c r="E53" s="104">
        <v>1</v>
      </c>
      <c r="F53" s="113">
        <v>870.67396312778124</v>
      </c>
      <c r="G53" s="172"/>
      <c r="H53" s="172"/>
      <c r="I53" s="172"/>
      <c r="J53" s="172"/>
      <c r="K53" s="172"/>
      <c r="L53" s="172"/>
      <c r="M53" s="172"/>
    </row>
    <row r="54" spans="1:13">
      <c r="A54" s="116" t="s">
        <v>107</v>
      </c>
      <c r="B54" s="104">
        <v>101</v>
      </c>
      <c r="C54" s="104" t="s">
        <v>1667</v>
      </c>
      <c r="D54" s="104" t="s">
        <v>1669</v>
      </c>
      <c r="E54" s="104">
        <v>1</v>
      </c>
      <c r="F54" s="113">
        <v>870.67396312778124</v>
      </c>
      <c r="G54" s="172"/>
      <c r="H54" s="172"/>
      <c r="I54" s="172"/>
      <c r="J54" s="172"/>
      <c r="K54" s="172"/>
      <c r="L54" s="172"/>
      <c r="M54" s="172"/>
    </row>
    <row r="55" spans="1:13">
      <c r="A55" s="116" t="s">
        <v>108</v>
      </c>
      <c r="B55" s="104">
        <v>101</v>
      </c>
      <c r="C55" s="104" t="s">
        <v>1667</v>
      </c>
      <c r="D55" s="104" t="s">
        <v>1669</v>
      </c>
      <c r="E55" s="104">
        <v>1</v>
      </c>
      <c r="F55" s="113">
        <v>870.67396312778124</v>
      </c>
      <c r="G55" s="172"/>
      <c r="H55" s="172"/>
      <c r="I55" s="172"/>
      <c r="J55" s="172"/>
      <c r="K55" s="172"/>
      <c r="L55" s="172"/>
      <c r="M55" s="172"/>
    </row>
    <row r="56" spans="1:13">
      <c r="A56" s="116" t="s">
        <v>109</v>
      </c>
      <c r="B56" s="104">
        <v>101</v>
      </c>
      <c r="C56" s="104" t="s">
        <v>1667</v>
      </c>
      <c r="D56" s="104" t="s">
        <v>55</v>
      </c>
      <c r="E56" s="104">
        <v>1</v>
      </c>
      <c r="F56" s="113">
        <v>1523.6794354736171</v>
      </c>
      <c r="G56" s="172"/>
      <c r="H56" s="172"/>
      <c r="I56" s="172"/>
      <c r="J56" s="172"/>
      <c r="K56" s="172"/>
      <c r="L56" s="172"/>
      <c r="M56" s="172"/>
    </row>
    <row r="57" spans="1:13">
      <c r="A57" s="116" t="s">
        <v>110</v>
      </c>
      <c r="B57" s="104">
        <v>101</v>
      </c>
      <c r="C57" s="104" t="s">
        <v>1667</v>
      </c>
      <c r="D57" s="104" t="s">
        <v>1669</v>
      </c>
      <c r="E57" s="104">
        <v>1</v>
      </c>
      <c r="F57" s="113">
        <v>870.67396312778124</v>
      </c>
      <c r="G57" s="172"/>
      <c r="H57" s="172"/>
      <c r="I57" s="172"/>
      <c r="J57" s="172"/>
      <c r="K57" s="172"/>
      <c r="L57" s="172"/>
      <c r="M57" s="172"/>
    </row>
    <row r="58" spans="1:13">
      <c r="A58" s="116" t="s">
        <v>111</v>
      </c>
      <c r="B58" s="104">
        <v>101</v>
      </c>
      <c r="C58" s="104" t="s">
        <v>1667</v>
      </c>
      <c r="D58" s="104" t="s">
        <v>1669</v>
      </c>
      <c r="E58" s="104">
        <v>1</v>
      </c>
      <c r="F58" s="113">
        <v>870.67396312778124</v>
      </c>
      <c r="G58" s="172"/>
      <c r="H58" s="172"/>
      <c r="I58" s="172"/>
      <c r="J58" s="172"/>
      <c r="K58" s="172"/>
      <c r="L58" s="172"/>
      <c r="M58" s="172"/>
    </row>
    <row r="59" spans="1:13">
      <c r="A59" s="116" t="s">
        <v>112</v>
      </c>
      <c r="B59" s="104">
        <v>101</v>
      </c>
      <c r="C59" s="104" t="s">
        <v>1664</v>
      </c>
      <c r="D59" s="104" t="s">
        <v>1669</v>
      </c>
      <c r="E59" s="104">
        <v>1</v>
      </c>
      <c r="F59" s="113">
        <v>870.67396312778124</v>
      </c>
      <c r="G59" s="172"/>
      <c r="H59" s="172"/>
      <c r="I59" s="172"/>
      <c r="J59" s="172"/>
      <c r="K59" s="172"/>
      <c r="L59" s="172"/>
      <c r="M59" s="172"/>
    </row>
    <row r="60" spans="1:13">
      <c r="A60" s="116" t="s">
        <v>113</v>
      </c>
      <c r="B60" s="104">
        <v>101</v>
      </c>
      <c r="C60" s="104" t="s">
        <v>1664</v>
      </c>
      <c r="D60" s="104" t="s">
        <v>1669</v>
      </c>
      <c r="E60" s="104">
        <v>1</v>
      </c>
      <c r="F60" s="113">
        <v>870.67396312778124</v>
      </c>
      <c r="G60" s="172"/>
      <c r="H60" s="172"/>
      <c r="I60" s="172"/>
      <c r="J60" s="172"/>
      <c r="K60" s="172"/>
      <c r="L60" s="172"/>
      <c r="M60" s="172"/>
    </row>
    <row r="61" spans="1:13">
      <c r="A61" s="116" t="s">
        <v>114</v>
      </c>
      <c r="B61" s="104">
        <v>101</v>
      </c>
      <c r="C61" s="104" t="s">
        <v>1664</v>
      </c>
      <c r="D61" s="104" t="s">
        <v>1669</v>
      </c>
      <c r="E61" s="104">
        <v>1</v>
      </c>
      <c r="F61" s="113">
        <v>870.67396312778124</v>
      </c>
      <c r="G61" s="172"/>
      <c r="H61" s="172"/>
      <c r="I61" s="172"/>
      <c r="J61" s="172"/>
      <c r="K61" s="172"/>
      <c r="L61" s="172"/>
      <c r="M61" s="172"/>
    </row>
    <row r="62" spans="1:13">
      <c r="A62" s="116" t="s">
        <v>115</v>
      </c>
      <c r="B62" s="104">
        <v>101</v>
      </c>
      <c r="C62" s="104" t="s">
        <v>1664</v>
      </c>
      <c r="D62" s="104" t="s">
        <v>1669</v>
      </c>
      <c r="E62" s="104">
        <v>1</v>
      </c>
      <c r="F62" s="113">
        <v>870.67396312778124</v>
      </c>
      <c r="G62" s="172"/>
      <c r="H62" s="172"/>
      <c r="I62" s="172"/>
      <c r="J62" s="172"/>
      <c r="K62" s="172"/>
      <c r="L62" s="172"/>
      <c r="M62" s="172"/>
    </row>
    <row r="63" spans="1:13">
      <c r="A63" s="116" t="s">
        <v>116</v>
      </c>
      <c r="B63" s="104">
        <v>101</v>
      </c>
      <c r="C63" s="104" t="s">
        <v>1664</v>
      </c>
      <c r="D63" s="104" t="s">
        <v>10</v>
      </c>
      <c r="E63" s="104">
        <v>1</v>
      </c>
      <c r="F63" s="113">
        <v>1088.3424539097266</v>
      </c>
      <c r="G63" s="172"/>
      <c r="H63" s="172"/>
      <c r="I63" s="172"/>
      <c r="J63" s="172"/>
      <c r="K63" s="172"/>
      <c r="L63" s="172"/>
      <c r="M63" s="172"/>
    </row>
    <row r="64" spans="1:13">
      <c r="A64" s="116" t="s">
        <v>117</v>
      </c>
      <c r="B64" s="104">
        <v>101</v>
      </c>
      <c r="C64" s="104" t="s">
        <v>1665</v>
      </c>
      <c r="D64" s="104" t="s">
        <v>1669</v>
      </c>
      <c r="E64" s="104">
        <v>1</v>
      </c>
      <c r="F64" s="113">
        <v>870.67396312778124</v>
      </c>
      <c r="G64" s="172"/>
      <c r="H64" s="172"/>
      <c r="I64" s="172"/>
      <c r="J64" s="172"/>
      <c r="K64" s="172"/>
      <c r="L64" s="172"/>
      <c r="M64" s="172"/>
    </row>
    <row r="65" spans="1:13">
      <c r="A65" s="116" t="s">
        <v>118</v>
      </c>
      <c r="B65" s="104">
        <v>101</v>
      </c>
      <c r="C65" s="104" t="s">
        <v>1665</v>
      </c>
      <c r="D65" s="104" t="s">
        <v>1669</v>
      </c>
      <c r="E65" s="104">
        <v>1</v>
      </c>
      <c r="F65" s="113">
        <v>870.67396312778124</v>
      </c>
      <c r="G65" s="172"/>
      <c r="H65" s="172"/>
      <c r="I65" s="172"/>
      <c r="J65" s="172"/>
      <c r="K65" s="172"/>
      <c r="L65" s="172"/>
      <c r="M65" s="172"/>
    </row>
    <row r="66" spans="1:13">
      <c r="A66" s="116" t="s">
        <v>119</v>
      </c>
      <c r="B66" s="104">
        <v>101</v>
      </c>
      <c r="C66" s="104" t="s">
        <v>1665</v>
      </c>
      <c r="D66" s="104" t="s">
        <v>55</v>
      </c>
      <c r="E66" s="104">
        <v>1</v>
      </c>
      <c r="F66" s="113">
        <v>1523.6794354736171</v>
      </c>
      <c r="G66" s="172"/>
      <c r="H66" s="172"/>
      <c r="I66" s="172"/>
      <c r="J66" s="172"/>
      <c r="K66" s="172"/>
      <c r="L66" s="172"/>
      <c r="M66" s="172"/>
    </row>
    <row r="67" spans="1:13">
      <c r="A67" s="116" t="s">
        <v>120</v>
      </c>
      <c r="B67" s="104">
        <v>101</v>
      </c>
      <c r="C67" s="104" t="s">
        <v>1665</v>
      </c>
      <c r="D67" s="104" t="s">
        <v>1669</v>
      </c>
      <c r="E67" s="104">
        <v>1</v>
      </c>
      <c r="F67" s="113">
        <v>870.67396312778124</v>
      </c>
      <c r="G67" s="172"/>
      <c r="H67" s="172"/>
      <c r="I67" s="172"/>
      <c r="J67" s="172"/>
      <c r="K67" s="172"/>
      <c r="L67" s="172"/>
      <c r="M67" s="172"/>
    </row>
    <row r="68" spans="1:13">
      <c r="A68" s="116" t="s">
        <v>121</v>
      </c>
      <c r="B68" s="104">
        <v>101</v>
      </c>
      <c r="C68" s="104" t="s">
        <v>1665</v>
      </c>
      <c r="D68" s="104" t="s">
        <v>1669</v>
      </c>
      <c r="E68" s="104">
        <v>1</v>
      </c>
      <c r="F68" s="113">
        <v>870.67396312778124</v>
      </c>
      <c r="G68" s="172"/>
      <c r="H68" s="172"/>
      <c r="I68" s="172"/>
      <c r="J68" s="172"/>
      <c r="K68" s="172"/>
      <c r="L68" s="172"/>
      <c r="M68" s="172"/>
    </row>
    <row r="69" spans="1:13">
      <c r="A69" s="116" t="s">
        <v>122</v>
      </c>
      <c r="B69" s="104">
        <v>101</v>
      </c>
      <c r="C69" s="104" t="s">
        <v>1665</v>
      </c>
      <c r="D69" s="104" t="s">
        <v>1669</v>
      </c>
      <c r="E69" s="104">
        <v>0.75</v>
      </c>
      <c r="F69" s="113">
        <v>870.67396312778124</v>
      </c>
      <c r="G69" s="172"/>
      <c r="H69" s="172"/>
      <c r="I69" s="172"/>
      <c r="J69" s="172"/>
      <c r="K69" s="172"/>
      <c r="L69" s="172"/>
      <c r="M69" s="172"/>
    </row>
    <row r="70" spans="1:13">
      <c r="A70" s="116" t="s">
        <v>123</v>
      </c>
      <c r="B70" s="104">
        <v>101</v>
      </c>
      <c r="C70" s="104" t="s">
        <v>1665</v>
      </c>
      <c r="D70" s="104" t="s">
        <v>10</v>
      </c>
      <c r="E70" s="104">
        <v>1</v>
      </c>
      <c r="F70" s="113">
        <v>1088.3424539097266</v>
      </c>
      <c r="G70" s="172"/>
      <c r="H70" s="172"/>
      <c r="I70" s="172"/>
      <c r="J70" s="172"/>
      <c r="K70" s="172"/>
      <c r="L70" s="172"/>
      <c r="M70" s="172"/>
    </row>
    <row r="71" spans="1:13">
      <c r="A71" s="116" t="s">
        <v>124</v>
      </c>
      <c r="B71" s="104">
        <v>101</v>
      </c>
      <c r="C71" s="104" t="s">
        <v>1666</v>
      </c>
      <c r="D71" s="104" t="s">
        <v>1669</v>
      </c>
      <c r="E71" s="104">
        <v>1</v>
      </c>
      <c r="F71" s="113">
        <v>870.67396312778124</v>
      </c>
      <c r="G71" s="172"/>
      <c r="H71" s="172"/>
      <c r="I71" s="172"/>
      <c r="J71" s="172"/>
      <c r="K71" s="172"/>
      <c r="L71" s="172"/>
      <c r="M71" s="172"/>
    </row>
    <row r="72" spans="1:13">
      <c r="A72" s="116" t="s">
        <v>125</v>
      </c>
      <c r="B72" s="104">
        <v>101</v>
      </c>
      <c r="C72" s="104" t="s">
        <v>1666</v>
      </c>
      <c r="D72" s="104" t="s">
        <v>47</v>
      </c>
      <c r="E72" s="104">
        <v>1</v>
      </c>
      <c r="F72" s="113">
        <v>1306.0109446916717</v>
      </c>
      <c r="G72" s="172"/>
      <c r="H72" s="172"/>
      <c r="I72" s="172"/>
      <c r="J72" s="172"/>
      <c r="K72" s="172"/>
      <c r="L72" s="172"/>
      <c r="M72" s="172"/>
    </row>
    <row r="73" spans="1:13">
      <c r="A73" s="116" t="s">
        <v>126</v>
      </c>
      <c r="B73" s="104">
        <v>101</v>
      </c>
      <c r="C73" s="104" t="s">
        <v>1666</v>
      </c>
      <c r="D73" s="104" t="s">
        <v>46</v>
      </c>
      <c r="E73" s="104">
        <v>1</v>
      </c>
      <c r="F73" s="113">
        <v>2176.6849078194532</v>
      </c>
      <c r="G73" s="172"/>
      <c r="H73" s="172"/>
      <c r="I73" s="172"/>
      <c r="J73" s="172"/>
      <c r="K73" s="172"/>
      <c r="L73" s="172"/>
      <c r="M73" s="172"/>
    </row>
    <row r="74" spans="1:13">
      <c r="A74" s="116" t="s">
        <v>127</v>
      </c>
      <c r="B74" s="104">
        <v>101</v>
      </c>
      <c r="C74" s="104" t="s">
        <v>1666</v>
      </c>
      <c r="D74" s="104" t="s">
        <v>1669</v>
      </c>
      <c r="E74" s="104">
        <v>1</v>
      </c>
      <c r="F74" s="113">
        <v>870.67396312778124</v>
      </c>
      <c r="G74" s="172"/>
      <c r="H74" s="172"/>
      <c r="I74" s="172"/>
      <c r="J74" s="172"/>
      <c r="K74" s="172"/>
      <c r="L74" s="172"/>
      <c r="M74" s="172"/>
    </row>
    <row r="75" spans="1:13">
      <c r="A75" s="116" t="s">
        <v>128</v>
      </c>
      <c r="B75" s="104">
        <v>101</v>
      </c>
      <c r="C75" s="104" t="s">
        <v>1666</v>
      </c>
      <c r="D75" s="104" t="s">
        <v>1669</v>
      </c>
      <c r="E75" s="104">
        <v>1</v>
      </c>
      <c r="F75" s="113">
        <v>870.67396312778124</v>
      </c>
      <c r="G75" s="172"/>
      <c r="H75" s="172"/>
      <c r="I75" s="172"/>
      <c r="J75" s="172"/>
      <c r="K75" s="172"/>
      <c r="L75" s="172"/>
      <c r="M75" s="172"/>
    </row>
    <row r="76" spans="1:13">
      <c r="A76" s="116" t="s">
        <v>129</v>
      </c>
      <c r="B76" s="104">
        <v>101</v>
      </c>
      <c r="C76" s="104" t="s">
        <v>1666</v>
      </c>
      <c r="D76" s="104" t="s">
        <v>1669</v>
      </c>
      <c r="E76" s="104">
        <v>1</v>
      </c>
      <c r="F76" s="113">
        <v>870.67396312778124</v>
      </c>
      <c r="G76" s="172"/>
      <c r="H76" s="172"/>
      <c r="I76" s="172"/>
      <c r="J76" s="172"/>
      <c r="K76" s="172"/>
      <c r="L76" s="172"/>
      <c r="M76" s="172"/>
    </row>
    <row r="77" spans="1:13">
      <c r="A77" s="116" t="s">
        <v>130</v>
      </c>
      <c r="B77" s="104">
        <v>101</v>
      </c>
      <c r="C77" s="104" t="s">
        <v>1666</v>
      </c>
      <c r="D77" s="104" t="s">
        <v>10</v>
      </c>
      <c r="E77" s="104">
        <v>1</v>
      </c>
      <c r="F77" s="113">
        <v>1088.3424539097266</v>
      </c>
      <c r="G77" s="172"/>
      <c r="H77" s="172"/>
      <c r="I77" s="172"/>
      <c r="J77" s="172"/>
      <c r="K77" s="172"/>
      <c r="L77" s="172"/>
      <c r="M77" s="172"/>
    </row>
    <row r="78" spans="1:13">
      <c r="A78" s="116" t="s">
        <v>131</v>
      </c>
      <c r="B78" s="104">
        <v>101</v>
      </c>
      <c r="C78" s="104" t="s">
        <v>1666</v>
      </c>
      <c r="D78" s="104" t="s">
        <v>1669</v>
      </c>
      <c r="E78" s="104">
        <v>1</v>
      </c>
      <c r="F78" s="113">
        <v>870.67396312778124</v>
      </c>
      <c r="G78" s="172"/>
      <c r="H78" s="172"/>
      <c r="I78" s="172"/>
      <c r="J78" s="172"/>
      <c r="K78" s="172"/>
      <c r="L78" s="172"/>
      <c r="M78" s="172"/>
    </row>
    <row r="79" spans="1:13">
      <c r="A79" s="116" t="s">
        <v>132</v>
      </c>
      <c r="B79" s="104">
        <v>101</v>
      </c>
      <c r="C79" s="104" t="s">
        <v>1666</v>
      </c>
      <c r="D79" s="104" t="s">
        <v>1669</v>
      </c>
      <c r="E79" s="104">
        <v>1</v>
      </c>
      <c r="F79" s="113">
        <v>870.67396312778124</v>
      </c>
      <c r="G79" s="172"/>
      <c r="H79" s="172"/>
      <c r="I79" s="172"/>
      <c r="J79" s="172"/>
      <c r="K79" s="172"/>
      <c r="L79" s="172"/>
      <c r="M79" s="172"/>
    </row>
    <row r="80" spans="1:13">
      <c r="A80" s="116" t="s">
        <v>133</v>
      </c>
      <c r="B80" s="104">
        <v>101</v>
      </c>
      <c r="C80" s="104" t="s">
        <v>1664</v>
      </c>
      <c r="D80" s="104" t="s">
        <v>1669</v>
      </c>
      <c r="E80" s="104">
        <v>1</v>
      </c>
      <c r="F80" s="113">
        <v>870.67396312778124</v>
      </c>
      <c r="G80" s="172"/>
      <c r="H80" s="172"/>
      <c r="I80" s="172"/>
      <c r="J80" s="172"/>
      <c r="K80" s="172"/>
      <c r="L80" s="172"/>
      <c r="M80" s="172"/>
    </row>
    <row r="81" spans="1:13">
      <c r="A81" s="116" t="s">
        <v>134</v>
      </c>
      <c r="B81" s="104">
        <v>101</v>
      </c>
      <c r="C81" s="104" t="s">
        <v>1667</v>
      </c>
      <c r="D81" s="104" t="s">
        <v>1669</v>
      </c>
      <c r="E81" s="104">
        <v>1</v>
      </c>
      <c r="F81" s="113">
        <v>870.67396312778124</v>
      </c>
      <c r="G81" s="172"/>
      <c r="H81" s="172"/>
      <c r="I81" s="172"/>
      <c r="J81" s="172"/>
      <c r="K81" s="172"/>
      <c r="L81" s="172"/>
      <c r="M81" s="172"/>
    </row>
    <row r="82" spans="1:13">
      <c r="A82" s="116" t="s">
        <v>135</v>
      </c>
      <c r="B82" s="104">
        <v>101</v>
      </c>
      <c r="C82" s="104" t="s">
        <v>1665</v>
      </c>
      <c r="D82" s="104" t="s">
        <v>1669</v>
      </c>
      <c r="E82" s="104">
        <v>1</v>
      </c>
      <c r="F82" s="113">
        <v>870.67396312778124</v>
      </c>
      <c r="G82" s="172"/>
      <c r="H82" s="172"/>
      <c r="I82" s="172"/>
      <c r="J82" s="172"/>
      <c r="K82" s="172"/>
      <c r="L82" s="172"/>
      <c r="M82" s="172"/>
    </row>
    <row r="83" spans="1:13">
      <c r="A83" s="116" t="s">
        <v>136</v>
      </c>
      <c r="B83" s="104">
        <v>101</v>
      </c>
      <c r="C83" s="104" t="s">
        <v>1665</v>
      </c>
      <c r="D83" s="104" t="s">
        <v>1669</v>
      </c>
      <c r="E83" s="104">
        <v>1</v>
      </c>
      <c r="F83" s="113">
        <v>870.67396312778124</v>
      </c>
      <c r="G83" s="172"/>
      <c r="H83" s="172"/>
      <c r="I83" s="172"/>
      <c r="J83" s="172"/>
      <c r="K83" s="172"/>
      <c r="L83" s="172"/>
      <c r="M83" s="172"/>
    </row>
    <row r="84" spans="1:13">
      <c r="A84" s="116" t="s">
        <v>137</v>
      </c>
      <c r="B84" s="104">
        <v>101</v>
      </c>
      <c r="C84" s="104" t="s">
        <v>1665</v>
      </c>
      <c r="D84" s="104" t="s">
        <v>1669</v>
      </c>
      <c r="E84" s="104">
        <v>1</v>
      </c>
      <c r="F84" s="113">
        <v>870.67396312778124</v>
      </c>
      <c r="G84" s="172"/>
      <c r="H84" s="172"/>
      <c r="I84" s="172"/>
      <c r="J84" s="172"/>
      <c r="K84" s="172"/>
      <c r="L84" s="172"/>
      <c r="M84" s="172"/>
    </row>
    <row r="85" spans="1:13">
      <c r="A85" s="116" t="s">
        <v>138</v>
      </c>
      <c r="B85" s="104">
        <v>101</v>
      </c>
      <c r="C85" s="104" t="s">
        <v>1665</v>
      </c>
      <c r="D85" s="104" t="s">
        <v>1669</v>
      </c>
      <c r="E85" s="104">
        <v>1</v>
      </c>
      <c r="F85" s="113">
        <v>870.67396312778124</v>
      </c>
      <c r="G85" s="172"/>
      <c r="H85" s="172"/>
      <c r="I85" s="172"/>
      <c r="J85" s="172"/>
      <c r="K85" s="172"/>
      <c r="L85" s="172"/>
      <c r="M85" s="172"/>
    </row>
    <row r="86" spans="1:13">
      <c r="A86" s="116" t="s">
        <v>139</v>
      </c>
      <c r="B86" s="104">
        <v>101</v>
      </c>
      <c r="C86" s="104" t="s">
        <v>1665</v>
      </c>
      <c r="D86" s="104" t="s">
        <v>1669</v>
      </c>
      <c r="E86" s="104">
        <v>1</v>
      </c>
      <c r="F86" s="113">
        <v>870.67396312778124</v>
      </c>
      <c r="G86" s="172"/>
      <c r="H86" s="172"/>
      <c r="I86" s="172"/>
      <c r="J86" s="172"/>
      <c r="K86" s="172"/>
      <c r="L86" s="172"/>
      <c r="M86" s="172"/>
    </row>
    <row r="87" spans="1:13">
      <c r="A87" s="116" t="s">
        <v>140</v>
      </c>
      <c r="B87" s="104">
        <v>101</v>
      </c>
      <c r="C87" s="104" t="s">
        <v>1665</v>
      </c>
      <c r="D87" s="104" t="s">
        <v>1669</v>
      </c>
      <c r="E87" s="104">
        <v>1</v>
      </c>
      <c r="F87" s="113">
        <v>870.67396312778124</v>
      </c>
      <c r="G87" s="172"/>
      <c r="H87" s="172"/>
      <c r="I87" s="172"/>
      <c r="J87" s="172"/>
      <c r="K87" s="172"/>
      <c r="L87" s="172"/>
      <c r="M87" s="172"/>
    </row>
    <row r="88" spans="1:13">
      <c r="A88" s="116" t="s">
        <v>141</v>
      </c>
      <c r="B88" s="104">
        <v>101</v>
      </c>
      <c r="C88" s="104" t="s">
        <v>1665</v>
      </c>
      <c r="D88" s="104" t="s">
        <v>10</v>
      </c>
      <c r="E88" s="104">
        <v>1</v>
      </c>
      <c r="F88" s="113">
        <v>1088.3424539097266</v>
      </c>
      <c r="G88" s="172"/>
      <c r="H88" s="172"/>
      <c r="I88" s="172"/>
      <c r="J88" s="172"/>
      <c r="K88" s="172"/>
      <c r="L88" s="172"/>
      <c r="M88" s="172"/>
    </row>
    <row r="89" spans="1:13">
      <c r="A89" s="116" t="s">
        <v>142</v>
      </c>
      <c r="B89" s="104">
        <v>101</v>
      </c>
      <c r="C89" s="104" t="s">
        <v>1665</v>
      </c>
      <c r="D89" s="104" t="s">
        <v>1669</v>
      </c>
      <c r="E89" s="104">
        <v>1</v>
      </c>
      <c r="F89" s="113">
        <v>870.67396312778124</v>
      </c>
      <c r="G89" s="172"/>
      <c r="H89" s="172"/>
      <c r="I89" s="172"/>
      <c r="J89" s="172"/>
      <c r="K89" s="172"/>
      <c r="L89" s="172"/>
      <c r="M89" s="172"/>
    </row>
    <row r="90" spans="1:13">
      <c r="A90" s="116" t="s">
        <v>143</v>
      </c>
      <c r="B90" s="104">
        <v>101</v>
      </c>
      <c r="C90" s="104" t="s">
        <v>1665</v>
      </c>
      <c r="D90" s="104" t="s">
        <v>1669</v>
      </c>
      <c r="E90" s="104">
        <v>1</v>
      </c>
      <c r="F90" s="113">
        <v>870.67396312778124</v>
      </c>
      <c r="G90" s="172"/>
      <c r="H90" s="172"/>
      <c r="I90" s="172"/>
      <c r="J90" s="172"/>
      <c r="K90" s="172"/>
      <c r="L90" s="172"/>
      <c r="M90" s="172"/>
    </row>
    <row r="91" spans="1:13">
      <c r="A91" s="116" t="s">
        <v>144</v>
      </c>
      <c r="B91" s="104">
        <v>101</v>
      </c>
      <c r="C91" s="104" t="s">
        <v>1665</v>
      </c>
      <c r="D91" s="104" t="s">
        <v>1669</v>
      </c>
      <c r="E91" s="104">
        <v>1</v>
      </c>
      <c r="F91" s="113">
        <v>870.67396312778124</v>
      </c>
      <c r="G91" s="172"/>
      <c r="H91" s="172"/>
      <c r="I91" s="172"/>
      <c r="J91" s="172"/>
      <c r="K91" s="172"/>
      <c r="L91" s="172"/>
      <c r="M91" s="172"/>
    </row>
    <row r="92" spans="1:13">
      <c r="A92" s="116" t="s">
        <v>145</v>
      </c>
      <c r="B92" s="104">
        <v>101</v>
      </c>
      <c r="C92" s="104" t="s">
        <v>1665</v>
      </c>
      <c r="D92" s="104" t="s">
        <v>47</v>
      </c>
      <c r="E92" s="104">
        <v>1</v>
      </c>
      <c r="F92" s="113">
        <v>1306.0109446916717</v>
      </c>
      <c r="G92" s="172"/>
      <c r="H92" s="172"/>
      <c r="I92" s="172"/>
      <c r="J92" s="172"/>
      <c r="K92" s="172"/>
      <c r="L92" s="172"/>
      <c r="M92" s="172"/>
    </row>
    <row r="93" spans="1:13">
      <c r="A93" s="116" t="s">
        <v>146</v>
      </c>
      <c r="B93" s="104">
        <v>101</v>
      </c>
      <c r="C93" s="104" t="s">
        <v>1665</v>
      </c>
      <c r="D93" s="104" t="s">
        <v>10</v>
      </c>
      <c r="E93" s="104">
        <v>1</v>
      </c>
      <c r="F93" s="113">
        <v>1088.3424539097266</v>
      </c>
      <c r="G93" s="172"/>
      <c r="H93" s="172"/>
      <c r="I93" s="172"/>
      <c r="J93" s="172"/>
      <c r="K93" s="172"/>
      <c r="L93" s="172"/>
      <c r="M93" s="172"/>
    </row>
    <row r="94" spans="1:13">
      <c r="A94" s="116" t="s">
        <v>147</v>
      </c>
      <c r="B94" s="104">
        <v>101</v>
      </c>
      <c r="C94" s="104" t="s">
        <v>1665</v>
      </c>
      <c r="D94" s="104" t="s">
        <v>1669</v>
      </c>
      <c r="E94" s="104">
        <v>1</v>
      </c>
      <c r="F94" s="113">
        <v>870.67396312778124</v>
      </c>
      <c r="G94" s="172"/>
      <c r="H94" s="172"/>
      <c r="I94" s="172"/>
      <c r="J94" s="172"/>
      <c r="K94" s="172"/>
      <c r="L94" s="172"/>
      <c r="M94" s="172"/>
    </row>
    <row r="95" spans="1:13">
      <c r="A95" s="116" t="s">
        <v>148</v>
      </c>
      <c r="B95" s="104">
        <v>101</v>
      </c>
      <c r="C95" s="104" t="s">
        <v>1665</v>
      </c>
      <c r="D95" s="104" t="s">
        <v>1669</v>
      </c>
      <c r="E95" s="104">
        <v>1</v>
      </c>
      <c r="F95" s="113">
        <v>870.67396312778124</v>
      </c>
      <c r="G95" s="172"/>
      <c r="H95" s="172"/>
      <c r="I95" s="172"/>
      <c r="J95" s="172"/>
      <c r="K95" s="172"/>
      <c r="L95" s="172"/>
      <c r="M95" s="172"/>
    </row>
    <row r="96" spans="1:13">
      <c r="A96" s="116" t="s">
        <v>149</v>
      </c>
      <c r="B96" s="104">
        <v>101</v>
      </c>
      <c r="C96" s="104" t="s">
        <v>1665</v>
      </c>
      <c r="D96" s="104" t="s">
        <v>1669</v>
      </c>
      <c r="E96" s="104">
        <v>1</v>
      </c>
      <c r="F96" s="113">
        <v>870.67396312778124</v>
      </c>
      <c r="G96" s="172"/>
      <c r="H96" s="172"/>
      <c r="I96" s="172"/>
      <c r="J96" s="172"/>
      <c r="K96" s="172"/>
      <c r="L96" s="172"/>
      <c r="M96" s="172"/>
    </row>
    <row r="97" spans="1:13">
      <c r="A97" s="116" t="s">
        <v>150</v>
      </c>
      <c r="B97" s="104">
        <v>101</v>
      </c>
      <c r="C97" s="104" t="s">
        <v>1665</v>
      </c>
      <c r="D97" s="104" t="s">
        <v>47</v>
      </c>
      <c r="E97" s="104">
        <v>1</v>
      </c>
      <c r="F97" s="113">
        <v>1306.0109446916717</v>
      </c>
      <c r="G97" s="172"/>
      <c r="H97" s="172"/>
      <c r="I97" s="172"/>
      <c r="J97" s="172"/>
      <c r="K97" s="172"/>
      <c r="L97" s="172"/>
      <c r="M97" s="172"/>
    </row>
    <row r="98" spans="1:13">
      <c r="A98" s="116" t="s">
        <v>151</v>
      </c>
      <c r="B98" s="104">
        <v>101</v>
      </c>
      <c r="C98" s="104" t="s">
        <v>1665</v>
      </c>
      <c r="D98" s="104" t="s">
        <v>7</v>
      </c>
      <c r="E98" s="104">
        <v>1</v>
      </c>
      <c r="F98" s="113">
        <v>1306.0109446916717</v>
      </c>
      <c r="G98" s="172"/>
      <c r="H98" s="172"/>
      <c r="I98" s="172"/>
      <c r="J98" s="172"/>
      <c r="K98" s="172"/>
      <c r="L98" s="172"/>
      <c r="M98" s="172"/>
    </row>
    <row r="99" spans="1:13">
      <c r="A99" s="116" t="s">
        <v>152</v>
      </c>
      <c r="B99" s="104">
        <v>101</v>
      </c>
      <c r="C99" s="104" t="s">
        <v>1665</v>
      </c>
      <c r="D99" s="104" t="s">
        <v>1669</v>
      </c>
      <c r="E99" s="104">
        <v>1</v>
      </c>
      <c r="F99" s="113">
        <v>870.67396312778124</v>
      </c>
      <c r="G99" s="172"/>
      <c r="H99" s="172"/>
      <c r="I99" s="172"/>
      <c r="J99" s="172"/>
      <c r="K99" s="172"/>
      <c r="L99" s="172"/>
      <c r="M99" s="172"/>
    </row>
    <row r="100" spans="1:13">
      <c r="A100" s="116" t="s">
        <v>153</v>
      </c>
      <c r="B100" s="104">
        <v>101</v>
      </c>
      <c r="C100" s="104" t="s">
        <v>1664</v>
      </c>
      <c r="D100" s="104" t="s">
        <v>1669</v>
      </c>
      <c r="E100" s="104">
        <v>1</v>
      </c>
      <c r="F100" s="113">
        <v>870.67396312778124</v>
      </c>
      <c r="G100" s="172"/>
      <c r="H100" s="172"/>
      <c r="I100" s="172"/>
      <c r="J100" s="172"/>
      <c r="K100" s="172"/>
      <c r="L100" s="172"/>
      <c r="M100" s="172"/>
    </row>
    <row r="101" spans="1:13">
      <c r="A101" s="116" t="s">
        <v>154</v>
      </c>
      <c r="B101" s="104">
        <v>101</v>
      </c>
      <c r="C101" s="104" t="s">
        <v>1664</v>
      </c>
      <c r="D101" s="104" t="s">
        <v>1669</v>
      </c>
      <c r="E101" s="104">
        <v>1</v>
      </c>
      <c r="F101" s="113">
        <v>870.67396312778124</v>
      </c>
      <c r="G101" s="172"/>
      <c r="H101" s="172"/>
      <c r="I101" s="172"/>
      <c r="J101" s="172"/>
      <c r="K101" s="172"/>
      <c r="L101" s="172"/>
      <c r="M101" s="172"/>
    </row>
    <row r="102" spans="1:13">
      <c r="A102" s="116" t="s">
        <v>155</v>
      </c>
      <c r="B102" s="104">
        <v>101</v>
      </c>
      <c r="C102" s="104" t="s">
        <v>1664</v>
      </c>
      <c r="D102" s="104" t="s">
        <v>8</v>
      </c>
      <c r="E102" s="104">
        <v>1</v>
      </c>
      <c r="F102" s="113">
        <v>1088.3424539097266</v>
      </c>
      <c r="G102" s="172"/>
      <c r="H102" s="172"/>
      <c r="I102" s="172"/>
      <c r="J102" s="172"/>
      <c r="K102" s="172"/>
      <c r="L102" s="172"/>
      <c r="M102" s="172"/>
    </row>
    <row r="103" spans="1:13">
      <c r="A103" s="116" t="s">
        <v>156</v>
      </c>
      <c r="B103" s="104">
        <v>101</v>
      </c>
      <c r="C103" s="104" t="s">
        <v>1663</v>
      </c>
      <c r="D103" s="104" t="s">
        <v>1669</v>
      </c>
      <c r="E103" s="104">
        <v>1</v>
      </c>
      <c r="F103" s="113">
        <v>870.67396312778124</v>
      </c>
      <c r="G103" s="172"/>
      <c r="H103" s="172"/>
      <c r="I103" s="172"/>
      <c r="J103" s="172"/>
      <c r="K103" s="172"/>
      <c r="L103" s="172"/>
      <c r="M103" s="172"/>
    </row>
    <row r="104" spans="1:13">
      <c r="A104" s="116" t="s">
        <v>157</v>
      </c>
      <c r="B104" s="104">
        <v>101</v>
      </c>
      <c r="C104" s="104" t="s">
        <v>1663</v>
      </c>
      <c r="D104" s="104" t="s">
        <v>47</v>
      </c>
      <c r="E104" s="104">
        <v>1</v>
      </c>
      <c r="F104" s="113">
        <v>1306.0109446916717</v>
      </c>
      <c r="G104" s="172"/>
      <c r="H104" s="172"/>
      <c r="I104" s="172"/>
      <c r="J104" s="172"/>
      <c r="K104" s="172"/>
      <c r="L104" s="172"/>
      <c r="M104" s="172"/>
    </row>
    <row r="105" spans="1:13">
      <c r="A105" s="116" t="s">
        <v>158</v>
      </c>
      <c r="B105" s="104">
        <v>101</v>
      </c>
      <c r="C105" s="104" t="s">
        <v>1663</v>
      </c>
      <c r="D105" s="104" t="s">
        <v>1669</v>
      </c>
      <c r="E105" s="104">
        <v>1</v>
      </c>
      <c r="F105" s="113">
        <v>870.67396312778124</v>
      </c>
      <c r="G105" s="172"/>
      <c r="H105" s="172"/>
      <c r="I105" s="172"/>
      <c r="J105" s="172"/>
      <c r="K105" s="172"/>
      <c r="L105" s="172"/>
      <c r="M105" s="172"/>
    </row>
    <row r="106" spans="1:13">
      <c r="A106" s="116" t="s">
        <v>159</v>
      </c>
      <c r="B106" s="104">
        <v>101</v>
      </c>
      <c r="C106" s="104" t="s">
        <v>1663</v>
      </c>
      <c r="D106" s="104" t="s">
        <v>1669</v>
      </c>
      <c r="E106" s="104">
        <v>1</v>
      </c>
      <c r="F106" s="113">
        <v>870.67396312778124</v>
      </c>
      <c r="G106" s="172"/>
      <c r="H106" s="172"/>
      <c r="I106" s="172"/>
      <c r="J106" s="172"/>
      <c r="K106" s="172"/>
      <c r="L106" s="172"/>
      <c r="M106" s="172"/>
    </row>
    <row r="107" spans="1:13">
      <c r="A107" s="116" t="s">
        <v>160</v>
      </c>
      <c r="B107" s="104">
        <v>101</v>
      </c>
      <c r="C107" s="104" t="s">
        <v>1667</v>
      </c>
      <c r="D107" s="104" t="s">
        <v>1669</v>
      </c>
      <c r="E107" s="104">
        <v>1</v>
      </c>
      <c r="F107" s="113">
        <v>870.67396312778124</v>
      </c>
      <c r="G107" s="172"/>
      <c r="H107" s="172"/>
      <c r="I107" s="172"/>
      <c r="J107" s="172"/>
      <c r="K107" s="172"/>
      <c r="L107" s="172"/>
      <c r="M107" s="172"/>
    </row>
    <row r="108" spans="1:13">
      <c r="A108" s="116" t="s">
        <v>161</v>
      </c>
      <c r="B108" s="104">
        <v>101</v>
      </c>
      <c r="C108" s="104" t="s">
        <v>1667</v>
      </c>
      <c r="D108" s="104" t="s">
        <v>1669</v>
      </c>
      <c r="E108" s="104">
        <v>1</v>
      </c>
      <c r="F108" s="113">
        <v>870.67396312778124</v>
      </c>
      <c r="G108" s="172"/>
      <c r="H108" s="172"/>
      <c r="I108" s="172"/>
      <c r="J108" s="172"/>
      <c r="K108" s="172"/>
      <c r="L108" s="172"/>
      <c r="M108" s="172"/>
    </row>
    <row r="109" spans="1:13">
      <c r="A109" s="116" t="s">
        <v>162</v>
      </c>
      <c r="B109" s="104">
        <v>101</v>
      </c>
      <c r="C109" s="104" t="s">
        <v>1667</v>
      </c>
      <c r="D109" s="104" t="s">
        <v>1669</v>
      </c>
      <c r="E109" s="104">
        <v>1</v>
      </c>
      <c r="F109" s="113">
        <v>870.67396312778124</v>
      </c>
      <c r="G109" s="172"/>
      <c r="H109" s="172"/>
      <c r="I109" s="172"/>
      <c r="J109" s="172"/>
      <c r="K109" s="172"/>
      <c r="L109" s="172"/>
      <c r="M109" s="172"/>
    </row>
    <row r="110" spans="1:13">
      <c r="A110" s="116" t="s">
        <v>163</v>
      </c>
      <c r="B110" s="104">
        <v>101</v>
      </c>
      <c r="C110" s="104" t="s">
        <v>1667</v>
      </c>
      <c r="D110" s="104" t="s">
        <v>1669</v>
      </c>
      <c r="E110" s="104">
        <v>1</v>
      </c>
      <c r="F110" s="113">
        <v>870.67396312778124</v>
      </c>
      <c r="G110" s="172"/>
      <c r="H110" s="172"/>
      <c r="I110" s="172"/>
      <c r="J110" s="172"/>
      <c r="K110" s="172"/>
      <c r="L110" s="172"/>
      <c r="M110" s="172"/>
    </row>
    <row r="111" spans="1:13">
      <c r="A111" s="116" t="s">
        <v>164</v>
      </c>
      <c r="B111" s="104">
        <v>101</v>
      </c>
      <c r="C111" s="104" t="s">
        <v>1667</v>
      </c>
      <c r="D111" s="104" t="s">
        <v>1669</v>
      </c>
      <c r="E111" s="104">
        <v>1</v>
      </c>
      <c r="F111" s="113">
        <v>870.67396312778124</v>
      </c>
      <c r="G111" s="172"/>
      <c r="H111" s="172"/>
      <c r="I111" s="172"/>
      <c r="J111" s="172"/>
      <c r="K111" s="172"/>
      <c r="L111" s="172"/>
      <c r="M111" s="172"/>
    </row>
    <row r="112" spans="1:13">
      <c r="A112" s="116" t="s">
        <v>165</v>
      </c>
      <c r="B112" s="104">
        <v>101</v>
      </c>
      <c r="C112" s="104" t="s">
        <v>1667</v>
      </c>
      <c r="D112" s="104" t="s">
        <v>1669</v>
      </c>
      <c r="E112" s="104">
        <v>1</v>
      </c>
      <c r="F112" s="113">
        <v>870.67396312778124</v>
      </c>
      <c r="G112" s="172"/>
      <c r="H112" s="172"/>
      <c r="I112" s="172"/>
      <c r="J112" s="172"/>
      <c r="K112" s="172"/>
      <c r="L112" s="172"/>
      <c r="M112" s="172"/>
    </row>
    <row r="113" spans="1:13">
      <c r="A113" s="116" t="s">
        <v>166</v>
      </c>
      <c r="B113" s="104">
        <v>101</v>
      </c>
      <c r="C113" s="104" t="s">
        <v>1667</v>
      </c>
      <c r="D113" s="104" t="s">
        <v>1669</v>
      </c>
      <c r="E113" s="104">
        <v>1</v>
      </c>
      <c r="F113" s="113">
        <v>870.67396312778124</v>
      </c>
      <c r="G113" s="172"/>
      <c r="H113" s="172"/>
      <c r="I113" s="172"/>
      <c r="J113" s="172"/>
      <c r="K113" s="172"/>
      <c r="L113" s="172"/>
      <c r="M113" s="172"/>
    </row>
    <row r="114" spans="1:13">
      <c r="A114" s="116" t="s">
        <v>167</v>
      </c>
      <c r="B114" s="104">
        <v>101</v>
      </c>
      <c r="C114" s="104" t="s">
        <v>1667</v>
      </c>
      <c r="D114" s="104" t="s">
        <v>1669</v>
      </c>
      <c r="E114" s="104">
        <v>1</v>
      </c>
      <c r="F114" s="113">
        <v>870.67396312778124</v>
      </c>
      <c r="G114" s="172"/>
      <c r="H114" s="172"/>
      <c r="I114" s="172"/>
      <c r="J114" s="172"/>
      <c r="K114" s="172"/>
      <c r="L114" s="172"/>
      <c r="M114" s="172"/>
    </row>
    <row r="115" spans="1:13">
      <c r="A115" s="116" t="s">
        <v>168</v>
      </c>
      <c r="B115" s="104">
        <v>101</v>
      </c>
      <c r="C115" s="104" t="s">
        <v>1667</v>
      </c>
      <c r="D115" s="104" t="s">
        <v>47</v>
      </c>
      <c r="E115" s="104">
        <v>1</v>
      </c>
      <c r="F115" s="113">
        <v>1306.0109446916717</v>
      </c>
      <c r="G115" s="172"/>
      <c r="H115" s="172"/>
      <c r="I115" s="172"/>
      <c r="J115" s="172"/>
      <c r="K115" s="172"/>
      <c r="L115" s="172"/>
      <c r="M115" s="172"/>
    </row>
    <row r="116" spans="1:13">
      <c r="A116" s="116" t="s">
        <v>169</v>
      </c>
      <c r="B116" s="104">
        <v>101</v>
      </c>
      <c r="C116" s="104" t="s">
        <v>1667</v>
      </c>
      <c r="D116" s="104" t="s">
        <v>1669</v>
      </c>
      <c r="E116" s="104">
        <v>1</v>
      </c>
      <c r="F116" s="113">
        <v>870.67396312778124</v>
      </c>
      <c r="G116" s="172"/>
      <c r="H116" s="172"/>
      <c r="I116" s="172"/>
      <c r="J116" s="172"/>
      <c r="K116" s="172"/>
      <c r="L116" s="172"/>
      <c r="M116" s="172"/>
    </row>
    <row r="117" spans="1:13">
      <c r="A117" s="116" t="s">
        <v>170</v>
      </c>
      <c r="B117" s="104">
        <v>101</v>
      </c>
      <c r="C117" s="104" t="s">
        <v>1667</v>
      </c>
      <c r="D117" s="104" t="s">
        <v>1669</v>
      </c>
      <c r="E117" s="104">
        <v>1</v>
      </c>
      <c r="F117" s="113">
        <v>870.67396312778124</v>
      </c>
      <c r="G117" s="172"/>
      <c r="H117" s="172"/>
      <c r="I117" s="172"/>
      <c r="J117" s="172"/>
      <c r="K117" s="172"/>
      <c r="L117" s="172"/>
      <c r="M117" s="172"/>
    </row>
    <row r="118" spans="1:13">
      <c r="A118" s="116" t="s">
        <v>171</v>
      </c>
      <c r="B118" s="104">
        <v>101</v>
      </c>
      <c r="C118" s="104" t="s">
        <v>1667</v>
      </c>
      <c r="D118" s="104" t="s">
        <v>1669</v>
      </c>
      <c r="E118" s="104">
        <v>1</v>
      </c>
      <c r="F118" s="113">
        <v>870.67396312778124</v>
      </c>
      <c r="G118" s="172"/>
      <c r="H118" s="172"/>
      <c r="I118" s="172"/>
      <c r="J118" s="172"/>
      <c r="K118" s="172"/>
      <c r="L118" s="172"/>
      <c r="M118" s="172"/>
    </row>
    <row r="119" spans="1:13">
      <c r="A119" s="116" t="s">
        <v>172</v>
      </c>
      <c r="B119" s="104">
        <v>101</v>
      </c>
      <c r="C119" s="104" t="s">
        <v>1667</v>
      </c>
      <c r="D119" s="104" t="s">
        <v>8</v>
      </c>
      <c r="E119" s="104">
        <v>1</v>
      </c>
      <c r="F119" s="113">
        <v>1088.3424539097266</v>
      </c>
      <c r="G119" s="172"/>
      <c r="H119" s="172"/>
      <c r="I119" s="172"/>
      <c r="J119" s="172"/>
      <c r="K119" s="172"/>
      <c r="L119" s="172"/>
      <c r="M119" s="172"/>
    </row>
    <row r="120" spans="1:13">
      <c r="A120" s="116" t="s">
        <v>173</v>
      </c>
      <c r="B120" s="104">
        <v>101</v>
      </c>
      <c r="C120" s="104" t="s">
        <v>1667</v>
      </c>
      <c r="D120" s="104" t="s">
        <v>1669</v>
      </c>
      <c r="E120" s="104">
        <v>1</v>
      </c>
      <c r="F120" s="113">
        <v>870.67396312778124</v>
      </c>
      <c r="G120" s="172"/>
      <c r="H120" s="172"/>
      <c r="I120" s="172"/>
      <c r="J120" s="172"/>
      <c r="K120" s="172"/>
      <c r="L120" s="172"/>
      <c r="M120" s="172"/>
    </row>
    <row r="121" spans="1:13">
      <c r="A121" s="116" t="s">
        <v>174</v>
      </c>
      <c r="B121" s="104">
        <v>101</v>
      </c>
      <c r="C121" s="104" t="s">
        <v>1667</v>
      </c>
      <c r="D121" s="104" t="s">
        <v>1669</v>
      </c>
      <c r="E121" s="104">
        <v>1</v>
      </c>
      <c r="F121" s="113">
        <v>870.67396312778124</v>
      </c>
      <c r="G121" s="172"/>
      <c r="H121" s="172"/>
      <c r="I121" s="172"/>
      <c r="J121" s="172"/>
      <c r="K121" s="172"/>
      <c r="L121" s="172"/>
      <c r="M121" s="172"/>
    </row>
    <row r="122" spans="1:13">
      <c r="A122" s="116" t="s">
        <v>175</v>
      </c>
      <c r="B122" s="104">
        <v>101</v>
      </c>
      <c r="C122" s="104" t="s">
        <v>1667</v>
      </c>
      <c r="D122" s="104" t="s">
        <v>55</v>
      </c>
      <c r="E122" s="104">
        <v>1</v>
      </c>
      <c r="F122" s="113">
        <v>1523.6794354736171</v>
      </c>
      <c r="G122" s="172"/>
      <c r="H122" s="172"/>
      <c r="I122" s="172"/>
      <c r="J122" s="172"/>
      <c r="K122" s="172"/>
      <c r="L122" s="172"/>
      <c r="M122" s="172"/>
    </row>
    <row r="123" spans="1:13">
      <c r="A123" s="116" t="s">
        <v>176</v>
      </c>
      <c r="B123" s="104">
        <v>101</v>
      </c>
      <c r="C123" s="104" t="s">
        <v>1667</v>
      </c>
      <c r="D123" s="104" t="s">
        <v>8</v>
      </c>
      <c r="E123" s="104">
        <v>1</v>
      </c>
      <c r="F123" s="113">
        <v>1088.3424539097266</v>
      </c>
      <c r="G123" s="172"/>
      <c r="H123" s="172"/>
      <c r="I123" s="172"/>
      <c r="J123" s="172"/>
      <c r="K123" s="172"/>
      <c r="L123" s="172"/>
      <c r="M123" s="172"/>
    </row>
    <row r="124" spans="1:13">
      <c r="A124" s="116" t="s">
        <v>177</v>
      </c>
      <c r="B124" s="104">
        <v>101</v>
      </c>
      <c r="C124" s="104" t="s">
        <v>1667</v>
      </c>
      <c r="D124" s="104" t="s">
        <v>1669</v>
      </c>
      <c r="E124" s="104">
        <v>1</v>
      </c>
      <c r="F124" s="113">
        <v>870.67396312778124</v>
      </c>
      <c r="G124" s="172"/>
      <c r="H124" s="172"/>
      <c r="I124" s="172"/>
      <c r="J124" s="172"/>
      <c r="K124" s="172"/>
      <c r="L124" s="172"/>
      <c r="M124" s="172"/>
    </row>
    <row r="125" spans="1:13">
      <c r="A125" s="116" t="s">
        <v>178</v>
      </c>
      <c r="B125" s="104">
        <v>101</v>
      </c>
      <c r="C125" s="104" t="s">
        <v>1667</v>
      </c>
      <c r="D125" s="104" t="s">
        <v>1669</v>
      </c>
      <c r="E125" s="104">
        <v>1</v>
      </c>
      <c r="F125" s="113">
        <v>870.67396312778124</v>
      </c>
      <c r="G125" s="172"/>
      <c r="H125" s="172"/>
      <c r="I125" s="172"/>
      <c r="J125" s="172"/>
      <c r="K125" s="172"/>
      <c r="L125" s="172"/>
      <c r="M125" s="172"/>
    </row>
    <row r="126" spans="1:13">
      <c r="A126" s="116" t="s">
        <v>179</v>
      </c>
      <c r="B126" s="104">
        <v>101</v>
      </c>
      <c r="C126" s="104" t="s">
        <v>1667</v>
      </c>
      <c r="D126" s="104" t="s">
        <v>1669</v>
      </c>
      <c r="E126" s="104">
        <v>1</v>
      </c>
      <c r="F126" s="113">
        <v>870.67396312778124</v>
      </c>
      <c r="G126" s="172"/>
      <c r="H126" s="172"/>
      <c r="I126" s="172"/>
      <c r="J126" s="172"/>
      <c r="K126" s="172"/>
      <c r="L126" s="172"/>
      <c r="M126" s="172"/>
    </row>
    <row r="127" spans="1:13">
      <c r="A127" s="116" t="s">
        <v>180</v>
      </c>
      <c r="B127" s="104">
        <v>101</v>
      </c>
      <c r="C127" s="104" t="s">
        <v>1665</v>
      </c>
      <c r="D127" s="104" t="s">
        <v>1669</v>
      </c>
      <c r="E127" s="104">
        <v>1</v>
      </c>
      <c r="F127" s="113">
        <v>870.67396312778124</v>
      </c>
      <c r="G127" s="172"/>
      <c r="H127" s="172"/>
      <c r="I127" s="172"/>
      <c r="J127" s="172"/>
      <c r="K127" s="172"/>
      <c r="L127" s="172"/>
      <c r="M127" s="172"/>
    </row>
    <row r="128" spans="1:13">
      <c r="A128" s="116" t="s">
        <v>181</v>
      </c>
      <c r="B128" s="104">
        <v>101</v>
      </c>
      <c r="C128" s="104" t="s">
        <v>1665</v>
      </c>
      <c r="D128" s="104" t="s">
        <v>55</v>
      </c>
      <c r="E128" s="104">
        <v>1</v>
      </c>
      <c r="F128" s="113">
        <v>1523.6794354736171</v>
      </c>
      <c r="G128" s="172"/>
      <c r="H128" s="172"/>
      <c r="I128" s="172"/>
      <c r="J128" s="172"/>
      <c r="K128" s="172"/>
      <c r="L128" s="172"/>
      <c r="M128" s="172"/>
    </row>
    <row r="129" spans="1:13">
      <c r="A129" s="116" t="s">
        <v>182</v>
      </c>
      <c r="B129" s="104">
        <v>101</v>
      </c>
      <c r="C129" s="104" t="s">
        <v>1665</v>
      </c>
      <c r="D129" s="104" t="s">
        <v>1669</v>
      </c>
      <c r="E129" s="104">
        <v>1</v>
      </c>
      <c r="F129" s="113">
        <v>870.67396312778124</v>
      </c>
      <c r="G129" s="172"/>
      <c r="H129" s="172"/>
      <c r="I129" s="172"/>
      <c r="J129" s="172"/>
      <c r="K129" s="172"/>
      <c r="L129" s="172"/>
      <c r="M129" s="172"/>
    </row>
    <row r="130" spans="1:13">
      <c r="A130" s="116" t="s">
        <v>183</v>
      </c>
      <c r="B130" s="104">
        <v>101</v>
      </c>
      <c r="C130" s="104" t="s">
        <v>1665</v>
      </c>
      <c r="D130" s="104" t="s">
        <v>10</v>
      </c>
      <c r="E130" s="104">
        <v>1</v>
      </c>
      <c r="F130" s="113">
        <v>1088.3424539097266</v>
      </c>
      <c r="G130" s="172"/>
      <c r="H130" s="172"/>
      <c r="I130" s="172"/>
      <c r="J130" s="172"/>
      <c r="K130" s="172"/>
      <c r="L130" s="172"/>
      <c r="M130" s="172"/>
    </row>
    <row r="131" spans="1:13">
      <c r="A131" s="116" t="s">
        <v>184</v>
      </c>
      <c r="B131" s="104">
        <v>101</v>
      </c>
      <c r="C131" s="104" t="s">
        <v>1665</v>
      </c>
      <c r="D131" s="104" t="s">
        <v>1669</v>
      </c>
      <c r="E131" s="104">
        <v>1</v>
      </c>
      <c r="F131" s="113">
        <v>870.67396312778124</v>
      </c>
      <c r="G131" s="172"/>
      <c r="H131" s="172"/>
      <c r="I131" s="172"/>
      <c r="J131" s="172"/>
      <c r="K131" s="172"/>
      <c r="L131" s="172"/>
      <c r="M131" s="172"/>
    </row>
    <row r="132" spans="1:13">
      <c r="A132" s="116" t="s">
        <v>185</v>
      </c>
      <c r="B132" s="104">
        <v>101</v>
      </c>
      <c r="C132" s="104" t="s">
        <v>1665</v>
      </c>
      <c r="D132" s="104" t="s">
        <v>1669</v>
      </c>
      <c r="E132" s="104">
        <v>1</v>
      </c>
      <c r="F132" s="113">
        <v>870.67396312778124</v>
      </c>
      <c r="G132" s="172"/>
      <c r="H132" s="172"/>
      <c r="I132" s="172"/>
      <c r="J132" s="172"/>
      <c r="K132" s="172"/>
      <c r="L132" s="172"/>
      <c r="M132" s="172"/>
    </row>
    <row r="133" spans="1:13">
      <c r="A133" s="116" t="s">
        <v>186</v>
      </c>
      <c r="B133" s="104">
        <v>101</v>
      </c>
      <c r="C133" s="104" t="s">
        <v>1665</v>
      </c>
      <c r="D133" s="104" t="s">
        <v>1669</v>
      </c>
      <c r="E133" s="104">
        <v>1</v>
      </c>
      <c r="F133" s="113">
        <v>870.67396312778124</v>
      </c>
      <c r="G133" s="172"/>
      <c r="H133" s="172"/>
      <c r="I133" s="172"/>
      <c r="J133" s="172"/>
      <c r="K133" s="172"/>
      <c r="L133" s="172"/>
      <c r="M133" s="172"/>
    </row>
    <row r="134" spans="1:13">
      <c r="A134" s="116" t="s">
        <v>187</v>
      </c>
      <c r="B134" s="104">
        <v>101</v>
      </c>
      <c r="C134" s="104" t="s">
        <v>1665</v>
      </c>
      <c r="D134" s="104" t="s">
        <v>1669</v>
      </c>
      <c r="E134" s="104">
        <v>0.75</v>
      </c>
      <c r="F134" s="113">
        <v>870.67396312778124</v>
      </c>
      <c r="G134" s="172"/>
      <c r="H134" s="172"/>
      <c r="I134" s="172"/>
      <c r="J134" s="172"/>
      <c r="K134" s="172"/>
      <c r="L134" s="172"/>
      <c r="M134" s="172"/>
    </row>
    <row r="135" spans="1:13">
      <c r="A135" s="116" t="s">
        <v>188</v>
      </c>
      <c r="B135" s="104">
        <v>101</v>
      </c>
      <c r="C135" s="104" t="s">
        <v>1665</v>
      </c>
      <c r="D135" s="104" t="s">
        <v>1669</v>
      </c>
      <c r="E135" s="104">
        <v>1</v>
      </c>
      <c r="F135" s="113">
        <v>870.67396312778124</v>
      </c>
      <c r="G135" s="172"/>
      <c r="H135" s="172"/>
      <c r="I135" s="172"/>
      <c r="J135" s="172"/>
      <c r="K135" s="172"/>
      <c r="L135" s="172"/>
      <c r="M135" s="172"/>
    </row>
    <row r="136" spans="1:13">
      <c r="A136" s="116" t="s">
        <v>189</v>
      </c>
      <c r="B136" s="104">
        <v>101</v>
      </c>
      <c r="C136" s="104" t="s">
        <v>1665</v>
      </c>
      <c r="D136" s="104" t="s">
        <v>1669</v>
      </c>
      <c r="E136" s="104">
        <v>1</v>
      </c>
      <c r="F136" s="113">
        <v>870.67396312778124</v>
      </c>
      <c r="G136" s="172"/>
      <c r="H136" s="172"/>
      <c r="I136" s="172"/>
      <c r="J136" s="172"/>
      <c r="K136" s="172"/>
      <c r="L136" s="172"/>
      <c r="M136" s="172"/>
    </row>
    <row r="137" spans="1:13">
      <c r="A137" s="116" t="s">
        <v>190</v>
      </c>
      <c r="B137" s="104">
        <v>101</v>
      </c>
      <c r="C137" s="104" t="s">
        <v>1667</v>
      </c>
      <c r="D137" s="104" t="s">
        <v>47</v>
      </c>
      <c r="E137" s="104">
        <v>1</v>
      </c>
      <c r="F137" s="113">
        <v>1306.0109446916717</v>
      </c>
      <c r="G137" s="172"/>
      <c r="H137" s="172"/>
      <c r="I137" s="172"/>
      <c r="J137" s="172"/>
      <c r="K137" s="172"/>
      <c r="L137" s="172"/>
      <c r="M137" s="172"/>
    </row>
    <row r="138" spans="1:13">
      <c r="A138" s="116" t="s">
        <v>191</v>
      </c>
      <c r="B138" s="104">
        <v>101</v>
      </c>
      <c r="C138" s="104" t="s">
        <v>1667</v>
      </c>
      <c r="D138" s="104" t="s">
        <v>10</v>
      </c>
      <c r="E138" s="104">
        <v>1</v>
      </c>
      <c r="F138" s="113">
        <v>1088.3424539097266</v>
      </c>
      <c r="G138" s="172"/>
      <c r="H138" s="172"/>
      <c r="I138" s="172"/>
      <c r="J138" s="172"/>
      <c r="K138" s="172"/>
      <c r="L138" s="172"/>
      <c r="M138" s="172"/>
    </row>
    <row r="139" spans="1:13">
      <c r="A139" s="116" t="s">
        <v>192</v>
      </c>
      <c r="B139" s="104">
        <v>101</v>
      </c>
      <c r="C139" s="104" t="s">
        <v>1667</v>
      </c>
      <c r="D139" s="104" t="s">
        <v>1669</v>
      </c>
      <c r="E139" s="104">
        <v>1</v>
      </c>
      <c r="F139" s="113">
        <v>870.67396312778124</v>
      </c>
      <c r="G139" s="172"/>
      <c r="H139" s="172"/>
      <c r="I139" s="172"/>
      <c r="J139" s="172"/>
      <c r="K139" s="172"/>
      <c r="L139" s="172"/>
      <c r="M139" s="172"/>
    </row>
    <row r="140" spans="1:13">
      <c r="A140" s="116" t="s">
        <v>193</v>
      </c>
      <c r="B140" s="104">
        <v>101</v>
      </c>
      <c r="C140" s="104" t="s">
        <v>1667</v>
      </c>
      <c r="D140" s="104" t="s">
        <v>1669</v>
      </c>
      <c r="E140" s="104">
        <v>1</v>
      </c>
      <c r="F140" s="113">
        <v>870.67396312778124</v>
      </c>
      <c r="G140" s="172"/>
      <c r="H140" s="172"/>
      <c r="I140" s="172"/>
      <c r="J140" s="172"/>
      <c r="K140" s="172"/>
      <c r="L140" s="172"/>
      <c r="M140" s="172"/>
    </row>
    <row r="141" spans="1:13">
      <c r="A141" s="116" t="s">
        <v>194</v>
      </c>
      <c r="B141" s="104">
        <v>101</v>
      </c>
      <c r="C141" s="104" t="s">
        <v>1667</v>
      </c>
      <c r="D141" s="104" t="s">
        <v>1669</v>
      </c>
      <c r="E141" s="104">
        <v>1</v>
      </c>
      <c r="F141" s="113">
        <v>870.67396312778124</v>
      </c>
      <c r="G141" s="172"/>
      <c r="H141" s="172"/>
      <c r="I141" s="172"/>
      <c r="J141" s="172"/>
      <c r="K141" s="172"/>
      <c r="L141" s="172"/>
      <c r="M141" s="172"/>
    </row>
    <row r="142" spans="1:13">
      <c r="A142" s="116" t="s">
        <v>195</v>
      </c>
      <c r="B142" s="104">
        <v>101</v>
      </c>
      <c r="C142" s="104" t="s">
        <v>1667</v>
      </c>
      <c r="D142" s="104" t="s">
        <v>10</v>
      </c>
      <c r="E142" s="104">
        <v>1</v>
      </c>
      <c r="F142" s="113">
        <v>1088.3424539097266</v>
      </c>
      <c r="G142" s="172"/>
      <c r="H142" s="172"/>
      <c r="I142" s="172"/>
      <c r="J142" s="172"/>
      <c r="K142" s="172"/>
      <c r="L142" s="172"/>
      <c r="M142" s="172"/>
    </row>
    <row r="143" spans="1:13">
      <c r="A143" s="116" t="s">
        <v>196</v>
      </c>
      <c r="B143" s="104">
        <v>101</v>
      </c>
      <c r="C143" s="104" t="s">
        <v>1667</v>
      </c>
      <c r="D143" s="104" t="s">
        <v>1669</v>
      </c>
      <c r="E143" s="104">
        <v>1</v>
      </c>
      <c r="F143" s="113">
        <v>870.67396312778124</v>
      </c>
      <c r="G143" s="172"/>
      <c r="H143" s="172"/>
      <c r="I143" s="172"/>
      <c r="J143" s="172"/>
      <c r="K143" s="172"/>
      <c r="L143" s="172"/>
      <c r="M143" s="172"/>
    </row>
    <row r="144" spans="1:13">
      <c r="A144" s="116" t="s">
        <v>197</v>
      </c>
      <c r="B144" s="104">
        <v>101</v>
      </c>
      <c r="C144" s="104" t="s">
        <v>1667</v>
      </c>
      <c r="D144" s="104" t="s">
        <v>1669</v>
      </c>
      <c r="E144" s="104">
        <v>1</v>
      </c>
      <c r="F144" s="113">
        <v>870.67396312778124</v>
      </c>
      <c r="G144" s="172"/>
      <c r="H144" s="172"/>
      <c r="I144" s="172"/>
      <c r="J144" s="172"/>
      <c r="K144" s="172"/>
      <c r="L144" s="172"/>
      <c r="M144" s="172"/>
    </row>
    <row r="145" spans="1:13">
      <c r="A145" s="116" t="s">
        <v>198</v>
      </c>
      <c r="B145" s="104">
        <v>101</v>
      </c>
      <c r="C145" s="104" t="s">
        <v>1667</v>
      </c>
      <c r="D145" s="104" t="s">
        <v>10</v>
      </c>
      <c r="E145" s="104">
        <v>1</v>
      </c>
      <c r="F145" s="113">
        <v>1088.3424539097266</v>
      </c>
      <c r="G145" s="172"/>
      <c r="H145" s="172"/>
      <c r="I145" s="172"/>
      <c r="J145" s="172"/>
      <c r="K145" s="172"/>
      <c r="L145" s="172"/>
      <c r="M145" s="172"/>
    </row>
    <row r="146" spans="1:13">
      <c r="A146" s="116" t="s">
        <v>169</v>
      </c>
      <c r="B146" s="104">
        <v>101</v>
      </c>
      <c r="C146" s="104" t="s">
        <v>1667</v>
      </c>
      <c r="D146" s="104" t="s">
        <v>1669</v>
      </c>
      <c r="E146" s="104">
        <v>1</v>
      </c>
      <c r="F146" s="113">
        <v>870.67396312778124</v>
      </c>
      <c r="G146" s="172"/>
      <c r="H146" s="172"/>
      <c r="I146" s="172"/>
      <c r="J146" s="172"/>
      <c r="K146" s="172"/>
      <c r="L146" s="172"/>
      <c r="M146" s="172"/>
    </row>
    <row r="147" spans="1:13">
      <c r="A147" s="116" t="s">
        <v>199</v>
      </c>
      <c r="B147" s="104">
        <v>101</v>
      </c>
      <c r="C147" s="104" t="s">
        <v>1667</v>
      </c>
      <c r="D147" s="104" t="s">
        <v>55</v>
      </c>
      <c r="E147" s="104">
        <v>1</v>
      </c>
      <c r="F147" s="113">
        <v>1523.6794354736171</v>
      </c>
      <c r="G147" s="172"/>
      <c r="H147" s="172"/>
      <c r="I147" s="172"/>
      <c r="J147" s="172"/>
      <c r="K147" s="172"/>
      <c r="L147" s="172"/>
      <c r="M147" s="172"/>
    </row>
    <row r="148" spans="1:13">
      <c r="A148" s="116" t="s">
        <v>200</v>
      </c>
      <c r="B148" s="104">
        <v>101</v>
      </c>
      <c r="C148" s="104" t="s">
        <v>1665</v>
      </c>
      <c r="D148" s="104" t="s">
        <v>1669</v>
      </c>
      <c r="E148" s="104">
        <v>1</v>
      </c>
      <c r="F148" s="113">
        <v>870.67396312778124</v>
      </c>
      <c r="G148" s="172"/>
      <c r="H148" s="172"/>
      <c r="I148" s="172"/>
      <c r="J148" s="172"/>
      <c r="K148" s="172"/>
      <c r="L148" s="172"/>
      <c r="M148" s="172"/>
    </row>
    <row r="149" spans="1:13">
      <c r="A149" s="116" t="s">
        <v>201</v>
      </c>
      <c r="B149" s="104">
        <v>101</v>
      </c>
      <c r="C149" s="104" t="s">
        <v>1665</v>
      </c>
      <c r="D149" s="104" t="s">
        <v>8</v>
      </c>
      <c r="E149" s="104">
        <v>1</v>
      </c>
      <c r="F149" s="113">
        <v>1088.3424539097266</v>
      </c>
      <c r="G149" s="172"/>
      <c r="H149" s="172"/>
      <c r="I149" s="172"/>
      <c r="J149" s="172"/>
      <c r="K149" s="172"/>
      <c r="L149" s="172"/>
      <c r="M149" s="172"/>
    </row>
    <row r="150" spans="1:13">
      <c r="A150" s="116" t="s">
        <v>202</v>
      </c>
      <c r="B150" s="104">
        <v>101</v>
      </c>
      <c r="C150" s="104" t="s">
        <v>1665</v>
      </c>
      <c r="D150" s="104" t="s">
        <v>1669</v>
      </c>
      <c r="E150" s="104">
        <v>1</v>
      </c>
      <c r="F150" s="113">
        <v>870.67396312778124</v>
      </c>
      <c r="G150" s="172"/>
      <c r="H150" s="172"/>
      <c r="I150" s="172"/>
      <c r="J150" s="172"/>
      <c r="K150" s="172"/>
      <c r="L150" s="172"/>
      <c r="M150" s="172"/>
    </row>
    <row r="151" spans="1:13">
      <c r="A151" s="116" t="s">
        <v>203</v>
      </c>
      <c r="B151" s="104">
        <v>101</v>
      </c>
      <c r="C151" s="104" t="s">
        <v>1665</v>
      </c>
      <c r="D151" s="104" t="s">
        <v>1669</v>
      </c>
      <c r="E151" s="104">
        <v>1</v>
      </c>
      <c r="F151" s="113">
        <v>870.67396312778124</v>
      </c>
      <c r="G151" s="172"/>
      <c r="H151" s="172"/>
      <c r="I151" s="172"/>
      <c r="J151" s="172"/>
      <c r="K151" s="172"/>
      <c r="L151" s="172"/>
      <c r="M151" s="172"/>
    </row>
    <row r="152" spans="1:13">
      <c r="A152" s="116" t="s">
        <v>204</v>
      </c>
      <c r="B152" s="104">
        <v>101</v>
      </c>
      <c r="C152" s="104" t="s">
        <v>1665</v>
      </c>
      <c r="D152" s="104" t="s">
        <v>8</v>
      </c>
      <c r="E152" s="104">
        <v>1</v>
      </c>
      <c r="F152" s="113">
        <v>1088.3424539097266</v>
      </c>
      <c r="G152" s="172"/>
      <c r="H152" s="172"/>
      <c r="I152" s="172"/>
      <c r="J152" s="172"/>
      <c r="K152" s="172"/>
      <c r="L152" s="172"/>
      <c r="M152" s="172"/>
    </row>
    <row r="153" spans="1:13">
      <c r="A153" s="116" t="s">
        <v>205</v>
      </c>
      <c r="B153" s="104">
        <v>101</v>
      </c>
      <c r="C153" s="104" t="s">
        <v>1665</v>
      </c>
      <c r="D153" s="104" t="s">
        <v>10</v>
      </c>
      <c r="E153" s="104">
        <v>1</v>
      </c>
      <c r="F153" s="113">
        <v>1088.3424539097266</v>
      </c>
      <c r="G153" s="172"/>
      <c r="H153" s="172"/>
      <c r="I153" s="172"/>
      <c r="J153" s="172"/>
      <c r="K153" s="172"/>
      <c r="L153" s="172"/>
      <c r="M153" s="172"/>
    </row>
    <row r="154" spans="1:13">
      <c r="A154" s="116" t="s">
        <v>206</v>
      </c>
      <c r="B154" s="104">
        <v>101</v>
      </c>
      <c r="C154" s="104" t="s">
        <v>1665</v>
      </c>
      <c r="D154" s="104" t="s">
        <v>1669</v>
      </c>
      <c r="E154" s="104">
        <v>1</v>
      </c>
      <c r="F154" s="113">
        <v>870.67396312778124</v>
      </c>
      <c r="G154" s="172"/>
      <c r="H154" s="172"/>
      <c r="I154" s="172"/>
      <c r="J154" s="172"/>
      <c r="K154" s="172"/>
      <c r="L154" s="172"/>
      <c r="M154" s="172"/>
    </row>
    <row r="155" spans="1:13">
      <c r="A155" s="116" t="s">
        <v>207</v>
      </c>
      <c r="B155" s="104">
        <v>101</v>
      </c>
      <c r="C155" s="104" t="s">
        <v>1665</v>
      </c>
      <c r="D155" s="104" t="s">
        <v>1669</v>
      </c>
      <c r="E155" s="104">
        <v>1</v>
      </c>
      <c r="F155" s="113">
        <v>870.67396312778124</v>
      </c>
      <c r="G155" s="172"/>
      <c r="H155" s="172"/>
      <c r="I155" s="172"/>
      <c r="J155" s="172"/>
      <c r="K155" s="172"/>
      <c r="L155" s="172"/>
      <c r="M155" s="172"/>
    </row>
    <row r="156" spans="1:13">
      <c r="A156" s="116" t="s">
        <v>208</v>
      </c>
      <c r="B156" s="104">
        <v>101</v>
      </c>
      <c r="C156" s="104" t="s">
        <v>1665</v>
      </c>
      <c r="D156" s="104" t="s">
        <v>55</v>
      </c>
      <c r="E156" s="104">
        <v>1</v>
      </c>
      <c r="F156" s="113">
        <v>1523.6794354736171</v>
      </c>
      <c r="G156" s="172"/>
      <c r="H156" s="172"/>
      <c r="I156" s="172"/>
      <c r="J156" s="172"/>
      <c r="K156" s="172"/>
      <c r="L156" s="172"/>
      <c r="M156" s="172"/>
    </row>
    <row r="157" spans="1:13">
      <c r="A157" s="116" t="s">
        <v>209</v>
      </c>
      <c r="B157" s="104">
        <v>101</v>
      </c>
      <c r="C157" s="104" t="s">
        <v>1665</v>
      </c>
      <c r="D157" s="104" t="s">
        <v>55</v>
      </c>
      <c r="E157" s="104">
        <v>1</v>
      </c>
      <c r="F157" s="113">
        <v>1523.6794354736171</v>
      </c>
      <c r="G157" s="172"/>
      <c r="H157" s="172"/>
      <c r="I157" s="172"/>
      <c r="J157" s="172"/>
      <c r="K157" s="172"/>
      <c r="L157" s="172"/>
      <c r="M157" s="172"/>
    </row>
    <row r="158" spans="1:13">
      <c r="A158" s="116" t="s">
        <v>210</v>
      </c>
      <c r="B158" s="104">
        <v>101</v>
      </c>
      <c r="C158" s="104" t="s">
        <v>1665</v>
      </c>
      <c r="D158" s="104" t="s">
        <v>1669</v>
      </c>
      <c r="E158" s="104">
        <v>1</v>
      </c>
      <c r="F158" s="113">
        <v>870.67396312778124</v>
      </c>
      <c r="G158" s="172"/>
      <c r="H158" s="172"/>
      <c r="I158" s="172"/>
      <c r="J158" s="172"/>
      <c r="K158" s="172"/>
      <c r="L158" s="172"/>
      <c r="M158" s="172"/>
    </row>
    <row r="159" spans="1:13">
      <c r="A159" s="116" t="s">
        <v>211</v>
      </c>
      <c r="B159" s="104">
        <v>101</v>
      </c>
      <c r="C159" s="104" t="s">
        <v>1665</v>
      </c>
      <c r="D159" s="104" t="s">
        <v>1669</v>
      </c>
      <c r="E159" s="104">
        <v>1</v>
      </c>
      <c r="F159" s="113">
        <v>870.67396312778124</v>
      </c>
      <c r="G159" s="172"/>
      <c r="H159" s="172"/>
      <c r="I159" s="172"/>
      <c r="J159" s="172"/>
      <c r="K159" s="172"/>
      <c r="L159" s="172"/>
      <c r="M159" s="172"/>
    </row>
    <row r="160" spans="1:13">
      <c r="A160" s="116" t="s">
        <v>212</v>
      </c>
      <c r="B160" s="104">
        <v>101</v>
      </c>
      <c r="C160" s="104" t="s">
        <v>1665</v>
      </c>
      <c r="D160" s="104" t="s">
        <v>1669</v>
      </c>
      <c r="E160" s="104">
        <v>1</v>
      </c>
      <c r="F160" s="113">
        <v>870.67396312778124</v>
      </c>
      <c r="G160" s="172"/>
      <c r="H160" s="172"/>
      <c r="I160" s="172"/>
      <c r="J160" s="172"/>
      <c r="K160" s="172"/>
      <c r="L160" s="172"/>
      <c r="M160" s="172"/>
    </row>
    <row r="161" spans="1:13">
      <c r="A161" s="116" t="s">
        <v>213</v>
      </c>
      <c r="B161" s="104">
        <v>101</v>
      </c>
      <c r="C161" s="104" t="s">
        <v>1665</v>
      </c>
      <c r="D161" s="104" t="s">
        <v>1669</v>
      </c>
      <c r="E161" s="104">
        <v>1</v>
      </c>
      <c r="F161" s="113">
        <v>870.67396312778124</v>
      </c>
      <c r="G161" s="172"/>
      <c r="H161" s="172"/>
      <c r="I161" s="172"/>
      <c r="J161" s="172"/>
      <c r="K161" s="172"/>
      <c r="L161" s="172"/>
      <c r="M161" s="172"/>
    </row>
    <row r="162" spans="1:13">
      <c r="A162" s="116" t="s">
        <v>214</v>
      </c>
      <c r="B162" s="104">
        <v>101</v>
      </c>
      <c r="C162" s="104" t="s">
        <v>1665</v>
      </c>
      <c r="D162" s="104" t="s">
        <v>8</v>
      </c>
      <c r="E162" s="104">
        <v>1</v>
      </c>
      <c r="F162" s="113">
        <v>1088.3424539097266</v>
      </c>
      <c r="G162" s="172"/>
      <c r="H162" s="172"/>
      <c r="I162" s="172"/>
      <c r="J162" s="172"/>
      <c r="K162" s="172"/>
      <c r="L162" s="172"/>
      <c r="M162" s="172"/>
    </row>
    <row r="163" spans="1:13">
      <c r="A163" s="116" t="s">
        <v>215</v>
      </c>
      <c r="B163" s="104">
        <v>101</v>
      </c>
      <c r="C163" s="104" t="s">
        <v>1665</v>
      </c>
      <c r="D163" s="104" t="s">
        <v>8</v>
      </c>
      <c r="E163" s="104">
        <v>1</v>
      </c>
      <c r="F163" s="113">
        <v>1088.3424539097266</v>
      </c>
      <c r="G163" s="172"/>
      <c r="H163" s="172"/>
      <c r="I163" s="172"/>
      <c r="J163" s="172"/>
      <c r="K163" s="172"/>
      <c r="L163" s="172"/>
      <c r="M163" s="172"/>
    </row>
    <row r="164" spans="1:13">
      <c r="A164" s="116" t="s">
        <v>216</v>
      </c>
      <c r="B164" s="104">
        <v>101</v>
      </c>
      <c r="C164" s="104" t="s">
        <v>1665</v>
      </c>
      <c r="D164" s="104" t="s">
        <v>8</v>
      </c>
      <c r="E164" s="104">
        <v>1</v>
      </c>
      <c r="F164" s="113">
        <v>1088.3424539097266</v>
      </c>
      <c r="G164" s="172"/>
      <c r="H164" s="172"/>
      <c r="I164" s="172"/>
      <c r="J164" s="172"/>
      <c r="K164" s="172"/>
      <c r="L164" s="172"/>
      <c r="M164" s="172"/>
    </row>
    <row r="165" spans="1:13">
      <c r="A165" s="116" t="s">
        <v>217</v>
      </c>
      <c r="B165" s="104">
        <v>101</v>
      </c>
      <c r="C165" s="104" t="s">
        <v>1665</v>
      </c>
      <c r="D165" s="104" t="s">
        <v>47</v>
      </c>
      <c r="E165" s="104">
        <v>1</v>
      </c>
      <c r="F165" s="113">
        <v>1306.0109446916717</v>
      </c>
      <c r="G165" s="172"/>
      <c r="H165" s="172"/>
      <c r="I165" s="172"/>
      <c r="J165" s="172"/>
      <c r="K165" s="172"/>
      <c r="L165" s="172"/>
      <c r="M165" s="172"/>
    </row>
    <row r="166" spans="1:13">
      <c r="A166" s="116" t="s">
        <v>218</v>
      </c>
      <c r="B166" s="104">
        <v>101</v>
      </c>
      <c r="C166" s="104" t="s">
        <v>1664</v>
      </c>
      <c r="D166" s="104" t="s">
        <v>1669</v>
      </c>
      <c r="E166" s="104">
        <v>1</v>
      </c>
      <c r="F166" s="113">
        <v>870.67396312778124</v>
      </c>
      <c r="G166" s="172"/>
      <c r="H166" s="172"/>
      <c r="I166" s="172"/>
      <c r="J166" s="172"/>
      <c r="K166" s="172"/>
      <c r="L166" s="172"/>
      <c r="M166" s="172"/>
    </row>
    <row r="167" spans="1:13">
      <c r="A167" s="116" t="s">
        <v>219</v>
      </c>
      <c r="B167" s="104">
        <v>101</v>
      </c>
      <c r="C167" s="104" t="s">
        <v>1664</v>
      </c>
      <c r="D167" s="104" t="s">
        <v>8</v>
      </c>
      <c r="E167" s="104">
        <v>1</v>
      </c>
      <c r="F167" s="113">
        <v>1088.3424539097266</v>
      </c>
      <c r="G167" s="172"/>
      <c r="H167" s="172"/>
      <c r="I167" s="172"/>
      <c r="J167" s="172"/>
      <c r="K167" s="172"/>
      <c r="L167" s="172"/>
      <c r="M167" s="172"/>
    </row>
    <row r="168" spans="1:13">
      <c r="A168" s="116" t="s">
        <v>220</v>
      </c>
      <c r="B168" s="104">
        <v>101</v>
      </c>
      <c r="C168" s="104" t="s">
        <v>1664</v>
      </c>
      <c r="D168" s="104" t="s">
        <v>1669</v>
      </c>
      <c r="E168" s="104">
        <v>1</v>
      </c>
      <c r="F168" s="113">
        <v>870.67396312778124</v>
      </c>
      <c r="G168" s="172"/>
      <c r="H168" s="172"/>
      <c r="I168" s="172"/>
      <c r="J168" s="172"/>
      <c r="K168" s="172"/>
      <c r="L168" s="172"/>
      <c r="M168" s="172"/>
    </row>
    <row r="169" spans="1:13">
      <c r="A169" s="116" t="s">
        <v>221</v>
      </c>
      <c r="B169" s="104">
        <v>101</v>
      </c>
      <c r="C169" s="104" t="s">
        <v>1664</v>
      </c>
      <c r="D169" s="104" t="s">
        <v>47</v>
      </c>
      <c r="E169" s="104">
        <v>1</v>
      </c>
      <c r="F169" s="113">
        <v>1306.0109446916717</v>
      </c>
      <c r="G169" s="172"/>
      <c r="H169" s="172"/>
      <c r="I169" s="172"/>
      <c r="J169" s="172"/>
      <c r="K169" s="172"/>
      <c r="L169" s="172"/>
      <c r="M169" s="172"/>
    </row>
    <row r="170" spans="1:13">
      <c r="A170" s="116" t="s">
        <v>222</v>
      </c>
      <c r="B170" s="104">
        <v>101</v>
      </c>
      <c r="C170" s="104" t="s">
        <v>1663</v>
      </c>
      <c r="D170" s="104" t="s">
        <v>1669</v>
      </c>
      <c r="E170" s="104">
        <v>1</v>
      </c>
      <c r="F170" s="113">
        <v>870.67396312778124</v>
      </c>
      <c r="G170" s="172"/>
      <c r="H170" s="172"/>
      <c r="I170" s="172"/>
      <c r="J170" s="172"/>
      <c r="K170" s="172"/>
      <c r="L170" s="172"/>
      <c r="M170" s="172"/>
    </row>
    <row r="171" spans="1:13">
      <c r="A171" s="116" t="s">
        <v>223</v>
      </c>
      <c r="B171" s="104">
        <v>101</v>
      </c>
      <c r="C171" s="104" t="s">
        <v>1663</v>
      </c>
      <c r="D171" s="104" t="s">
        <v>1669</v>
      </c>
      <c r="E171" s="104">
        <v>1</v>
      </c>
      <c r="F171" s="113">
        <v>870.67396312778124</v>
      </c>
      <c r="G171" s="172"/>
      <c r="H171" s="172"/>
      <c r="I171" s="172"/>
      <c r="J171" s="172"/>
      <c r="K171" s="172"/>
      <c r="L171" s="172"/>
      <c r="M171" s="172"/>
    </row>
    <row r="172" spans="1:13">
      <c r="A172" s="116" t="s">
        <v>224</v>
      </c>
      <c r="B172" s="104">
        <v>101</v>
      </c>
      <c r="C172" s="104" t="s">
        <v>1663</v>
      </c>
      <c r="D172" s="104" t="s">
        <v>8</v>
      </c>
      <c r="E172" s="104">
        <v>1</v>
      </c>
      <c r="F172" s="113">
        <v>1088.3424539097266</v>
      </c>
      <c r="G172" s="172"/>
      <c r="H172" s="172"/>
      <c r="I172" s="172"/>
      <c r="J172" s="172"/>
      <c r="K172" s="172"/>
      <c r="L172" s="172"/>
      <c r="M172" s="172"/>
    </row>
    <row r="173" spans="1:13">
      <c r="A173" s="116" t="s">
        <v>225</v>
      </c>
      <c r="B173" s="104">
        <v>101</v>
      </c>
      <c r="C173" s="104" t="s">
        <v>1663</v>
      </c>
      <c r="D173" s="104" t="s">
        <v>8</v>
      </c>
      <c r="E173" s="104">
        <v>1</v>
      </c>
      <c r="F173" s="113">
        <v>1088.3424539097266</v>
      </c>
      <c r="G173" s="172"/>
      <c r="H173" s="172"/>
      <c r="I173" s="172"/>
      <c r="J173" s="172"/>
      <c r="K173" s="172"/>
      <c r="L173" s="172"/>
      <c r="M173" s="172"/>
    </row>
    <row r="174" spans="1:13">
      <c r="A174" s="116" t="s">
        <v>226</v>
      </c>
      <c r="B174" s="104">
        <v>101</v>
      </c>
      <c r="C174" s="104" t="s">
        <v>1663</v>
      </c>
      <c r="D174" s="104" t="s">
        <v>1669</v>
      </c>
      <c r="E174" s="104">
        <v>1</v>
      </c>
      <c r="F174" s="113">
        <v>870.67396312778124</v>
      </c>
      <c r="G174" s="172"/>
      <c r="H174" s="172"/>
      <c r="I174" s="172"/>
      <c r="J174" s="172"/>
      <c r="K174" s="172"/>
      <c r="L174" s="172"/>
      <c r="M174" s="172"/>
    </row>
    <row r="175" spans="1:13">
      <c r="A175" s="116" t="s">
        <v>227</v>
      </c>
      <c r="B175" s="104">
        <v>101</v>
      </c>
      <c r="C175" s="104" t="s">
        <v>1663</v>
      </c>
      <c r="D175" s="104" t="s">
        <v>1669</v>
      </c>
      <c r="E175" s="104">
        <v>1</v>
      </c>
      <c r="F175" s="113">
        <v>870.67396312778124</v>
      </c>
      <c r="G175" s="172"/>
      <c r="H175" s="172"/>
      <c r="I175" s="172"/>
      <c r="J175" s="172"/>
      <c r="K175" s="172"/>
      <c r="L175" s="172"/>
      <c r="M175" s="172"/>
    </row>
    <row r="176" spans="1:13">
      <c r="A176" s="116" t="s">
        <v>228</v>
      </c>
      <c r="B176" s="104">
        <v>101</v>
      </c>
      <c r="C176" s="104" t="s">
        <v>1663</v>
      </c>
      <c r="D176" s="104" t="s">
        <v>1669</v>
      </c>
      <c r="E176" s="104">
        <v>1</v>
      </c>
      <c r="F176" s="113">
        <v>870.67396312778124</v>
      </c>
      <c r="G176" s="172"/>
      <c r="H176" s="172"/>
      <c r="I176" s="172"/>
      <c r="J176" s="172"/>
      <c r="K176" s="172"/>
      <c r="L176" s="172"/>
      <c r="M176" s="172"/>
    </row>
    <row r="177" spans="1:13">
      <c r="A177" s="116" t="s">
        <v>229</v>
      </c>
      <c r="B177" s="104">
        <v>101</v>
      </c>
      <c r="C177" s="104" t="s">
        <v>1663</v>
      </c>
      <c r="D177" s="104" t="s">
        <v>1669</v>
      </c>
      <c r="E177" s="104">
        <v>1</v>
      </c>
      <c r="F177" s="113">
        <v>870.67396312778124</v>
      </c>
      <c r="G177" s="172"/>
      <c r="H177" s="172"/>
      <c r="I177" s="172"/>
      <c r="J177" s="172"/>
      <c r="K177" s="172"/>
      <c r="L177" s="172"/>
      <c r="M177" s="172"/>
    </row>
    <row r="178" spans="1:13">
      <c r="A178" s="116" t="s">
        <v>230</v>
      </c>
      <c r="B178" s="104">
        <v>101</v>
      </c>
      <c r="C178" s="104" t="s">
        <v>1663</v>
      </c>
      <c r="D178" s="104" t="s">
        <v>1669</v>
      </c>
      <c r="E178" s="104">
        <v>1</v>
      </c>
      <c r="F178" s="113">
        <v>870.67396312778124</v>
      </c>
      <c r="G178" s="172"/>
      <c r="H178" s="172"/>
      <c r="I178" s="172"/>
      <c r="J178" s="172"/>
      <c r="K178" s="172"/>
      <c r="L178" s="172"/>
      <c r="M178" s="172"/>
    </row>
    <row r="179" spans="1:13">
      <c r="A179" s="116" t="s">
        <v>231</v>
      </c>
      <c r="B179" s="104">
        <v>101</v>
      </c>
      <c r="C179" s="104" t="s">
        <v>1663</v>
      </c>
      <c r="D179" s="104" t="s">
        <v>8</v>
      </c>
      <c r="E179" s="104">
        <v>1</v>
      </c>
      <c r="F179" s="113">
        <v>1088.3424539097266</v>
      </c>
      <c r="G179" s="172"/>
      <c r="H179" s="172"/>
      <c r="I179" s="172"/>
      <c r="J179" s="172"/>
      <c r="K179" s="172"/>
      <c r="L179" s="172"/>
      <c r="M179" s="172"/>
    </row>
    <row r="180" spans="1:13">
      <c r="A180" s="116" t="s">
        <v>232</v>
      </c>
      <c r="B180" s="104">
        <v>101</v>
      </c>
      <c r="C180" s="104" t="s">
        <v>1663</v>
      </c>
      <c r="D180" s="104" t="s">
        <v>1669</v>
      </c>
      <c r="E180" s="104">
        <v>1</v>
      </c>
      <c r="F180" s="113">
        <v>870.67396312778124</v>
      </c>
      <c r="G180" s="172"/>
      <c r="H180" s="172"/>
      <c r="I180" s="172"/>
      <c r="J180" s="172"/>
      <c r="K180" s="172"/>
      <c r="L180" s="172"/>
      <c r="M180" s="172"/>
    </row>
    <row r="181" spans="1:13">
      <c r="A181" s="116" t="s">
        <v>233</v>
      </c>
      <c r="B181" s="104">
        <v>101</v>
      </c>
      <c r="C181" s="104" t="s">
        <v>1665</v>
      </c>
      <c r="D181" s="104" t="s">
        <v>1669</v>
      </c>
      <c r="E181" s="104">
        <v>1</v>
      </c>
      <c r="F181" s="113">
        <v>870.67396312778124</v>
      </c>
      <c r="G181" s="172"/>
      <c r="H181" s="172"/>
      <c r="I181" s="172"/>
      <c r="J181" s="172"/>
      <c r="K181" s="172"/>
      <c r="L181" s="172"/>
      <c r="M181" s="172"/>
    </row>
    <row r="182" spans="1:13">
      <c r="A182" s="116" t="s">
        <v>234</v>
      </c>
      <c r="B182" s="104">
        <v>101</v>
      </c>
      <c r="C182" s="104" t="s">
        <v>1665</v>
      </c>
      <c r="D182" s="104" t="s">
        <v>8</v>
      </c>
      <c r="E182" s="104">
        <v>1</v>
      </c>
      <c r="F182" s="113">
        <v>1088.3424539097266</v>
      </c>
      <c r="G182" s="172"/>
      <c r="H182" s="172"/>
      <c r="I182" s="172"/>
      <c r="J182" s="172"/>
      <c r="K182" s="172"/>
      <c r="L182" s="172"/>
      <c r="M182" s="172"/>
    </row>
    <row r="183" spans="1:13">
      <c r="A183" s="116" t="s">
        <v>235</v>
      </c>
      <c r="B183" s="104">
        <v>101</v>
      </c>
      <c r="C183" s="104" t="s">
        <v>1665</v>
      </c>
      <c r="D183" s="104" t="s">
        <v>1669</v>
      </c>
      <c r="E183" s="104">
        <v>1</v>
      </c>
      <c r="F183" s="113">
        <v>870.67396312778124</v>
      </c>
      <c r="G183" s="172"/>
      <c r="H183" s="172"/>
      <c r="I183" s="172"/>
      <c r="J183" s="172"/>
      <c r="K183" s="172"/>
      <c r="L183" s="172"/>
      <c r="M183" s="172"/>
    </row>
    <row r="184" spans="1:13">
      <c r="A184" s="116" t="s">
        <v>236</v>
      </c>
      <c r="B184" s="104">
        <v>101</v>
      </c>
      <c r="C184" s="104" t="s">
        <v>1665</v>
      </c>
      <c r="D184" s="104" t="s">
        <v>1669</v>
      </c>
      <c r="E184" s="104">
        <v>1</v>
      </c>
      <c r="F184" s="113">
        <v>870.67396312778124</v>
      </c>
      <c r="G184" s="172"/>
      <c r="H184" s="172"/>
      <c r="I184" s="172"/>
      <c r="J184" s="172"/>
      <c r="K184" s="172"/>
      <c r="L184" s="172"/>
      <c r="M184" s="172"/>
    </row>
    <row r="185" spans="1:13">
      <c r="A185" s="116" t="s">
        <v>237</v>
      </c>
      <c r="B185" s="104">
        <v>101</v>
      </c>
      <c r="C185" s="104" t="s">
        <v>1665</v>
      </c>
      <c r="D185" s="104" t="s">
        <v>1669</v>
      </c>
      <c r="E185" s="104">
        <v>1</v>
      </c>
      <c r="F185" s="113">
        <v>870.67396312778124</v>
      </c>
      <c r="G185" s="172"/>
      <c r="H185" s="172"/>
      <c r="I185" s="172"/>
      <c r="J185" s="172"/>
      <c r="K185" s="172"/>
      <c r="L185" s="172"/>
      <c r="M185" s="172"/>
    </row>
    <row r="186" spans="1:13">
      <c r="A186" s="116" t="s">
        <v>238</v>
      </c>
      <c r="B186" s="104">
        <v>101</v>
      </c>
      <c r="C186" s="104" t="s">
        <v>1665</v>
      </c>
      <c r="D186" s="104" t="s">
        <v>10</v>
      </c>
      <c r="E186" s="104">
        <v>1</v>
      </c>
      <c r="F186" s="113">
        <v>1088.3424539097266</v>
      </c>
      <c r="G186" s="172"/>
      <c r="H186" s="172"/>
      <c r="I186" s="172"/>
      <c r="J186" s="172"/>
      <c r="K186" s="172"/>
      <c r="L186" s="172"/>
      <c r="M186" s="172"/>
    </row>
    <row r="187" spans="1:13">
      <c r="A187" s="116" t="s">
        <v>239</v>
      </c>
      <c r="B187" s="104">
        <v>101</v>
      </c>
      <c r="C187" s="104" t="s">
        <v>1665</v>
      </c>
      <c r="D187" s="104" t="s">
        <v>1669</v>
      </c>
      <c r="E187" s="104">
        <v>1</v>
      </c>
      <c r="F187" s="113">
        <v>870.67396312778124</v>
      </c>
      <c r="G187" s="172"/>
      <c r="H187" s="172"/>
      <c r="I187" s="172"/>
      <c r="J187" s="172"/>
      <c r="K187" s="172"/>
      <c r="L187" s="172"/>
      <c r="M187" s="172"/>
    </row>
    <row r="188" spans="1:13">
      <c r="A188" s="116" t="s">
        <v>240</v>
      </c>
      <c r="B188" s="104">
        <v>101</v>
      </c>
      <c r="C188" s="104" t="s">
        <v>1665</v>
      </c>
      <c r="D188" s="104" t="s">
        <v>8</v>
      </c>
      <c r="E188" s="104">
        <v>1</v>
      </c>
      <c r="F188" s="113">
        <v>1088.3424539097266</v>
      </c>
      <c r="G188" s="172"/>
      <c r="H188" s="172"/>
      <c r="I188" s="172"/>
      <c r="J188" s="172"/>
      <c r="K188" s="172"/>
      <c r="L188" s="172"/>
      <c r="M188" s="172"/>
    </row>
    <row r="189" spans="1:13">
      <c r="A189" s="116" t="s">
        <v>241</v>
      </c>
      <c r="B189" s="104">
        <v>101</v>
      </c>
      <c r="C189" s="104" t="s">
        <v>1665</v>
      </c>
      <c r="D189" s="104" t="s">
        <v>1669</v>
      </c>
      <c r="E189" s="104">
        <v>1</v>
      </c>
      <c r="F189" s="113">
        <v>870.67396312778124</v>
      </c>
      <c r="G189" s="172"/>
      <c r="H189" s="172"/>
      <c r="I189" s="172"/>
      <c r="J189" s="172"/>
      <c r="K189" s="172"/>
      <c r="L189" s="172"/>
      <c r="M189" s="172"/>
    </row>
    <row r="190" spans="1:13">
      <c r="A190" s="116" t="s">
        <v>242</v>
      </c>
      <c r="B190" s="104">
        <v>101</v>
      </c>
      <c r="C190" s="104" t="s">
        <v>1665</v>
      </c>
      <c r="D190" s="104" t="s">
        <v>8</v>
      </c>
      <c r="E190" s="104">
        <v>1</v>
      </c>
      <c r="F190" s="113">
        <v>1088.3424539097266</v>
      </c>
      <c r="G190" s="172"/>
      <c r="H190" s="172"/>
      <c r="I190" s="172"/>
      <c r="J190" s="172"/>
      <c r="K190" s="172"/>
      <c r="L190" s="172"/>
      <c r="M190" s="172"/>
    </row>
    <row r="191" spans="1:13">
      <c r="A191" s="116" t="s">
        <v>243</v>
      </c>
      <c r="B191" s="104">
        <v>101</v>
      </c>
      <c r="C191" s="104" t="s">
        <v>1665</v>
      </c>
      <c r="D191" s="104" t="s">
        <v>1669</v>
      </c>
      <c r="E191" s="104">
        <v>1</v>
      </c>
      <c r="F191" s="113">
        <v>870.67396312778124</v>
      </c>
      <c r="G191" s="172"/>
      <c r="H191" s="172"/>
      <c r="I191" s="172"/>
      <c r="J191" s="172"/>
      <c r="K191" s="172"/>
      <c r="L191" s="172"/>
      <c r="M191" s="172"/>
    </row>
    <row r="192" spans="1:13">
      <c r="A192" s="116" t="s">
        <v>244</v>
      </c>
      <c r="B192" s="104">
        <v>101</v>
      </c>
      <c r="C192" s="104" t="s">
        <v>1665</v>
      </c>
      <c r="D192" s="104" t="s">
        <v>1669</v>
      </c>
      <c r="E192" s="104">
        <v>1</v>
      </c>
      <c r="F192" s="113">
        <v>870.67396312778124</v>
      </c>
      <c r="G192" s="172"/>
      <c r="H192" s="172"/>
      <c r="I192" s="172"/>
      <c r="J192" s="172"/>
      <c r="K192" s="172"/>
      <c r="L192" s="172"/>
      <c r="M192" s="172"/>
    </row>
    <row r="193" spans="1:13">
      <c r="A193" s="116" t="s">
        <v>245</v>
      </c>
      <c r="B193" s="104">
        <v>101</v>
      </c>
      <c r="C193" s="104" t="s">
        <v>1665</v>
      </c>
      <c r="D193" s="104" t="s">
        <v>1669</v>
      </c>
      <c r="E193" s="104">
        <v>1</v>
      </c>
      <c r="F193" s="113">
        <v>870.67396312778124</v>
      </c>
      <c r="G193" s="172"/>
      <c r="H193" s="172"/>
      <c r="I193" s="172"/>
      <c r="J193" s="172"/>
      <c r="K193" s="172"/>
      <c r="L193" s="172"/>
      <c r="M193" s="172"/>
    </row>
    <row r="194" spans="1:13">
      <c r="A194" s="116" t="s">
        <v>246</v>
      </c>
      <c r="B194" s="104">
        <v>101</v>
      </c>
      <c r="C194" s="104" t="s">
        <v>1665</v>
      </c>
      <c r="D194" s="104" t="s">
        <v>8</v>
      </c>
      <c r="E194" s="104">
        <v>1</v>
      </c>
      <c r="F194" s="113">
        <v>1088.3424539097266</v>
      </c>
      <c r="G194" s="172"/>
      <c r="H194" s="172"/>
      <c r="I194" s="172"/>
      <c r="J194" s="172"/>
      <c r="K194" s="172"/>
      <c r="L194" s="172"/>
      <c r="M194" s="172"/>
    </row>
    <row r="195" spans="1:13">
      <c r="A195" s="116" t="s">
        <v>247</v>
      </c>
      <c r="B195" s="104">
        <v>101</v>
      </c>
      <c r="C195" s="104" t="s">
        <v>1665</v>
      </c>
      <c r="D195" s="104" t="s">
        <v>1669</v>
      </c>
      <c r="E195" s="104">
        <v>1</v>
      </c>
      <c r="F195" s="113">
        <v>870.67396312778124</v>
      </c>
      <c r="G195" s="172"/>
      <c r="H195" s="172"/>
      <c r="I195" s="172"/>
      <c r="J195" s="172"/>
      <c r="K195" s="172"/>
      <c r="L195" s="172"/>
      <c r="M195" s="172"/>
    </row>
    <row r="196" spans="1:13">
      <c r="A196" s="116" t="s">
        <v>248</v>
      </c>
      <c r="B196" s="104">
        <v>101</v>
      </c>
      <c r="C196" s="104" t="s">
        <v>1665</v>
      </c>
      <c r="D196" s="104" t="s">
        <v>47</v>
      </c>
      <c r="E196" s="104">
        <v>1</v>
      </c>
      <c r="F196" s="113">
        <v>1306.0109446916717</v>
      </c>
      <c r="G196" s="172"/>
      <c r="H196" s="172"/>
      <c r="I196" s="172"/>
      <c r="J196" s="172"/>
      <c r="K196" s="172"/>
      <c r="L196" s="172"/>
      <c r="M196" s="172"/>
    </row>
    <row r="197" spans="1:13">
      <c r="A197" s="116" t="s">
        <v>249</v>
      </c>
      <c r="B197" s="104">
        <v>101</v>
      </c>
      <c r="C197" s="104" t="s">
        <v>1665</v>
      </c>
      <c r="D197" s="104" t="s">
        <v>10</v>
      </c>
      <c r="E197" s="104">
        <v>1</v>
      </c>
      <c r="F197" s="113">
        <v>1088.3424539097266</v>
      </c>
      <c r="G197" s="172"/>
      <c r="H197" s="172"/>
      <c r="I197" s="172"/>
      <c r="J197" s="172"/>
      <c r="K197" s="172"/>
      <c r="L197" s="172"/>
      <c r="M197" s="172"/>
    </row>
    <row r="198" spans="1:13">
      <c r="A198" s="116" t="s">
        <v>250</v>
      </c>
      <c r="B198" s="104">
        <v>101</v>
      </c>
      <c r="C198" s="104" t="s">
        <v>1665</v>
      </c>
      <c r="D198" s="104" t="s">
        <v>1669</v>
      </c>
      <c r="E198" s="104">
        <v>1</v>
      </c>
      <c r="F198" s="113">
        <v>870.67396312778124</v>
      </c>
      <c r="G198" s="172"/>
      <c r="H198" s="172"/>
      <c r="I198" s="172"/>
      <c r="J198" s="172"/>
      <c r="K198" s="172"/>
      <c r="L198" s="172"/>
      <c r="M198" s="172"/>
    </row>
    <row r="199" spans="1:13">
      <c r="A199" s="116" t="s">
        <v>251</v>
      </c>
      <c r="B199" s="104">
        <v>101</v>
      </c>
      <c r="C199" s="104" t="s">
        <v>1665</v>
      </c>
      <c r="D199" s="104" t="s">
        <v>1669</v>
      </c>
      <c r="E199" s="104">
        <v>1</v>
      </c>
      <c r="F199" s="113">
        <v>870.67396312778124</v>
      </c>
      <c r="G199" s="172"/>
      <c r="H199" s="172"/>
      <c r="I199" s="172"/>
      <c r="J199" s="172"/>
      <c r="K199" s="172"/>
      <c r="L199" s="172"/>
      <c r="M199" s="172"/>
    </row>
    <row r="200" spans="1:13">
      <c r="A200" s="116" t="s">
        <v>252</v>
      </c>
      <c r="B200" s="104">
        <v>101</v>
      </c>
      <c r="C200" s="104" t="s">
        <v>1665</v>
      </c>
      <c r="D200" s="104" t="s">
        <v>1669</v>
      </c>
      <c r="E200" s="104">
        <v>1</v>
      </c>
      <c r="F200" s="113">
        <v>870.67396312778124</v>
      </c>
      <c r="G200" s="172"/>
      <c r="H200" s="172"/>
      <c r="I200" s="172"/>
      <c r="J200" s="172"/>
      <c r="K200" s="172"/>
      <c r="L200" s="172"/>
      <c r="M200" s="172"/>
    </row>
    <row r="201" spans="1:13">
      <c r="A201" s="116" t="s">
        <v>253</v>
      </c>
      <c r="B201" s="104">
        <v>101</v>
      </c>
      <c r="C201" s="104" t="s">
        <v>1665</v>
      </c>
      <c r="D201" s="104" t="s">
        <v>1669</v>
      </c>
      <c r="E201" s="104">
        <v>1</v>
      </c>
      <c r="F201" s="113">
        <v>870.67396312778124</v>
      </c>
      <c r="G201" s="172"/>
      <c r="H201" s="172"/>
      <c r="I201" s="172"/>
      <c r="J201" s="172"/>
      <c r="K201" s="172"/>
      <c r="L201" s="172"/>
      <c r="M201" s="172"/>
    </row>
    <row r="202" spans="1:13">
      <c r="A202" s="116" t="s">
        <v>254</v>
      </c>
      <c r="B202" s="104">
        <v>101</v>
      </c>
      <c r="C202" s="104" t="s">
        <v>1665</v>
      </c>
      <c r="D202" s="104" t="s">
        <v>1669</v>
      </c>
      <c r="E202" s="104">
        <v>1</v>
      </c>
      <c r="F202" s="113">
        <v>870.67396312778124</v>
      </c>
      <c r="G202" s="172"/>
      <c r="H202" s="172"/>
      <c r="I202" s="172"/>
      <c r="J202" s="172"/>
      <c r="K202" s="172"/>
      <c r="L202" s="172"/>
      <c r="M202" s="172"/>
    </row>
    <row r="203" spans="1:13">
      <c r="A203" s="116" t="s">
        <v>255</v>
      </c>
      <c r="B203" s="104">
        <v>101</v>
      </c>
      <c r="C203" s="104" t="s">
        <v>1665</v>
      </c>
      <c r="D203" s="104" t="s">
        <v>1669</v>
      </c>
      <c r="E203" s="104">
        <v>1</v>
      </c>
      <c r="F203" s="113">
        <v>870.67396312778124</v>
      </c>
      <c r="G203" s="172"/>
      <c r="H203" s="172"/>
      <c r="I203" s="172"/>
      <c r="J203" s="172"/>
      <c r="K203" s="172"/>
      <c r="L203" s="172"/>
      <c r="M203" s="172"/>
    </row>
    <row r="204" spans="1:13">
      <c r="A204" s="116" t="s">
        <v>193</v>
      </c>
      <c r="B204" s="104">
        <v>101</v>
      </c>
      <c r="C204" s="104" t="s">
        <v>1667</v>
      </c>
      <c r="D204" s="104" t="s">
        <v>1669</v>
      </c>
      <c r="E204" s="104">
        <v>1</v>
      </c>
      <c r="F204" s="113">
        <v>870.67396312778124</v>
      </c>
      <c r="G204" s="172"/>
      <c r="H204" s="172"/>
      <c r="I204" s="172"/>
      <c r="J204" s="172"/>
      <c r="K204" s="172"/>
      <c r="L204" s="172"/>
      <c r="M204" s="172"/>
    </row>
    <row r="205" spans="1:13">
      <c r="A205" s="116" t="s">
        <v>256</v>
      </c>
      <c r="B205" s="104">
        <v>101</v>
      </c>
      <c r="C205" s="104" t="s">
        <v>1667</v>
      </c>
      <c r="D205" s="104" t="s">
        <v>1669</v>
      </c>
      <c r="E205" s="104">
        <v>1</v>
      </c>
      <c r="F205" s="113">
        <v>870.67396312778124</v>
      </c>
      <c r="G205" s="172"/>
      <c r="H205" s="172"/>
      <c r="I205" s="172"/>
      <c r="J205" s="172"/>
      <c r="K205" s="172"/>
      <c r="L205" s="172"/>
      <c r="M205" s="172"/>
    </row>
    <row r="206" spans="1:13">
      <c r="A206" s="116" t="s">
        <v>257</v>
      </c>
      <c r="B206" s="104">
        <v>101</v>
      </c>
      <c r="C206" s="104" t="s">
        <v>1667</v>
      </c>
      <c r="D206" s="104" t="s">
        <v>1669</v>
      </c>
      <c r="E206" s="104">
        <v>1</v>
      </c>
      <c r="F206" s="113">
        <v>870.67396312778124</v>
      </c>
      <c r="G206" s="172"/>
      <c r="H206" s="172"/>
      <c r="I206" s="172"/>
      <c r="J206" s="172"/>
      <c r="K206" s="172"/>
      <c r="L206" s="172"/>
      <c r="M206" s="172"/>
    </row>
    <row r="207" spans="1:13">
      <c r="A207" s="116" t="s">
        <v>258</v>
      </c>
      <c r="B207" s="104">
        <v>101</v>
      </c>
      <c r="C207" s="104" t="s">
        <v>1667</v>
      </c>
      <c r="D207" s="104" t="s">
        <v>1669</v>
      </c>
      <c r="E207" s="104">
        <v>1</v>
      </c>
      <c r="F207" s="113">
        <v>870.67396312778124</v>
      </c>
      <c r="G207" s="172"/>
      <c r="H207" s="172"/>
      <c r="I207" s="172"/>
      <c r="J207" s="172"/>
      <c r="K207" s="172"/>
      <c r="L207" s="172"/>
      <c r="M207" s="172"/>
    </row>
    <row r="208" spans="1:13">
      <c r="A208" s="116" t="s">
        <v>259</v>
      </c>
      <c r="B208" s="104">
        <v>101</v>
      </c>
      <c r="C208" s="104" t="s">
        <v>1667</v>
      </c>
      <c r="D208" s="104" t="s">
        <v>1669</v>
      </c>
      <c r="E208" s="104">
        <v>1</v>
      </c>
      <c r="F208" s="113">
        <v>870.67396312778124</v>
      </c>
      <c r="G208" s="172"/>
      <c r="H208" s="172"/>
      <c r="I208" s="172"/>
      <c r="J208" s="172"/>
      <c r="K208" s="172"/>
      <c r="L208" s="172"/>
      <c r="M208" s="172"/>
    </row>
    <row r="209" spans="1:13">
      <c r="A209" s="116" t="s">
        <v>260</v>
      </c>
      <c r="B209" s="104">
        <v>101</v>
      </c>
      <c r="C209" s="104" t="s">
        <v>1667</v>
      </c>
      <c r="D209" s="104" t="s">
        <v>1669</v>
      </c>
      <c r="E209" s="104">
        <v>1</v>
      </c>
      <c r="F209" s="113">
        <v>870.67396312778124</v>
      </c>
      <c r="G209" s="172"/>
      <c r="H209" s="172"/>
      <c r="I209" s="172"/>
      <c r="J209" s="172"/>
      <c r="K209" s="172"/>
      <c r="L209" s="172"/>
      <c r="M209" s="172"/>
    </row>
    <row r="210" spans="1:13">
      <c r="A210" s="116" t="s">
        <v>261</v>
      </c>
      <c r="B210" s="104">
        <v>101</v>
      </c>
      <c r="C210" s="104" t="s">
        <v>1667</v>
      </c>
      <c r="D210" s="104" t="s">
        <v>1669</v>
      </c>
      <c r="E210" s="104">
        <v>1</v>
      </c>
      <c r="F210" s="113">
        <v>870.67396312778124</v>
      </c>
      <c r="G210" s="172"/>
      <c r="H210" s="172"/>
      <c r="I210" s="172"/>
      <c r="J210" s="172"/>
      <c r="K210" s="172"/>
      <c r="L210" s="172"/>
      <c r="M210" s="172"/>
    </row>
    <row r="211" spans="1:13">
      <c r="A211" s="116" t="s">
        <v>262</v>
      </c>
      <c r="B211" s="104">
        <v>101</v>
      </c>
      <c r="C211" s="104" t="s">
        <v>1667</v>
      </c>
      <c r="D211" s="104" t="s">
        <v>1669</v>
      </c>
      <c r="E211" s="104">
        <v>1</v>
      </c>
      <c r="F211" s="113">
        <v>870.67396312778124</v>
      </c>
      <c r="G211" s="172"/>
      <c r="H211" s="172"/>
      <c r="I211" s="172"/>
      <c r="J211" s="172"/>
      <c r="K211" s="172"/>
      <c r="L211" s="172"/>
      <c r="M211" s="172"/>
    </row>
    <row r="212" spans="1:13">
      <c r="A212" s="116" t="s">
        <v>263</v>
      </c>
      <c r="B212" s="104">
        <v>101</v>
      </c>
      <c r="C212" s="104" t="s">
        <v>1667</v>
      </c>
      <c r="D212" s="104" t="s">
        <v>1669</v>
      </c>
      <c r="E212" s="104">
        <v>1</v>
      </c>
      <c r="F212" s="113">
        <v>870.67396312778124</v>
      </c>
      <c r="G212" s="172"/>
      <c r="H212" s="172"/>
      <c r="I212" s="172"/>
      <c r="J212" s="172"/>
      <c r="K212" s="172"/>
      <c r="L212" s="172"/>
      <c r="M212" s="172"/>
    </row>
    <row r="213" spans="1:13">
      <c r="A213" s="116" t="s">
        <v>264</v>
      </c>
      <c r="B213" s="104">
        <v>101</v>
      </c>
      <c r="C213" s="104" t="s">
        <v>1667</v>
      </c>
      <c r="D213" s="104" t="s">
        <v>8</v>
      </c>
      <c r="E213" s="104">
        <v>1</v>
      </c>
      <c r="F213" s="113">
        <v>1088.3424539097266</v>
      </c>
      <c r="G213" s="172"/>
      <c r="H213" s="172"/>
      <c r="I213" s="172"/>
      <c r="J213" s="172"/>
      <c r="K213" s="172"/>
      <c r="L213" s="172"/>
      <c r="M213" s="172"/>
    </row>
    <row r="214" spans="1:13">
      <c r="A214" s="116" t="s">
        <v>265</v>
      </c>
      <c r="B214" s="104">
        <v>101</v>
      </c>
      <c r="C214" s="104" t="s">
        <v>1667</v>
      </c>
      <c r="D214" s="104" t="s">
        <v>1669</v>
      </c>
      <c r="E214" s="104">
        <v>1</v>
      </c>
      <c r="F214" s="113">
        <v>870.67396312778124</v>
      </c>
      <c r="G214" s="172"/>
      <c r="H214" s="172"/>
      <c r="I214" s="172"/>
      <c r="J214" s="172"/>
      <c r="K214" s="172"/>
      <c r="L214" s="172"/>
      <c r="M214" s="172"/>
    </row>
    <row r="215" spans="1:13">
      <c r="A215" s="116" t="s">
        <v>266</v>
      </c>
      <c r="B215" s="104">
        <v>101</v>
      </c>
      <c r="C215" s="104" t="s">
        <v>1667</v>
      </c>
      <c r="D215" s="104" t="s">
        <v>1669</v>
      </c>
      <c r="E215" s="104">
        <v>1</v>
      </c>
      <c r="F215" s="113">
        <v>870.67396312778124</v>
      </c>
      <c r="G215" s="172"/>
      <c r="H215" s="172"/>
      <c r="I215" s="172"/>
      <c r="J215" s="172"/>
      <c r="K215" s="172"/>
      <c r="L215" s="172"/>
      <c r="M215" s="172"/>
    </row>
    <row r="216" spans="1:13">
      <c r="A216" s="116" t="s">
        <v>267</v>
      </c>
      <c r="B216" s="104">
        <v>101</v>
      </c>
      <c r="C216" s="104" t="s">
        <v>1667</v>
      </c>
      <c r="D216" s="104" t="s">
        <v>47</v>
      </c>
      <c r="E216" s="104">
        <v>1</v>
      </c>
      <c r="F216" s="113">
        <v>1306.0109446916717</v>
      </c>
      <c r="G216" s="172"/>
      <c r="H216" s="172"/>
      <c r="I216" s="172"/>
      <c r="J216" s="172"/>
      <c r="K216" s="172"/>
      <c r="L216" s="172"/>
      <c r="M216" s="172"/>
    </row>
    <row r="217" spans="1:13">
      <c r="A217" s="116" t="s">
        <v>268</v>
      </c>
      <c r="B217" s="104">
        <v>101</v>
      </c>
      <c r="C217" s="104" t="s">
        <v>1667</v>
      </c>
      <c r="D217" s="104" t="s">
        <v>1669</v>
      </c>
      <c r="E217" s="104">
        <v>1</v>
      </c>
      <c r="F217" s="113">
        <v>870.67396312778124</v>
      </c>
      <c r="G217" s="172"/>
      <c r="H217" s="172"/>
      <c r="I217" s="172"/>
      <c r="J217" s="172"/>
      <c r="K217" s="172"/>
      <c r="L217" s="172"/>
      <c r="M217" s="172"/>
    </row>
    <row r="218" spans="1:13">
      <c r="A218" s="116" t="s">
        <v>269</v>
      </c>
      <c r="B218" s="104">
        <v>101</v>
      </c>
      <c r="C218" s="104" t="s">
        <v>1667</v>
      </c>
      <c r="D218" s="104" t="s">
        <v>1669</v>
      </c>
      <c r="E218" s="104">
        <v>1</v>
      </c>
      <c r="F218" s="113">
        <v>870.67396312778124</v>
      </c>
      <c r="G218" s="172"/>
      <c r="H218" s="172"/>
      <c r="I218" s="172"/>
      <c r="J218" s="172"/>
      <c r="K218" s="172"/>
      <c r="L218" s="172"/>
      <c r="M218" s="172"/>
    </row>
    <row r="219" spans="1:13">
      <c r="A219" s="116" t="s">
        <v>270</v>
      </c>
      <c r="B219" s="104">
        <v>101</v>
      </c>
      <c r="C219" s="104" t="s">
        <v>1667</v>
      </c>
      <c r="D219" s="104" t="s">
        <v>1669</v>
      </c>
      <c r="E219" s="104">
        <v>1</v>
      </c>
      <c r="F219" s="113">
        <v>870.67396312778124</v>
      </c>
      <c r="G219" s="172"/>
      <c r="H219" s="172"/>
      <c r="I219" s="172"/>
      <c r="J219" s="172"/>
      <c r="K219" s="172"/>
      <c r="L219" s="172"/>
      <c r="M219" s="172"/>
    </row>
    <row r="220" spans="1:13">
      <c r="A220" s="116" t="s">
        <v>271</v>
      </c>
      <c r="B220" s="104">
        <v>101</v>
      </c>
      <c r="C220" s="104" t="s">
        <v>1667</v>
      </c>
      <c r="D220" s="104" t="s">
        <v>1669</v>
      </c>
      <c r="E220" s="104">
        <v>0.75</v>
      </c>
      <c r="F220" s="113">
        <v>870.67396312778124</v>
      </c>
      <c r="G220" s="172"/>
      <c r="H220" s="172"/>
      <c r="I220" s="172"/>
      <c r="J220" s="172"/>
      <c r="K220" s="172"/>
      <c r="L220" s="172"/>
      <c r="M220" s="172"/>
    </row>
    <row r="221" spans="1:13">
      <c r="A221" s="116" t="s">
        <v>272</v>
      </c>
      <c r="B221" s="104">
        <v>101</v>
      </c>
      <c r="C221" s="104" t="s">
        <v>1667</v>
      </c>
      <c r="D221" s="104" t="s">
        <v>52</v>
      </c>
      <c r="E221" s="104">
        <v>1</v>
      </c>
      <c r="F221" s="113">
        <v>1741.3479262555625</v>
      </c>
      <c r="G221" s="172"/>
      <c r="H221" s="172"/>
      <c r="I221" s="172"/>
      <c r="J221" s="172"/>
      <c r="K221" s="172"/>
      <c r="L221" s="172"/>
      <c r="M221" s="172"/>
    </row>
    <row r="222" spans="1:13">
      <c r="A222" s="116" t="s">
        <v>273</v>
      </c>
      <c r="B222" s="104">
        <v>101</v>
      </c>
      <c r="C222" s="104" t="s">
        <v>1667</v>
      </c>
      <c r="D222" s="104" t="s">
        <v>1669</v>
      </c>
      <c r="E222" s="104">
        <v>1</v>
      </c>
      <c r="F222" s="113">
        <v>870.67396312778124</v>
      </c>
      <c r="G222" s="172"/>
      <c r="H222" s="172"/>
      <c r="I222" s="172"/>
      <c r="J222" s="172"/>
      <c r="K222" s="172"/>
      <c r="L222" s="172"/>
      <c r="M222" s="172"/>
    </row>
    <row r="223" spans="1:13">
      <c r="A223" s="116" t="s">
        <v>274</v>
      </c>
      <c r="B223" s="104">
        <v>101</v>
      </c>
      <c r="C223" s="104" t="s">
        <v>1667</v>
      </c>
      <c r="D223" s="104" t="s">
        <v>1669</v>
      </c>
      <c r="E223" s="104">
        <v>1</v>
      </c>
      <c r="F223" s="113">
        <v>870.67396312778124</v>
      </c>
      <c r="G223" s="172"/>
      <c r="H223" s="172"/>
      <c r="I223" s="172"/>
      <c r="J223" s="172"/>
      <c r="K223" s="172"/>
      <c r="L223" s="172"/>
      <c r="M223" s="172"/>
    </row>
    <row r="224" spans="1:13">
      <c r="A224" s="116" t="s">
        <v>275</v>
      </c>
      <c r="B224" s="104">
        <v>101</v>
      </c>
      <c r="C224" s="104" t="s">
        <v>1665</v>
      </c>
      <c r="D224" s="104" t="s">
        <v>1669</v>
      </c>
      <c r="E224" s="104">
        <v>0.75</v>
      </c>
      <c r="F224" s="113">
        <v>870.67396312778124</v>
      </c>
      <c r="G224" s="172"/>
      <c r="H224" s="172"/>
      <c r="I224" s="172"/>
      <c r="J224" s="172"/>
      <c r="K224" s="172"/>
      <c r="L224" s="172"/>
      <c r="M224" s="172"/>
    </row>
    <row r="225" spans="1:13">
      <c r="A225" s="116" t="s">
        <v>276</v>
      </c>
      <c r="B225" s="104">
        <v>101</v>
      </c>
      <c r="C225" s="104" t="s">
        <v>1665</v>
      </c>
      <c r="D225" s="104" t="s">
        <v>55</v>
      </c>
      <c r="E225" s="104">
        <v>1</v>
      </c>
      <c r="F225" s="113">
        <v>1523.6794354736171</v>
      </c>
      <c r="G225" s="172"/>
      <c r="H225" s="172"/>
      <c r="I225" s="172"/>
      <c r="J225" s="172"/>
      <c r="K225" s="172"/>
      <c r="L225" s="172"/>
      <c r="M225" s="172"/>
    </row>
    <row r="226" spans="1:13">
      <c r="A226" s="116" t="s">
        <v>277</v>
      </c>
      <c r="B226" s="104">
        <v>101</v>
      </c>
      <c r="C226" s="104" t="s">
        <v>1665</v>
      </c>
      <c r="D226" s="104" t="s">
        <v>8</v>
      </c>
      <c r="E226" s="104">
        <v>1</v>
      </c>
      <c r="F226" s="113">
        <v>1088.3424539097266</v>
      </c>
      <c r="G226" s="172"/>
      <c r="H226" s="172"/>
      <c r="I226" s="172"/>
      <c r="J226" s="172"/>
      <c r="K226" s="172"/>
      <c r="L226" s="172"/>
      <c r="M226" s="172"/>
    </row>
    <row r="227" spans="1:13">
      <c r="A227" s="116" t="s">
        <v>278</v>
      </c>
      <c r="B227" s="104">
        <v>101</v>
      </c>
      <c r="C227" s="104" t="s">
        <v>1665</v>
      </c>
      <c r="D227" s="104" t="s">
        <v>1669</v>
      </c>
      <c r="E227" s="104">
        <v>1</v>
      </c>
      <c r="F227" s="113">
        <v>870.67396312778124</v>
      </c>
      <c r="G227" s="172"/>
      <c r="H227" s="172"/>
      <c r="I227" s="172"/>
      <c r="J227" s="172"/>
      <c r="K227" s="172"/>
      <c r="L227" s="172"/>
      <c r="M227" s="172"/>
    </row>
    <row r="228" spans="1:13">
      <c r="A228" s="116" t="s">
        <v>279</v>
      </c>
      <c r="B228" s="104">
        <v>101</v>
      </c>
      <c r="C228" s="104" t="s">
        <v>1665</v>
      </c>
      <c r="D228" s="104" t="s">
        <v>1669</v>
      </c>
      <c r="E228" s="104">
        <v>1</v>
      </c>
      <c r="F228" s="113">
        <v>870.67396312778124</v>
      </c>
      <c r="G228" s="172"/>
      <c r="H228" s="172"/>
      <c r="I228" s="172"/>
      <c r="J228" s="172"/>
      <c r="K228" s="172"/>
      <c r="L228" s="172"/>
      <c r="M228" s="172"/>
    </row>
    <row r="229" spans="1:13">
      <c r="A229" s="116" t="s">
        <v>280</v>
      </c>
      <c r="B229" s="104">
        <v>101</v>
      </c>
      <c r="C229" s="104" t="s">
        <v>1665</v>
      </c>
      <c r="D229" s="104" t="s">
        <v>1669</v>
      </c>
      <c r="E229" s="104">
        <v>1</v>
      </c>
      <c r="F229" s="113">
        <v>870.67396312778124</v>
      </c>
      <c r="G229" s="172"/>
      <c r="H229" s="172"/>
      <c r="I229" s="172"/>
      <c r="J229" s="172"/>
      <c r="K229" s="172"/>
      <c r="L229" s="172"/>
      <c r="M229" s="172"/>
    </row>
    <row r="230" spans="1:13">
      <c r="A230" s="116" t="s">
        <v>281</v>
      </c>
      <c r="B230" s="104">
        <v>101</v>
      </c>
      <c r="C230" s="104" t="s">
        <v>1665</v>
      </c>
      <c r="D230" s="104" t="s">
        <v>8</v>
      </c>
      <c r="E230" s="104">
        <v>1</v>
      </c>
      <c r="F230" s="113">
        <v>1088.3424539097266</v>
      </c>
      <c r="G230" s="172"/>
      <c r="H230" s="172"/>
      <c r="I230" s="172"/>
      <c r="J230" s="172"/>
      <c r="K230" s="172"/>
      <c r="L230" s="172"/>
      <c r="M230" s="172"/>
    </row>
    <row r="231" spans="1:13">
      <c r="A231" s="116" t="s">
        <v>282</v>
      </c>
      <c r="B231" s="104">
        <v>101</v>
      </c>
      <c r="C231" s="104" t="s">
        <v>1665</v>
      </c>
      <c r="D231" s="104" t="s">
        <v>1669</v>
      </c>
      <c r="E231" s="104">
        <v>1</v>
      </c>
      <c r="F231" s="113">
        <v>870.67396312778124</v>
      </c>
      <c r="G231" s="172"/>
      <c r="H231" s="172"/>
      <c r="I231" s="172"/>
      <c r="J231" s="172"/>
      <c r="K231" s="172"/>
      <c r="L231" s="172"/>
      <c r="M231" s="172"/>
    </row>
    <row r="232" spans="1:13">
      <c r="A232" s="116" t="s">
        <v>283</v>
      </c>
      <c r="B232" s="104">
        <v>101</v>
      </c>
      <c r="C232" s="104" t="s">
        <v>1665</v>
      </c>
      <c r="D232" s="104" t="s">
        <v>8</v>
      </c>
      <c r="E232" s="104">
        <v>1</v>
      </c>
      <c r="F232" s="113">
        <v>1088.3424539097266</v>
      </c>
      <c r="G232" s="172"/>
      <c r="H232" s="172"/>
      <c r="I232" s="172"/>
      <c r="J232" s="172"/>
      <c r="K232" s="172"/>
      <c r="L232" s="172"/>
      <c r="M232" s="172"/>
    </row>
    <row r="233" spans="1:13">
      <c r="A233" s="116" t="s">
        <v>284</v>
      </c>
      <c r="B233" s="104">
        <v>101</v>
      </c>
      <c r="C233" s="104" t="s">
        <v>1665</v>
      </c>
      <c r="D233" s="104" t="s">
        <v>1669</v>
      </c>
      <c r="E233" s="104">
        <v>1</v>
      </c>
      <c r="F233" s="113">
        <v>870.67396312778124</v>
      </c>
      <c r="G233" s="172"/>
      <c r="H233" s="172"/>
      <c r="I233" s="172"/>
      <c r="J233" s="172"/>
      <c r="K233" s="172"/>
      <c r="L233" s="172"/>
      <c r="M233" s="172"/>
    </row>
    <row r="234" spans="1:13">
      <c r="A234" s="116" t="s">
        <v>285</v>
      </c>
      <c r="B234" s="104">
        <v>101</v>
      </c>
      <c r="C234" s="104" t="s">
        <v>1667</v>
      </c>
      <c r="D234" s="104" t="s">
        <v>47</v>
      </c>
      <c r="E234" s="104">
        <v>1</v>
      </c>
      <c r="F234" s="113">
        <v>1306.0109446916717</v>
      </c>
      <c r="G234" s="172"/>
      <c r="H234" s="172"/>
      <c r="I234" s="172"/>
      <c r="J234" s="172"/>
      <c r="K234" s="172"/>
      <c r="L234" s="172"/>
      <c r="M234" s="172"/>
    </row>
    <row r="235" spans="1:13">
      <c r="A235" s="116" t="s">
        <v>286</v>
      </c>
      <c r="B235" s="104">
        <v>101</v>
      </c>
      <c r="C235" s="104" t="s">
        <v>1667</v>
      </c>
      <c r="D235" s="104" t="s">
        <v>47</v>
      </c>
      <c r="E235" s="104">
        <v>1</v>
      </c>
      <c r="F235" s="113">
        <v>1306.0109446916717</v>
      </c>
      <c r="G235" s="172"/>
      <c r="H235" s="172"/>
      <c r="I235" s="172"/>
      <c r="J235" s="172"/>
      <c r="K235" s="172"/>
      <c r="L235" s="172"/>
      <c r="M235" s="172"/>
    </row>
    <row r="236" spans="1:13">
      <c r="A236" s="116" t="s">
        <v>287</v>
      </c>
      <c r="B236" s="104">
        <v>101</v>
      </c>
      <c r="C236" s="104" t="s">
        <v>1667</v>
      </c>
      <c r="D236" s="104" t="s">
        <v>1669</v>
      </c>
      <c r="E236" s="104">
        <v>1</v>
      </c>
      <c r="F236" s="113">
        <v>870.67396312778124</v>
      </c>
      <c r="G236" s="172"/>
      <c r="H236" s="172"/>
      <c r="I236" s="172"/>
      <c r="J236" s="172"/>
      <c r="K236" s="172"/>
      <c r="L236" s="172"/>
      <c r="M236" s="172"/>
    </row>
    <row r="237" spans="1:13">
      <c r="A237" s="116" t="s">
        <v>288</v>
      </c>
      <c r="B237" s="104">
        <v>101</v>
      </c>
      <c r="C237" s="104" t="s">
        <v>1667</v>
      </c>
      <c r="D237" s="104" t="s">
        <v>1669</v>
      </c>
      <c r="E237" s="104">
        <v>1</v>
      </c>
      <c r="F237" s="113">
        <v>870.67396312778124</v>
      </c>
      <c r="G237" s="172"/>
      <c r="H237" s="172"/>
      <c r="I237" s="172"/>
      <c r="J237" s="172"/>
      <c r="K237" s="172"/>
      <c r="L237" s="172"/>
      <c r="M237" s="172"/>
    </row>
    <row r="238" spans="1:13">
      <c r="A238" s="116" t="s">
        <v>289</v>
      </c>
      <c r="B238" s="104">
        <v>101</v>
      </c>
      <c r="C238" s="104" t="s">
        <v>1667</v>
      </c>
      <c r="D238" s="104" t="s">
        <v>1669</v>
      </c>
      <c r="E238" s="104">
        <v>1</v>
      </c>
      <c r="F238" s="113">
        <v>870.67396312778124</v>
      </c>
      <c r="G238" s="172"/>
      <c r="H238" s="172"/>
      <c r="I238" s="172"/>
      <c r="J238" s="172"/>
      <c r="K238" s="172"/>
      <c r="L238" s="172"/>
      <c r="M238" s="172"/>
    </row>
    <row r="239" spans="1:13">
      <c r="A239" s="116" t="s">
        <v>290</v>
      </c>
      <c r="B239" s="104">
        <v>101</v>
      </c>
      <c r="C239" s="104" t="s">
        <v>1667</v>
      </c>
      <c r="D239" s="104" t="s">
        <v>10</v>
      </c>
      <c r="E239" s="104">
        <v>1</v>
      </c>
      <c r="F239" s="113">
        <v>1088.3424539097266</v>
      </c>
      <c r="G239" s="172"/>
      <c r="H239" s="172"/>
      <c r="I239" s="172"/>
      <c r="J239" s="172"/>
      <c r="K239" s="172"/>
      <c r="L239" s="172"/>
      <c r="M239" s="172"/>
    </row>
    <row r="240" spans="1:13">
      <c r="A240" s="116" t="s">
        <v>291</v>
      </c>
      <c r="B240" s="104">
        <v>101</v>
      </c>
      <c r="C240" s="104" t="s">
        <v>1667</v>
      </c>
      <c r="D240" s="104" t="s">
        <v>47</v>
      </c>
      <c r="E240" s="104">
        <v>1</v>
      </c>
      <c r="F240" s="113">
        <v>1306.0109446916717</v>
      </c>
      <c r="G240" s="172"/>
      <c r="H240" s="172"/>
      <c r="I240" s="172"/>
      <c r="J240" s="172"/>
      <c r="K240" s="172"/>
      <c r="L240" s="172"/>
      <c r="M240" s="172"/>
    </row>
    <row r="241" spans="1:13">
      <c r="A241" s="116" t="s">
        <v>292</v>
      </c>
      <c r="B241" s="104">
        <v>101</v>
      </c>
      <c r="C241" s="104" t="s">
        <v>1667</v>
      </c>
      <c r="D241" s="104" t="s">
        <v>47</v>
      </c>
      <c r="E241" s="104">
        <v>1</v>
      </c>
      <c r="F241" s="113">
        <v>1306.0109446916717</v>
      </c>
      <c r="G241" s="172"/>
      <c r="H241" s="172"/>
      <c r="I241" s="172"/>
      <c r="J241" s="172"/>
      <c r="K241" s="172"/>
      <c r="L241" s="172"/>
      <c r="M241" s="172"/>
    </row>
    <row r="242" spans="1:13">
      <c r="A242" s="116" t="s">
        <v>293</v>
      </c>
      <c r="B242" s="104">
        <v>101</v>
      </c>
      <c r="C242" s="104" t="s">
        <v>1667</v>
      </c>
      <c r="D242" s="104" t="s">
        <v>1669</v>
      </c>
      <c r="E242" s="104">
        <v>1</v>
      </c>
      <c r="F242" s="113">
        <v>870.67396312778124</v>
      </c>
      <c r="G242" s="172"/>
      <c r="H242" s="172"/>
      <c r="I242" s="172"/>
      <c r="J242" s="172"/>
      <c r="K242" s="172"/>
      <c r="L242" s="172"/>
      <c r="M242" s="172"/>
    </row>
    <row r="243" spans="1:13">
      <c r="A243" s="116" t="s">
        <v>294</v>
      </c>
      <c r="B243" s="104">
        <v>101</v>
      </c>
      <c r="C243" s="104" t="s">
        <v>1667</v>
      </c>
      <c r="D243" s="104" t="s">
        <v>47</v>
      </c>
      <c r="E243" s="104">
        <v>1</v>
      </c>
      <c r="F243" s="113">
        <v>1306.0109446916717</v>
      </c>
      <c r="G243" s="172"/>
      <c r="H243" s="172"/>
      <c r="I243" s="172"/>
      <c r="J243" s="172"/>
      <c r="K243" s="172"/>
      <c r="L243" s="172"/>
      <c r="M243" s="172"/>
    </row>
    <row r="244" spans="1:13">
      <c r="A244" s="116" t="s">
        <v>222</v>
      </c>
      <c r="B244" s="104">
        <v>101</v>
      </c>
      <c r="C244" s="104" t="s">
        <v>1667</v>
      </c>
      <c r="D244" s="104" t="s">
        <v>10</v>
      </c>
      <c r="E244" s="104">
        <v>1</v>
      </c>
      <c r="F244" s="113">
        <v>1088.3424539097266</v>
      </c>
      <c r="G244" s="172"/>
      <c r="H244" s="172"/>
      <c r="I244" s="172"/>
      <c r="J244" s="172"/>
      <c r="K244" s="172"/>
      <c r="L244" s="172"/>
      <c r="M244" s="172"/>
    </row>
    <row r="245" spans="1:13">
      <c r="A245" s="116" t="s">
        <v>134</v>
      </c>
      <c r="B245" s="104">
        <v>101</v>
      </c>
      <c r="C245" s="104" t="s">
        <v>1667</v>
      </c>
      <c r="D245" s="104" t="s">
        <v>1669</v>
      </c>
      <c r="E245" s="104">
        <v>1</v>
      </c>
      <c r="F245" s="113">
        <v>870.67396312778124</v>
      </c>
      <c r="G245" s="172"/>
      <c r="H245" s="172"/>
      <c r="I245" s="172"/>
      <c r="J245" s="172"/>
      <c r="K245" s="172"/>
      <c r="L245" s="172"/>
      <c r="M245" s="172"/>
    </row>
    <row r="246" spans="1:13">
      <c r="A246" s="116" t="s">
        <v>295</v>
      </c>
      <c r="B246" s="104">
        <v>101</v>
      </c>
      <c r="C246" s="104" t="s">
        <v>1667</v>
      </c>
      <c r="D246" s="104" t="s">
        <v>1669</v>
      </c>
      <c r="E246" s="104">
        <v>1</v>
      </c>
      <c r="F246" s="113">
        <v>870.67396312778124</v>
      </c>
      <c r="G246" s="172"/>
      <c r="H246" s="172"/>
      <c r="I246" s="172"/>
      <c r="J246" s="172"/>
      <c r="K246" s="172"/>
      <c r="L246" s="172"/>
      <c r="M246" s="172"/>
    </row>
    <row r="247" spans="1:13">
      <c r="A247" s="116" t="s">
        <v>296</v>
      </c>
      <c r="B247" s="104">
        <v>101</v>
      </c>
      <c r="C247" s="104" t="s">
        <v>1665</v>
      </c>
      <c r="D247" s="104" t="s">
        <v>47</v>
      </c>
      <c r="E247" s="104">
        <v>1</v>
      </c>
      <c r="F247" s="113">
        <v>1306.0109446916717</v>
      </c>
      <c r="G247" s="172"/>
      <c r="H247" s="172"/>
      <c r="I247" s="172"/>
      <c r="J247" s="172"/>
      <c r="K247" s="172"/>
      <c r="L247" s="172"/>
      <c r="M247" s="172"/>
    </row>
    <row r="248" spans="1:13">
      <c r="A248" s="116" t="s">
        <v>297</v>
      </c>
      <c r="B248" s="104">
        <v>101</v>
      </c>
      <c r="C248" s="104" t="s">
        <v>1665</v>
      </c>
      <c r="D248" s="104" t="s">
        <v>1669</v>
      </c>
      <c r="E248" s="104">
        <v>1</v>
      </c>
      <c r="F248" s="113">
        <v>870.67396312778124</v>
      </c>
      <c r="G248" s="172"/>
      <c r="H248" s="172"/>
      <c r="I248" s="172"/>
      <c r="J248" s="172"/>
      <c r="K248" s="172"/>
      <c r="L248" s="172"/>
      <c r="M248" s="172"/>
    </row>
    <row r="249" spans="1:13">
      <c r="A249" s="116" t="s">
        <v>298</v>
      </c>
      <c r="B249" s="104">
        <v>101</v>
      </c>
      <c r="C249" s="104" t="s">
        <v>1664</v>
      </c>
      <c r="D249" s="104" t="s">
        <v>1669</v>
      </c>
      <c r="E249" s="104">
        <v>1</v>
      </c>
      <c r="F249" s="113">
        <v>870.67396312778124</v>
      </c>
      <c r="G249" s="172"/>
      <c r="H249" s="172"/>
      <c r="I249" s="172"/>
      <c r="J249" s="172"/>
      <c r="K249" s="172"/>
      <c r="L249" s="172"/>
      <c r="M249" s="172"/>
    </row>
    <row r="250" spans="1:13">
      <c r="A250" s="116" t="s">
        <v>299</v>
      </c>
      <c r="B250" s="104">
        <v>101</v>
      </c>
      <c r="C250" s="104" t="s">
        <v>1664</v>
      </c>
      <c r="D250" s="104" t="s">
        <v>1669</v>
      </c>
      <c r="E250" s="104">
        <v>1</v>
      </c>
      <c r="F250" s="113">
        <v>870.67396312778124</v>
      </c>
      <c r="G250" s="172"/>
      <c r="H250" s="172"/>
      <c r="I250" s="172"/>
      <c r="J250" s="172"/>
      <c r="K250" s="172"/>
      <c r="L250" s="172"/>
      <c r="M250" s="172"/>
    </row>
    <row r="251" spans="1:13">
      <c r="A251" s="116" t="s">
        <v>300</v>
      </c>
      <c r="B251" s="104">
        <v>101</v>
      </c>
      <c r="C251" s="104" t="s">
        <v>1664</v>
      </c>
      <c r="D251" s="104" t="s">
        <v>1669</v>
      </c>
      <c r="E251" s="104">
        <v>1</v>
      </c>
      <c r="F251" s="113">
        <v>870.67396312778124</v>
      </c>
      <c r="G251" s="172"/>
      <c r="H251" s="172"/>
      <c r="I251" s="172"/>
      <c r="J251" s="172"/>
      <c r="K251" s="172"/>
      <c r="L251" s="172"/>
      <c r="M251" s="172"/>
    </row>
    <row r="252" spans="1:13">
      <c r="A252" s="116" t="s">
        <v>301</v>
      </c>
      <c r="B252" s="104">
        <v>101</v>
      </c>
      <c r="C252" s="104" t="s">
        <v>1664</v>
      </c>
      <c r="D252" s="104" t="s">
        <v>47</v>
      </c>
      <c r="E252" s="104">
        <v>1</v>
      </c>
      <c r="F252" s="113">
        <v>1306.0109446916717</v>
      </c>
      <c r="G252" s="172"/>
      <c r="H252" s="172"/>
      <c r="I252" s="172"/>
      <c r="J252" s="172"/>
      <c r="K252" s="172"/>
      <c r="L252" s="172"/>
      <c r="M252" s="172"/>
    </row>
    <row r="253" spans="1:13">
      <c r="A253" s="116" t="s">
        <v>302</v>
      </c>
      <c r="B253" s="104">
        <v>101</v>
      </c>
      <c r="C253" s="104" t="s">
        <v>1664</v>
      </c>
      <c r="D253" s="104" t="s">
        <v>47</v>
      </c>
      <c r="E253" s="104">
        <v>1</v>
      </c>
      <c r="F253" s="113">
        <v>1306.0109446916717</v>
      </c>
      <c r="G253" s="172"/>
      <c r="H253" s="172"/>
      <c r="I253" s="172"/>
      <c r="J253" s="172"/>
      <c r="K253" s="172"/>
      <c r="L253" s="172"/>
      <c r="M253" s="172"/>
    </row>
    <row r="254" spans="1:13">
      <c r="A254" s="116" t="s">
        <v>303</v>
      </c>
      <c r="B254" s="104">
        <v>101</v>
      </c>
      <c r="C254" s="104" t="s">
        <v>1664</v>
      </c>
      <c r="D254" s="104" t="s">
        <v>10</v>
      </c>
      <c r="E254" s="104">
        <v>1</v>
      </c>
      <c r="F254" s="113">
        <v>1088.3424539097266</v>
      </c>
      <c r="G254" s="172"/>
      <c r="H254" s="172"/>
      <c r="I254" s="172"/>
      <c r="J254" s="172"/>
      <c r="K254" s="172"/>
      <c r="L254" s="172"/>
      <c r="M254" s="172"/>
    </row>
    <row r="255" spans="1:13">
      <c r="A255" s="116" t="s">
        <v>304</v>
      </c>
      <c r="B255" s="104">
        <v>101</v>
      </c>
      <c r="C255" s="104" t="s">
        <v>1664</v>
      </c>
      <c r="D255" s="104" t="s">
        <v>1669</v>
      </c>
      <c r="E255" s="104">
        <v>1</v>
      </c>
      <c r="F255" s="113">
        <v>870.67396312778124</v>
      </c>
      <c r="G255" s="172"/>
      <c r="H255" s="172"/>
      <c r="I255" s="172"/>
      <c r="J255" s="172"/>
      <c r="K255" s="172"/>
      <c r="L255" s="172"/>
      <c r="M255" s="172"/>
    </row>
    <row r="256" spans="1:13">
      <c r="A256" s="116" t="s">
        <v>305</v>
      </c>
      <c r="B256" s="104">
        <v>101</v>
      </c>
      <c r="C256" s="104" t="s">
        <v>1664</v>
      </c>
      <c r="D256" s="104" t="s">
        <v>47</v>
      </c>
      <c r="E256" s="104">
        <v>1</v>
      </c>
      <c r="F256" s="113">
        <v>1306.0109446916717</v>
      </c>
      <c r="G256" s="172"/>
      <c r="H256" s="172"/>
      <c r="I256" s="172"/>
      <c r="J256" s="172"/>
      <c r="K256" s="172"/>
      <c r="L256" s="172"/>
      <c r="M256" s="172"/>
    </row>
    <row r="257" spans="1:13">
      <c r="A257" s="116" t="s">
        <v>306</v>
      </c>
      <c r="B257" s="104">
        <v>101</v>
      </c>
      <c r="C257" s="104" t="s">
        <v>1664</v>
      </c>
      <c r="D257" s="104" t="s">
        <v>1669</v>
      </c>
      <c r="E257" s="104">
        <v>1</v>
      </c>
      <c r="F257" s="113">
        <v>870.67396312778124</v>
      </c>
      <c r="G257" s="172"/>
      <c r="H257" s="172"/>
      <c r="I257" s="172"/>
      <c r="J257" s="172"/>
      <c r="K257" s="172"/>
      <c r="L257" s="172"/>
      <c r="M257" s="172"/>
    </row>
    <row r="258" spans="1:13">
      <c r="A258" s="116" t="s">
        <v>307</v>
      </c>
      <c r="B258" s="104">
        <v>101</v>
      </c>
      <c r="C258" s="104" t="s">
        <v>1664</v>
      </c>
      <c r="D258" s="104" t="s">
        <v>8</v>
      </c>
      <c r="E258" s="104">
        <v>1</v>
      </c>
      <c r="F258" s="113">
        <v>1088.3424539097266</v>
      </c>
      <c r="G258" s="172"/>
      <c r="H258" s="172"/>
      <c r="I258" s="172"/>
      <c r="J258" s="172"/>
      <c r="K258" s="172"/>
      <c r="L258" s="172"/>
      <c r="M258" s="172"/>
    </row>
    <row r="259" spans="1:13">
      <c r="A259" s="116" t="s">
        <v>308</v>
      </c>
      <c r="B259" s="104">
        <v>101</v>
      </c>
      <c r="C259" s="104" t="s">
        <v>1664</v>
      </c>
      <c r="D259" s="104" t="s">
        <v>1669</v>
      </c>
      <c r="E259" s="104">
        <v>1</v>
      </c>
      <c r="F259" s="113">
        <v>870.67396312778124</v>
      </c>
      <c r="G259" s="172"/>
      <c r="H259" s="172"/>
      <c r="I259" s="172"/>
      <c r="J259" s="172"/>
      <c r="K259" s="172"/>
      <c r="L259" s="172"/>
      <c r="M259" s="172"/>
    </row>
    <row r="260" spans="1:13">
      <c r="A260" s="116" t="s">
        <v>309</v>
      </c>
      <c r="B260" s="104">
        <v>101</v>
      </c>
      <c r="C260" s="104" t="s">
        <v>1664</v>
      </c>
      <c r="D260" s="104" t="s">
        <v>10</v>
      </c>
      <c r="E260" s="104">
        <v>1</v>
      </c>
      <c r="F260" s="113">
        <v>1088.3424539097266</v>
      </c>
      <c r="G260" s="172"/>
      <c r="H260" s="172"/>
      <c r="I260" s="172"/>
      <c r="J260" s="172"/>
      <c r="K260" s="172"/>
      <c r="L260" s="172"/>
      <c r="M260" s="172"/>
    </row>
    <row r="261" spans="1:13">
      <c r="A261" s="116" t="s">
        <v>310</v>
      </c>
      <c r="B261" s="104">
        <v>101</v>
      </c>
      <c r="C261" s="104" t="s">
        <v>1664</v>
      </c>
      <c r="D261" s="104" t="s">
        <v>1669</v>
      </c>
      <c r="E261" s="104">
        <v>1</v>
      </c>
      <c r="F261" s="113">
        <v>870.67396312778124</v>
      </c>
      <c r="G261" s="172"/>
      <c r="H261" s="172"/>
      <c r="I261" s="172"/>
      <c r="J261" s="172"/>
      <c r="K261" s="172"/>
      <c r="L261" s="172"/>
      <c r="M261" s="172"/>
    </row>
    <row r="262" spans="1:13">
      <c r="A262" s="116" t="s">
        <v>311</v>
      </c>
      <c r="B262" s="104">
        <v>101</v>
      </c>
      <c r="C262" s="104" t="s">
        <v>1666</v>
      </c>
      <c r="D262" s="104" t="s">
        <v>1669</v>
      </c>
      <c r="E262" s="104">
        <v>1</v>
      </c>
      <c r="F262" s="113">
        <v>870.67396312778124</v>
      </c>
      <c r="G262" s="172"/>
      <c r="H262" s="172"/>
      <c r="I262" s="172"/>
      <c r="J262" s="172"/>
      <c r="K262" s="172"/>
      <c r="L262" s="172"/>
      <c r="M262" s="172"/>
    </row>
    <row r="263" spans="1:13">
      <c r="A263" s="116" t="s">
        <v>312</v>
      </c>
      <c r="B263" s="104">
        <v>101</v>
      </c>
      <c r="C263" s="104" t="s">
        <v>1666</v>
      </c>
      <c r="D263" s="104" t="s">
        <v>1669</v>
      </c>
      <c r="E263" s="104">
        <v>1</v>
      </c>
      <c r="F263" s="113">
        <v>870.67396312778124</v>
      </c>
      <c r="G263" s="172"/>
      <c r="H263" s="172"/>
      <c r="I263" s="172"/>
      <c r="J263" s="172"/>
      <c r="K263" s="172"/>
      <c r="L263" s="172"/>
      <c r="M263" s="172"/>
    </row>
    <row r="264" spans="1:13">
      <c r="A264" s="116" t="s">
        <v>313</v>
      </c>
      <c r="B264" s="104">
        <v>101</v>
      </c>
      <c r="C264" s="104" t="s">
        <v>1666</v>
      </c>
      <c r="D264" s="104" t="s">
        <v>47</v>
      </c>
      <c r="E264" s="104">
        <v>1</v>
      </c>
      <c r="F264" s="113">
        <v>1306.0109446916717</v>
      </c>
      <c r="G264" s="172"/>
      <c r="H264" s="172"/>
      <c r="I264" s="172"/>
      <c r="J264" s="172"/>
      <c r="K264" s="172"/>
      <c r="L264" s="172"/>
      <c r="M264" s="172"/>
    </row>
    <row r="265" spans="1:13">
      <c r="A265" s="116" t="s">
        <v>314</v>
      </c>
      <c r="B265" s="104">
        <v>101</v>
      </c>
      <c r="C265" s="104" t="s">
        <v>1666</v>
      </c>
      <c r="D265" s="104" t="s">
        <v>1669</v>
      </c>
      <c r="E265" s="104">
        <v>1</v>
      </c>
      <c r="F265" s="113">
        <v>870.67396312778124</v>
      </c>
      <c r="G265" s="172"/>
      <c r="H265" s="172"/>
      <c r="I265" s="172"/>
      <c r="J265" s="172"/>
      <c r="K265" s="172"/>
      <c r="L265" s="172"/>
      <c r="M265" s="172"/>
    </row>
    <row r="266" spans="1:13">
      <c r="A266" s="116" t="s">
        <v>315</v>
      </c>
      <c r="B266" s="104">
        <v>101</v>
      </c>
      <c r="C266" s="104" t="s">
        <v>1666</v>
      </c>
      <c r="D266" s="104" t="s">
        <v>1669</v>
      </c>
      <c r="E266" s="104">
        <v>1</v>
      </c>
      <c r="F266" s="113">
        <v>870.67396312778124</v>
      </c>
      <c r="G266" s="172"/>
      <c r="H266" s="172"/>
      <c r="I266" s="172"/>
      <c r="J266" s="172"/>
      <c r="K266" s="172"/>
      <c r="L266" s="172"/>
      <c r="M266" s="172"/>
    </row>
    <row r="267" spans="1:13">
      <c r="A267" s="116" t="s">
        <v>316</v>
      </c>
      <c r="B267" s="104">
        <v>101</v>
      </c>
      <c r="C267" s="104" t="s">
        <v>1666</v>
      </c>
      <c r="D267" s="104" t="s">
        <v>1669</v>
      </c>
      <c r="E267" s="104">
        <v>1</v>
      </c>
      <c r="F267" s="113">
        <v>870.67396312778124</v>
      </c>
      <c r="G267" s="172"/>
      <c r="H267" s="172"/>
      <c r="I267" s="172"/>
      <c r="J267" s="172"/>
      <c r="K267" s="172"/>
      <c r="L267" s="172"/>
      <c r="M267" s="172"/>
    </row>
    <row r="268" spans="1:13">
      <c r="A268" s="116" t="s">
        <v>317</v>
      </c>
      <c r="B268" s="104">
        <v>101</v>
      </c>
      <c r="C268" s="104" t="s">
        <v>1666</v>
      </c>
      <c r="D268" s="104" t="s">
        <v>1669</v>
      </c>
      <c r="E268" s="104">
        <v>1</v>
      </c>
      <c r="F268" s="113">
        <v>870.67396312778124</v>
      </c>
      <c r="G268" s="172"/>
      <c r="H268" s="172"/>
      <c r="I268" s="172"/>
      <c r="J268" s="172"/>
      <c r="K268" s="172"/>
      <c r="L268" s="172"/>
      <c r="M268" s="172"/>
    </row>
    <row r="269" spans="1:13">
      <c r="A269" s="116" t="s">
        <v>318</v>
      </c>
      <c r="B269" s="104">
        <v>101</v>
      </c>
      <c r="C269" s="104" t="s">
        <v>1666</v>
      </c>
      <c r="D269" s="104" t="s">
        <v>1669</v>
      </c>
      <c r="E269" s="104">
        <v>1</v>
      </c>
      <c r="F269" s="113">
        <v>870.67396312778124</v>
      </c>
      <c r="G269" s="172"/>
      <c r="H269" s="172"/>
      <c r="I269" s="172"/>
      <c r="J269" s="172"/>
      <c r="K269" s="172"/>
      <c r="L269" s="172"/>
      <c r="M269" s="172"/>
    </row>
    <row r="270" spans="1:13">
      <c r="A270" s="116" t="s">
        <v>319</v>
      </c>
      <c r="B270" s="104">
        <v>101</v>
      </c>
      <c r="C270" s="104" t="s">
        <v>1666</v>
      </c>
      <c r="D270" s="104" t="s">
        <v>7</v>
      </c>
      <c r="E270" s="104">
        <v>1</v>
      </c>
      <c r="F270" s="113">
        <v>1306.0109446916717</v>
      </c>
      <c r="G270" s="172"/>
      <c r="H270" s="172"/>
      <c r="I270" s="172"/>
      <c r="J270" s="172"/>
      <c r="K270" s="172"/>
      <c r="L270" s="172"/>
      <c r="M270" s="172"/>
    </row>
    <row r="271" spans="1:13">
      <c r="A271" s="116" t="s">
        <v>320</v>
      </c>
      <c r="B271" s="104">
        <v>101</v>
      </c>
      <c r="C271" s="104" t="s">
        <v>1666</v>
      </c>
      <c r="D271" s="104" t="s">
        <v>1669</v>
      </c>
      <c r="E271" s="104">
        <v>1</v>
      </c>
      <c r="F271" s="113">
        <v>870.67396312778124</v>
      </c>
      <c r="G271" s="172"/>
      <c r="H271" s="172"/>
      <c r="I271" s="172"/>
      <c r="J271" s="172"/>
      <c r="K271" s="172"/>
      <c r="L271" s="172"/>
      <c r="M271" s="172"/>
    </row>
    <row r="272" spans="1:13">
      <c r="A272" s="116" t="s">
        <v>321</v>
      </c>
      <c r="B272" s="104">
        <v>101</v>
      </c>
      <c r="C272" s="104" t="s">
        <v>1666</v>
      </c>
      <c r="D272" s="104" t="s">
        <v>47</v>
      </c>
      <c r="E272" s="104">
        <v>1</v>
      </c>
      <c r="F272" s="113">
        <v>1306.0109446916717</v>
      </c>
      <c r="G272" s="172"/>
      <c r="H272" s="172"/>
      <c r="I272" s="172"/>
      <c r="J272" s="172"/>
      <c r="K272" s="172"/>
      <c r="L272" s="172"/>
      <c r="M272" s="172"/>
    </row>
    <row r="273" spans="1:13">
      <c r="A273" s="116" t="s">
        <v>322</v>
      </c>
      <c r="B273" s="104">
        <v>101</v>
      </c>
      <c r="C273" s="104" t="s">
        <v>1666</v>
      </c>
      <c r="D273" s="104" t="s">
        <v>1669</v>
      </c>
      <c r="E273" s="104">
        <v>1</v>
      </c>
      <c r="F273" s="113">
        <v>870.67396312778124</v>
      </c>
      <c r="G273" s="172"/>
      <c r="H273" s="172"/>
      <c r="I273" s="172"/>
      <c r="J273" s="172"/>
      <c r="K273" s="172"/>
      <c r="L273" s="172"/>
      <c r="M273" s="172"/>
    </row>
    <row r="274" spans="1:13">
      <c r="A274" s="116" t="s">
        <v>323</v>
      </c>
      <c r="B274" s="104">
        <v>101</v>
      </c>
      <c r="C274" s="104" t="s">
        <v>1666</v>
      </c>
      <c r="D274" s="104" t="s">
        <v>10</v>
      </c>
      <c r="E274" s="104">
        <v>1</v>
      </c>
      <c r="F274" s="113">
        <v>1088.3424539097266</v>
      </c>
      <c r="G274" s="172"/>
      <c r="H274" s="172"/>
      <c r="I274" s="172"/>
      <c r="J274" s="172"/>
      <c r="K274" s="172"/>
      <c r="L274" s="172"/>
      <c r="M274" s="172"/>
    </row>
    <row r="275" spans="1:13">
      <c r="A275" s="116" t="s">
        <v>324</v>
      </c>
      <c r="B275" s="104">
        <v>101</v>
      </c>
      <c r="C275" s="104" t="s">
        <v>1666</v>
      </c>
      <c r="D275" s="104" t="s">
        <v>10</v>
      </c>
      <c r="E275" s="104">
        <v>1</v>
      </c>
      <c r="F275" s="113">
        <v>1088.3424539097266</v>
      </c>
      <c r="G275" s="172"/>
      <c r="H275" s="172"/>
      <c r="I275" s="172"/>
      <c r="J275" s="172"/>
      <c r="K275" s="172"/>
      <c r="L275" s="172"/>
      <c r="M275" s="172"/>
    </row>
    <row r="276" spans="1:13">
      <c r="A276" s="116" t="s">
        <v>325</v>
      </c>
      <c r="B276" s="104">
        <v>101</v>
      </c>
      <c r="C276" s="104" t="s">
        <v>1666</v>
      </c>
      <c r="D276" s="104" t="s">
        <v>10</v>
      </c>
      <c r="E276" s="104">
        <v>1</v>
      </c>
      <c r="F276" s="113">
        <v>1088.3424539097266</v>
      </c>
      <c r="G276" s="172"/>
      <c r="H276" s="172"/>
      <c r="I276" s="172"/>
      <c r="J276" s="172"/>
      <c r="K276" s="172"/>
      <c r="L276" s="172"/>
      <c r="M276" s="172"/>
    </row>
    <row r="277" spans="1:13">
      <c r="A277" s="116" t="s">
        <v>326</v>
      </c>
      <c r="B277" s="104">
        <v>101</v>
      </c>
      <c r="C277" s="104" t="s">
        <v>1666</v>
      </c>
      <c r="D277" s="104" t="s">
        <v>1669</v>
      </c>
      <c r="E277" s="104">
        <v>1</v>
      </c>
      <c r="F277" s="113">
        <v>870.67396312778124</v>
      </c>
      <c r="G277" s="172"/>
      <c r="H277" s="172"/>
      <c r="I277" s="172"/>
      <c r="J277" s="172"/>
      <c r="K277" s="172"/>
      <c r="L277" s="172"/>
      <c r="M277" s="172"/>
    </row>
    <row r="278" spans="1:13">
      <c r="A278" s="116" t="s">
        <v>327</v>
      </c>
      <c r="B278" s="104">
        <v>101</v>
      </c>
      <c r="C278" s="104" t="s">
        <v>1666</v>
      </c>
      <c r="D278" s="104" t="s">
        <v>47</v>
      </c>
      <c r="E278" s="104">
        <v>1</v>
      </c>
      <c r="F278" s="113">
        <v>1306.0109446916717</v>
      </c>
      <c r="G278" s="172"/>
      <c r="H278" s="172"/>
      <c r="I278" s="172"/>
      <c r="J278" s="172"/>
      <c r="K278" s="172"/>
      <c r="L278" s="172"/>
      <c r="M278" s="172"/>
    </row>
    <row r="279" spans="1:13">
      <c r="A279" s="116" t="s">
        <v>328</v>
      </c>
      <c r="B279" s="104">
        <v>101</v>
      </c>
      <c r="C279" s="104" t="s">
        <v>1666</v>
      </c>
      <c r="D279" s="104" t="s">
        <v>10</v>
      </c>
      <c r="E279" s="104">
        <v>1</v>
      </c>
      <c r="F279" s="113">
        <v>1088.3424539097266</v>
      </c>
      <c r="G279" s="172"/>
      <c r="H279" s="172"/>
      <c r="I279" s="172"/>
      <c r="J279" s="172"/>
      <c r="K279" s="172"/>
      <c r="L279" s="172"/>
      <c r="M279" s="172"/>
    </row>
    <row r="280" spans="1:13">
      <c r="A280" s="116" t="s">
        <v>329</v>
      </c>
      <c r="B280" s="104">
        <v>101</v>
      </c>
      <c r="C280" s="104" t="s">
        <v>1666</v>
      </c>
      <c r="D280" s="104" t="s">
        <v>1669</v>
      </c>
      <c r="E280" s="104">
        <v>1</v>
      </c>
      <c r="F280" s="113">
        <v>870.67396312778124</v>
      </c>
      <c r="G280" s="172"/>
      <c r="H280" s="172"/>
      <c r="I280" s="172"/>
      <c r="J280" s="172"/>
      <c r="K280" s="172"/>
      <c r="L280" s="172"/>
      <c r="M280" s="172"/>
    </row>
    <row r="281" spans="1:13">
      <c r="A281" s="116" t="s">
        <v>330</v>
      </c>
      <c r="B281" s="104">
        <v>101</v>
      </c>
      <c r="C281" s="104" t="s">
        <v>1666</v>
      </c>
      <c r="D281" s="104" t="s">
        <v>1669</v>
      </c>
      <c r="E281" s="104">
        <v>1</v>
      </c>
      <c r="F281" s="113">
        <v>870.67396312778124</v>
      </c>
      <c r="G281" s="172"/>
      <c r="H281" s="172"/>
      <c r="I281" s="172"/>
      <c r="J281" s="172"/>
      <c r="K281" s="172"/>
      <c r="L281" s="172"/>
      <c r="M281" s="172"/>
    </row>
    <row r="282" spans="1:13">
      <c r="A282" s="116" t="s">
        <v>331</v>
      </c>
      <c r="B282" s="104">
        <v>101</v>
      </c>
      <c r="C282" s="104" t="s">
        <v>1664</v>
      </c>
      <c r="D282" s="104" t="s">
        <v>1669</v>
      </c>
      <c r="E282" s="104">
        <v>1</v>
      </c>
      <c r="F282" s="113">
        <v>870.67396312778124</v>
      </c>
      <c r="G282" s="172"/>
      <c r="H282" s="172"/>
      <c r="I282" s="172"/>
      <c r="J282" s="172"/>
      <c r="K282" s="172"/>
      <c r="L282" s="172"/>
      <c r="M282" s="172"/>
    </row>
    <row r="283" spans="1:13">
      <c r="A283" s="116" t="s">
        <v>332</v>
      </c>
      <c r="B283" s="104">
        <v>101</v>
      </c>
      <c r="C283" s="104" t="s">
        <v>1664</v>
      </c>
      <c r="D283" s="104" t="s">
        <v>1669</v>
      </c>
      <c r="E283" s="104">
        <v>1</v>
      </c>
      <c r="F283" s="113">
        <v>870.67396312778124</v>
      </c>
      <c r="G283" s="172"/>
      <c r="H283" s="172"/>
      <c r="I283" s="172"/>
      <c r="J283" s="172"/>
      <c r="K283" s="172"/>
      <c r="L283" s="172"/>
      <c r="M283" s="172"/>
    </row>
    <row r="284" spans="1:13">
      <c r="A284" s="116" t="s">
        <v>333</v>
      </c>
      <c r="B284" s="104">
        <v>101</v>
      </c>
      <c r="C284" s="104" t="s">
        <v>1664</v>
      </c>
      <c r="D284" s="104" t="s">
        <v>1669</v>
      </c>
      <c r="E284" s="104">
        <v>1</v>
      </c>
      <c r="F284" s="113">
        <v>870.67396312778124</v>
      </c>
      <c r="G284" s="172"/>
      <c r="H284" s="172"/>
      <c r="I284" s="172"/>
      <c r="J284" s="172"/>
      <c r="K284" s="172"/>
      <c r="L284" s="172"/>
      <c r="M284" s="172"/>
    </row>
    <row r="285" spans="1:13">
      <c r="A285" s="116" t="s">
        <v>334</v>
      </c>
      <c r="B285" s="104">
        <v>101</v>
      </c>
      <c r="C285" s="104" t="s">
        <v>1664</v>
      </c>
      <c r="D285" s="104" t="s">
        <v>1669</v>
      </c>
      <c r="E285" s="104">
        <v>1</v>
      </c>
      <c r="F285" s="113">
        <v>870.67396312778124</v>
      </c>
      <c r="G285" s="172"/>
      <c r="H285" s="172"/>
      <c r="I285" s="172"/>
      <c r="J285" s="172"/>
      <c r="K285" s="172"/>
      <c r="L285" s="172"/>
      <c r="M285" s="172"/>
    </row>
    <row r="286" spans="1:13">
      <c r="A286" s="116" t="s">
        <v>335</v>
      </c>
      <c r="B286" s="104">
        <v>101</v>
      </c>
      <c r="C286" s="104" t="s">
        <v>1664</v>
      </c>
      <c r="D286" s="104" t="s">
        <v>1669</v>
      </c>
      <c r="E286" s="104">
        <v>1</v>
      </c>
      <c r="F286" s="113">
        <v>870.67396312778124</v>
      </c>
      <c r="G286" s="172"/>
      <c r="H286" s="172"/>
      <c r="I286" s="172"/>
      <c r="J286" s="172"/>
      <c r="K286" s="172"/>
      <c r="L286" s="172"/>
      <c r="M286" s="172"/>
    </row>
    <row r="287" spans="1:13">
      <c r="A287" s="116" t="s">
        <v>336</v>
      </c>
      <c r="B287" s="104">
        <v>101</v>
      </c>
      <c r="C287" s="104" t="s">
        <v>1664</v>
      </c>
      <c r="D287" s="104" t="s">
        <v>55</v>
      </c>
      <c r="E287" s="104">
        <v>1</v>
      </c>
      <c r="F287" s="113">
        <v>1523.6794354736171</v>
      </c>
      <c r="G287" s="172"/>
      <c r="H287" s="172"/>
      <c r="I287" s="172"/>
      <c r="J287" s="172"/>
      <c r="K287" s="172"/>
      <c r="L287" s="172"/>
      <c r="M287" s="172"/>
    </row>
    <row r="288" spans="1:13">
      <c r="A288" s="116" t="s">
        <v>337</v>
      </c>
      <c r="B288" s="104">
        <v>101</v>
      </c>
      <c r="C288" s="104" t="s">
        <v>1664</v>
      </c>
      <c r="D288" s="104" t="s">
        <v>1669</v>
      </c>
      <c r="E288" s="104">
        <v>1</v>
      </c>
      <c r="F288" s="113">
        <v>870.67396312778124</v>
      </c>
      <c r="G288" s="172"/>
      <c r="H288" s="172"/>
      <c r="I288" s="172"/>
      <c r="J288" s="172"/>
      <c r="K288" s="172"/>
      <c r="L288" s="172"/>
      <c r="M288" s="172"/>
    </row>
    <row r="289" spans="1:13">
      <c r="A289" s="116" t="s">
        <v>338</v>
      </c>
      <c r="B289" s="104">
        <v>101</v>
      </c>
      <c r="C289" s="104" t="s">
        <v>1664</v>
      </c>
      <c r="D289" s="104" t="s">
        <v>1669</v>
      </c>
      <c r="E289" s="104">
        <v>1</v>
      </c>
      <c r="F289" s="113">
        <v>870.67396312778124</v>
      </c>
      <c r="G289" s="172"/>
      <c r="H289" s="172"/>
      <c r="I289" s="172"/>
      <c r="J289" s="172"/>
      <c r="K289" s="172"/>
      <c r="L289" s="172"/>
      <c r="M289" s="172"/>
    </row>
    <row r="290" spans="1:13">
      <c r="A290" s="116" t="s">
        <v>339</v>
      </c>
      <c r="B290" s="104">
        <v>101</v>
      </c>
      <c r="C290" s="104" t="s">
        <v>1664</v>
      </c>
      <c r="D290" s="104" t="s">
        <v>1669</v>
      </c>
      <c r="E290" s="104">
        <v>1</v>
      </c>
      <c r="F290" s="113">
        <v>870.67396312778124</v>
      </c>
      <c r="G290" s="172"/>
      <c r="H290" s="172"/>
      <c r="I290" s="172"/>
      <c r="J290" s="172"/>
      <c r="K290" s="172"/>
      <c r="L290" s="172"/>
      <c r="M290" s="172"/>
    </row>
    <row r="291" spans="1:13">
      <c r="A291" s="116" t="s">
        <v>340</v>
      </c>
      <c r="B291" s="104">
        <v>101</v>
      </c>
      <c r="C291" s="104" t="s">
        <v>1664</v>
      </c>
      <c r="D291" s="104" t="s">
        <v>1669</v>
      </c>
      <c r="E291" s="104">
        <v>1</v>
      </c>
      <c r="F291" s="113">
        <v>870.67396312778124</v>
      </c>
      <c r="G291" s="172"/>
      <c r="H291" s="172"/>
      <c r="I291" s="172"/>
      <c r="J291" s="172"/>
      <c r="K291" s="172"/>
      <c r="L291" s="172"/>
      <c r="M291" s="172"/>
    </row>
    <row r="292" spans="1:13">
      <c r="A292" s="116" t="s">
        <v>341</v>
      </c>
      <c r="B292" s="104">
        <v>101</v>
      </c>
      <c r="C292" s="104" t="s">
        <v>1663</v>
      </c>
      <c r="D292" s="104" t="s">
        <v>1669</v>
      </c>
      <c r="E292" s="104">
        <v>1</v>
      </c>
      <c r="F292" s="113">
        <v>870.67396312778124</v>
      </c>
      <c r="G292" s="172"/>
      <c r="H292" s="172"/>
      <c r="I292" s="172"/>
      <c r="J292" s="172"/>
      <c r="K292" s="172"/>
      <c r="L292" s="172"/>
      <c r="M292" s="172"/>
    </row>
    <row r="293" spans="1:13">
      <c r="A293" s="116" t="s">
        <v>342</v>
      </c>
      <c r="B293" s="104">
        <v>101</v>
      </c>
      <c r="C293" s="104" t="s">
        <v>1663</v>
      </c>
      <c r="D293" s="104" t="s">
        <v>1669</v>
      </c>
      <c r="E293" s="104">
        <v>1</v>
      </c>
      <c r="F293" s="113">
        <v>870.67396312778124</v>
      </c>
      <c r="G293" s="172"/>
      <c r="H293" s="172"/>
      <c r="I293" s="172"/>
      <c r="J293" s="172"/>
      <c r="K293" s="172"/>
      <c r="L293" s="172"/>
      <c r="M293" s="172"/>
    </row>
    <row r="294" spans="1:13">
      <c r="A294" s="116" t="s">
        <v>343</v>
      </c>
      <c r="B294" s="104">
        <v>101</v>
      </c>
      <c r="C294" s="104" t="s">
        <v>1663</v>
      </c>
      <c r="D294" s="104" t="s">
        <v>1669</v>
      </c>
      <c r="E294" s="104">
        <v>1</v>
      </c>
      <c r="F294" s="113">
        <v>870.67396312778124</v>
      </c>
      <c r="G294" s="172"/>
      <c r="H294" s="172"/>
      <c r="I294" s="172"/>
      <c r="J294" s="172"/>
      <c r="K294" s="172"/>
      <c r="L294" s="172"/>
      <c r="M294" s="172"/>
    </row>
    <row r="295" spans="1:13">
      <c r="A295" s="116" t="s">
        <v>344</v>
      </c>
      <c r="B295" s="104">
        <v>101</v>
      </c>
      <c r="C295" s="104" t="s">
        <v>1663</v>
      </c>
      <c r="D295" s="104" t="s">
        <v>1669</v>
      </c>
      <c r="E295" s="104">
        <v>1</v>
      </c>
      <c r="F295" s="113">
        <v>870.67396312778124</v>
      </c>
      <c r="G295" s="172"/>
      <c r="H295" s="172"/>
      <c r="I295" s="172"/>
      <c r="J295" s="172"/>
      <c r="K295" s="172"/>
      <c r="L295" s="172"/>
      <c r="M295" s="172"/>
    </row>
    <row r="296" spans="1:13">
      <c r="A296" s="116" t="s">
        <v>345</v>
      </c>
      <c r="B296" s="104">
        <v>101</v>
      </c>
      <c r="C296" s="104" t="s">
        <v>1663</v>
      </c>
      <c r="D296" s="104" t="s">
        <v>1669</v>
      </c>
      <c r="E296" s="104">
        <v>1</v>
      </c>
      <c r="F296" s="113">
        <v>870.67396312778124</v>
      </c>
      <c r="G296" s="172"/>
      <c r="H296" s="172"/>
      <c r="I296" s="172"/>
      <c r="J296" s="172"/>
      <c r="K296" s="172"/>
      <c r="L296" s="172"/>
      <c r="M296" s="172"/>
    </row>
    <row r="297" spans="1:13">
      <c r="A297" s="116" t="s">
        <v>346</v>
      </c>
      <c r="B297" s="104">
        <v>101</v>
      </c>
      <c r="C297" s="104" t="s">
        <v>1663</v>
      </c>
      <c r="D297" s="104" t="s">
        <v>1669</v>
      </c>
      <c r="E297" s="104">
        <v>1</v>
      </c>
      <c r="F297" s="113">
        <v>870.67396312778124</v>
      </c>
      <c r="G297" s="172"/>
      <c r="H297" s="172"/>
      <c r="I297" s="172"/>
      <c r="J297" s="172"/>
      <c r="K297" s="172"/>
      <c r="L297" s="172"/>
      <c r="M297" s="172"/>
    </row>
    <row r="298" spans="1:13">
      <c r="A298" s="116" t="s">
        <v>347</v>
      </c>
      <c r="B298" s="104">
        <v>101</v>
      </c>
      <c r="C298" s="104" t="s">
        <v>1663</v>
      </c>
      <c r="D298" s="104" t="s">
        <v>1669</v>
      </c>
      <c r="E298" s="104">
        <v>1</v>
      </c>
      <c r="F298" s="113">
        <v>870.67396312778124</v>
      </c>
      <c r="G298" s="172"/>
      <c r="H298" s="172"/>
      <c r="I298" s="172"/>
      <c r="J298" s="172"/>
      <c r="K298" s="172"/>
      <c r="L298" s="172"/>
      <c r="M298" s="172"/>
    </row>
    <row r="299" spans="1:13">
      <c r="A299" s="116" t="s">
        <v>348</v>
      </c>
      <c r="B299" s="104">
        <v>101</v>
      </c>
      <c r="C299" s="104" t="s">
        <v>1663</v>
      </c>
      <c r="D299" s="104" t="s">
        <v>8</v>
      </c>
      <c r="E299" s="104">
        <v>1</v>
      </c>
      <c r="F299" s="113">
        <v>1088.3424539097266</v>
      </c>
      <c r="G299" s="172"/>
      <c r="H299" s="172"/>
      <c r="I299" s="172"/>
      <c r="J299" s="172"/>
      <c r="K299" s="172"/>
      <c r="L299" s="172"/>
      <c r="M299" s="172"/>
    </row>
    <row r="300" spans="1:13">
      <c r="A300" s="116" t="s">
        <v>349</v>
      </c>
      <c r="B300" s="104">
        <v>101</v>
      </c>
      <c r="C300" s="104" t="s">
        <v>1663</v>
      </c>
      <c r="D300" s="104" t="s">
        <v>8</v>
      </c>
      <c r="E300" s="104">
        <v>1</v>
      </c>
      <c r="F300" s="113">
        <v>1088.3424539097266</v>
      </c>
      <c r="G300" s="172"/>
      <c r="H300" s="172"/>
      <c r="I300" s="172"/>
      <c r="J300" s="172"/>
      <c r="K300" s="172"/>
      <c r="L300" s="172"/>
      <c r="M300" s="172"/>
    </row>
    <row r="301" spans="1:13">
      <c r="A301" s="116" t="s">
        <v>350</v>
      </c>
      <c r="B301" s="104">
        <v>101</v>
      </c>
      <c r="C301" s="104" t="s">
        <v>1663</v>
      </c>
      <c r="D301" s="104" t="s">
        <v>1669</v>
      </c>
      <c r="E301" s="104">
        <v>1</v>
      </c>
      <c r="F301" s="113">
        <v>870.67396312778124</v>
      </c>
      <c r="G301" s="172"/>
      <c r="H301" s="172"/>
      <c r="I301" s="172"/>
      <c r="J301" s="172"/>
      <c r="K301" s="172"/>
      <c r="L301" s="172"/>
      <c r="M301" s="172"/>
    </row>
    <row r="302" spans="1:13">
      <c r="A302" s="116" t="s">
        <v>351</v>
      </c>
      <c r="B302" s="104">
        <v>101</v>
      </c>
      <c r="C302" s="104" t="s">
        <v>1663</v>
      </c>
      <c r="D302" s="104" t="s">
        <v>1669</v>
      </c>
      <c r="E302" s="104">
        <v>1</v>
      </c>
      <c r="F302" s="113">
        <v>870.67396312778124</v>
      </c>
      <c r="G302" s="172"/>
      <c r="H302" s="172"/>
      <c r="I302" s="172"/>
      <c r="J302" s="172"/>
      <c r="K302" s="172"/>
      <c r="L302" s="172"/>
      <c r="M302" s="172"/>
    </row>
    <row r="303" spans="1:13">
      <c r="A303" s="116" t="s">
        <v>352</v>
      </c>
      <c r="B303" s="104">
        <v>101</v>
      </c>
      <c r="C303" s="104" t="s">
        <v>1663</v>
      </c>
      <c r="D303" s="104" t="s">
        <v>1669</v>
      </c>
      <c r="E303" s="104">
        <v>1</v>
      </c>
      <c r="F303" s="113">
        <v>870.67396312778124</v>
      </c>
      <c r="G303" s="172"/>
      <c r="H303" s="172"/>
      <c r="I303" s="172"/>
      <c r="J303" s="172"/>
      <c r="K303" s="172"/>
      <c r="L303" s="172"/>
      <c r="M303" s="172"/>
    </row>
    <row r="304" spans="1:13">
      <c r="A304" s="116" t="s">
        <v>353</v>
      </c>
      <c r="B304" s="104">
        <v>101</v>
      </c>
      <c r="C304" s="104" t="s">
        <v>1663</v>
      </c>
      <c r="D304" s="104" t="s">
        <v>1669</v>
      </c>
      <c r="E304" s="104">
        <v>1</v>
      </c>
      <c r="F304" s="113">
        <v>870.67396312778124</v>
      </c>
      <c r="G304" s="172"/>
      <c r="H304" s="172"/>
      <c r="I304" s="172"/>
      <c r="J304" s="172"/>
      <c r="K304" s="172"/>
      <c r="L304" s="172"/>
      <c r="M304" s="172"/>
    </row>
    <row r="305" spans="1:13">
      <c r="A305" s="116" t="s">
        <v>354</v>
      </c>
      <c r="B305" s="104">
        <v>101</v>
      </c>
      <c r="C305" s="104" t="s">
        <v>1663</v>
      </c>
      <c r="D305" s="104" t="s">
        <v>1669</v>
      </c>
      <c r="E305" s="104">
        <v>1</v>
      </c>
      <c r="F305" s="113">
        <v>870.67396312778124</v>
      </c>
      <c r="G305" s="172"/>
      <c r="H305" s="172"/>
      <c r="I305" s="172"/>
      <c r="J305" s="172"/>
      <c r="K305" s="172"/>
      <c r="L305" s="172"/>
      <c r="M305" s="172"/>
    </row>
    <row r="306" spans="1:13">
      <c r="A306" s="116" t="s">
        <v>355</v>
      </c>
      <c r="B306" s="104">
        <v>101</v>
      </c>
      <c r="C306" s="104" t="s">
        <v>1663</v>
      </c>
      <c r="D306" s="104" t="s">
        <v>1669</v>
      </c>
      <c r="E306" s="104">
        <v>1</v>
      </c>
      <c r="F306" s="113">
        <v>870.67396312778124</v>
      </c>
      <c r="G306" s="172"/>
      <c r="H306" s="172"/>
      <c r="I306" s="172"/>
      <c r="J306" s="172"/>
      <c r="K306" s="172"/>
      <c r="L306" s="172"/>
      <c r="M306" s="172"/>
    </row>
    <row r="307" spans="1:13">
      <c r="A307" s="116" t="s">
        <v>356</v>
      </c>
      <c r="B307" s="104">
        <v>101</v>
      </c>
      <c r="C307" s="104" t="s">
        <v>1663</v>
      </c>
      <c r="D307" s="104" t="s">
        <v>8</v>
      </c>
      <c r="E307" s="104">
        <v>1</v>
      </c>
      <c r="F307" s="113">
        <v>1088.3424539097266</v>
      </c>
      <c r="G307" s="172"/>
      <c r="H307" s="172"/>
      <c r="I307" s="172"/>
      <c r="J307" s="172"/>
      <c r="K307" s="172"/>
      <c r="L307" s="172"/>
      <c r="M307" s="172"/>
    </row>
    <row r="308" spans="1:13">
      <c r="A308" s="116" t="s">
        <v>357</v>
      </c>
      <c r="B308" s="104">
        <v>101</v>
      </c>
      <c r="C308" s="104" t="s">
        <v>1663</v>
      </c>
      <c r="D308" s="104" t="s">
        <v>1669</v>
      </c>
      <c r="E308" s="104">
        <v>1</v>
      </c>
      <c r="F308" s="113">
        <v>870.67396312778124</v>
      </c>
      <c r="G308" s="172"/>
      <c r="H308" s="172"/>
      <c r="I308" s="172"/>
      <c r="J308" s="172"/>
      <c r="K308" s="172"/>
      <c r="L308" s="172"/>
      <c r="M308" s="172"/>
    </row>
    <row r="309" spans="1:13">
      <c r="A309" s="116" t="s">
        <v>358</v>
      </c>
      <c r="B309" s="104">
        <v>101</v>
      </c>
      <c r="C309" s="104" t="s">
        <v>1663</v>
      </c>
      <c r="D309" s="104" t="s">
        <v>1669</v>
      </c>
      <c r="E309" s="104">
        <v>1</v>
      </c>
      <c r="F309" s="113">
        <v>870.67396312778124</v>
      </c>
      <c r="G309" s="172"/>
      <c r="H309" s="172"/>
      <c r="I309" s="172"/>
      <c r="J309" s="172"/>
      <c r="K309" s="172"/>
      <c r="L309" s="172"/>
      <c r="M309" s="172"/>
    </row>
    <row r="310" spans="1:13">
      <c r="A310" s="116" t="s">
        <v>359</v>
      </c>
      <c r="B310" s="104">
        <v>101</v>
      </c>
      <c r="C310" s="104" t="s">
        <v>1663</v>
      </c>
      <c r="D310" s="104" t="s">
        <v>1669</v>
      </c>
      <c r="E310" s="104">
        <v>1</v>
      </c>
      <c r="F310" s="113">
        <v>870.67396312778124</v>
      </c>
      <c r="G310" s="172"/>
      <c r="H310" s="172"/>
      <c r="I310" s="172"/>
      <c r="J310" s="172"/>
      <c r="K310" s="172"/>
      <c r="L310" s="172"/>
      <c r="M310" s="172"/>
    </row>
    <row r="311" spans="1:13">
      <c r="A311" s="116" t="s">
        <v>360</v>
      </c>
      <c r="B311" s="104">
        <v>101</v>
      </c>
      <c r="C311" s="104" t="s">
        <v>1663</v>
      </c>
      <c r="D311" s="104" t="s">
        <v>1669</v>
      </c>
      <c r="E311" s="104">
        <v>1</v>
      </c>
      <c r="F311" s="113">
        <v>870.67396312778124</v>
      </c>
      <c r="G311" s="172"/>
      <c r="H311" s="172"/>
      <c r="I311" s="172"/>
      <c r="J311" s="172"/>
      <c r="K311" s="172"/>
      <c r="L311" s="172"/>
      <c r="M311" s="172"/>
    </row>
    <row r="312" spans="1:13">
      <c r="A312" s="116" t="s">
        <v>361</v>
      </c>
      <c r="B312" s="104">
        <v>101</v>
      </c>
      <c r="C312" s="104" t="s">
        <v>1663</v>
      </c>
      <c r="D312" s="104" t="s">
        <v>1669</v>
      </c>
      <c r="E312" s="104">
        <v>0.5</v>
      </c>
      <c r="F312" s="113">
        <v>870.67396312778124</v>
      </c>
      <c r="G312" s="172"/>
      <c r="H312" s="172"/>
      <c r="I312" s="172"/>
      <c r="J312" s="172"/>
      <c r="K312" s="172"/>
      <c r="L312" s="172"/>
      <c r="M312" s="172"/>
    </row>
    <row r="313" spans="1:13">
      <c r="A313" s="116" t="s">
        <v>362</v>
      </c>
      <c r="B313" s="104">
        <v>101</v>
      </c>
      <c r="C313" s="104" t="s">
        <v>1665</v>
      </c>
      <c r="D313" s="104" t="s">
        <v>47</v>
      </c>
      <c r="E313" s="104">
        <v>1</v>
      </c>
      <c r="F313" s="113">
        <v>1306.0109446916717</v>
      </c>
      <c r="G313" s="172"/>
      <c r="H313" s="172"/>
      <c r="I313" s="172"/>
      <c r="J313" s="172"/>
      <c r="K313" s="172"/>
      <c r="L313" s="172"/>
      <c r="M313" s="172"/>
    </row>
    <row r="314" spans="1:13">
      <c r="A314" s="116" t="s">
        <v>363</v>
      </c>
      <c r="B314" s="104">
        <v>101</v>
      </c>
      <c r="C314" s="104" t="s">
        <v>1665</v>
      </c>
      <c r="D314" s="104" t="s">
        <v>1669</v>
      </c>
      <c r="E314" s="104">
        <v>1</v>
      </c>
      <c r="F314" s="113">
        <v>870.67396312778124</v>
      </c>
      <c r="G314" s="172"/>
      <c r="H314" s="172"/>
      <c r="I314" s="172"/>
      <c r="J314" s="172"/>
      <c r="K314" s="172"/>
      <c r="L314" s="172"/>
      <c r="M314" s="172"/>
    </row>
    <row r="315" spans="1:13">
      <c r="A315" s="116" t="s">
        <v>364</v>
      </c>
      <c r="B315" s="104">
        <v>101</v>
      </c>
      <c r="C315" s="104" t="s">
        <v>1665</v>
      </c>
      <c r="D315" s="104" t="s">
        <v>47</v>
      </c>
      <c r="E315" s="104">
        <v>1</v>
      </c>
      <c r="F315" s="113">
        <v>1306.0109446916717</v>
      </c>
      <c r="G315" s="172"/>
      <c r="H315" s="172"/>
      <c r="I315" s="172"/>
      <c r="J315" s="172"/>
      <c r="K315" s="172"/>
      <c r="L315" s="172"/>
      <c r="M315" s="172"/>
    </row>
    <row r="316" spans="1:13">
      <c r="A316" s="116" t="s">
        <v>365</v>
      </c>
      <c r="B316" s="104">
        <v>101</v>
      </c>
      <c r="C316" s="104" t="s">
        <v>1665</v>
      </c>
      <c r="D316" s="104" t="s">
        <v>47</v>
      </c>
      <c r="E316" s="104">
        <v>1</v>
      </c>
      <c r="F316" s="113">
        <v>1306.0109446916717</v>
      </c>
      <c r="G316" s="172"/>
      <c r="H316" s="172"/>
      <c r="I316" s="172"/>
      <c r="J316" s="172"/>
      <c r="K316" s="172"/>
      <c r="L316" s="172"/>
      <c r="M316" s="172"/>
    </row>
    <row r="317" spans="1:13">
      <c r="A317" s="116" t="s">
        <v>366</v>
      </c>
      <c r="B317" s="104">
        <v>101</v>
      </c>
      <c r="C317" s="104" t="s">
        <v>1665</v>
      </c>
      <c r="D317" s="104" t="s">
        <v>47</v>
      </c>
      <c r="E317" s="104">
        <v>1</v>
      </c>
      <c r="F317" s="113">
        <v>1306.0109446916717</v>
      </c>
      <c r="G317" s="172"/>
      <c r="H317" s="172"/>
      <c r="I317" s="172"/>
      <c r="J317" s="172"/>
      <c r="K317" s="172"/>
      <c r="L317" s="172"/>
      <c r="M317" s="172"/>
    </row>
    <row r="318" spans="1:13">
      <c r="A318" s="116" t="s">
        <v>367</v>
      </c>
      <c r="B318" s="104">
        <v>101</v>
      </c>
      <c r="C318" s="104" t="s">
        <v>1665</v>
      </c>
      <c r="D318" s="104" t="s">
        <v>1669</v>
      </c>
      <c r="E318" s="104">
        <v>1</v>
      </c>
      <c r="F318" s="113">
        <v>870.67396312778124</v>
      </c>
      <c r="G318" s="172"/>
      <c r="H318" s="172"/>
      <c r="I318" s="172"/>
      <c r="J318" s="172"/>
      <c r="K318" s="172"/>
      <c r="L318" s="172"/>
      <c r="M318" s="172"/>
    </row>
    <row r="319" spans="1:13">
      <c r="A319" s="116" t="s">
        <v>368</v>
      </c>
      <c r="B319" s="104">
        <v>101</v>
      </c>
      <c r="C319" s="104" t="s">
        <v>1665</v>
      </c>
      <c r="D319" s="104" t="s">
        <v>1669</v>
      </c>
      <c r="E319" s="104">
        <v>1</v>
      </c>
      <c r="F319" s="113">
        <v>870.67396312778124</v>
      </c>
      <c r="G319" s="172"/>
      <c r="H319" s="172"/>
      <c r="I319" s="172"/>
      <c r="J319" s="172"/>
      <c r="K319" s="172"/>
      <c r="L319" s="172"/>
      <c r="M319" s="172"/>
    </row>
    <row r="320" spans="1:13">
      <c r="A320" s="116" t="s">
        <v>369</v>
      </c>
      <c r="B320" s="104">
        <v>101</v>
      </c>
      <c r="C320" s="104" t="s">
        <v>1665</v>
      </c>
      <c r="D320" s="104" t="s">
        <v>8</v>
      </c>
      <c r="E320" s="104">
        <v>1</v>
      </c>
      <c r="F320" s="113">
        <v>1088.3424539097266</v>
      </c>
      <c r="G320" s="172"/>
      <c r="H320" s="172"/>
      <c r="I320" s="172"/>
      <c r="J320" s="172"/>
      <c r="K320" s="172"/>
      <c r="L320" s="172"/>
      <c r="M320" s="172"/>
    </row>
    <row r="321" spans="1:13">
      <c r="A321" s="116" t="s">
        <v>370</v>
      </c>
      <c r="B321" s="104">
        <v>101</v>
      </c>
      <c r="C321" s="104" t="s">
        <v>1665</v>
      </c>
      <c r="D321" s="104" t="s">
        <v>8</v>
      </c>
      <c r="E321" s="104">
        <v>1</v>
      </c>
      <c r="F321" s="113">
        <v>1088.3424539097266</v>
      </c>
      <c r="G321" s="172"/>
      <c r="H321" s="172"/>
      <c r="I321" s="172"/>
      <c r="J321" s="172"/>
      <c r="K321" s="172"/>
      <c r="L321" s="172"/>
      <c r="M321" s="172"/>
    </row>
    <row r="322" spans="1:13">
      <c r="A322" s="116" t="s">
        <v>371</v>
      </c>
      <c r="B322" s="104">
        <v>101</v>
      </c>
      <c r="C322" s="104" t="s">
        <v>1665</v>
      </c>
      <c r="D322" s="104" t="s">
        <v>8</v>
      </c>
      <c r="E322" s="104">
        <v>1</v>
      </c>
      <c r="F322" s="113">
        <v>1088.3424539097266</v>
      </c>
      <c r="G322" s="172"/>
      <c r="H322" s="172"/>
      <c r="I322" s="172"/>
      <c r="J322" s="172"/>
      <c r="K322" s="172"/>
      <c r="L322" s="172"/>
      <c r="M322" s="172"/>
    </row>
    <row r="323" spans="1:13">
      <c r="A323" s="116" t="s">
        <v>372</v>
      </c>
      <c r="B323" s="104">
        <v>101</v>
      </c>
      <c r="C323" s="104" t="s">
        <v>1665</v>
      </c>
      <c r="D323" s="104" t="s">
        <v>1669</v>
      </c>
      <c r="E323" s="104">
        <v>0.5</v>
      </c>
      <c r="F323" s="113">
        <v>870.67396312778124</v>
      </c>
      <c r="G323" s="172"/>
      <c r="H323" s="172"/>
      <c r="I323" s="172"/>
      <c r="J323" s="172"/>
      <c r="K323" s="172"/>
      <c r="L323" s="172"/>
      <c r="M323" s="172"/>
    </row>
    <row r="324" spans="1:13">
      <c r="A324" s="116" t="s">
        <v>373</v>
      </c>
      <c r="B324" s="104">
        <v>101</v>
      </c>
      <c r="C324" s="104" t="s">
        <v>1665</v>
      </c>
      <c r="D324" s="104" t="s">
        <v>10</v>
      </c>
      <c r="E324" s="104">
        <v>1</v>
      </c>
      <c r="F324" s="113">
        <v>1088.3424539097266</v>
      </c>
      <c r="G324" s="172"/>
      <c r="H324" s="172"/>
      <c r="I324" s="172"/>
      <c r="J324" s="172"/>
      <c r="K324" s="172"/>
      <c r="L324" s="172"/>
      <c r="M324" s="172"/>
    </row>
    <row r="325" spans="1:13">
      <c r="A325" s="116" t="s">
        <v>374</v>
      </c>
      <c r="B325" s="104">
        <v>101</v>
      </c>
      <c r="C325" s="104" t="s">
        <v>1665</v>
      </c>
      <c r="D325" s="104" t="s">
        <v>8</v>
      </c>
      <c r="E325" s="104">
        <v>1</v>
      </c>
      <c r="F325" s="113">
        <v>1088.3424539097266</v>
      </c>
      <c r="G325" s="172"/>
      <c r="H325" s="172"/>
      <c r="I325" s="172"/>
      <c r="J325" s="172"/>
      <c r="K325" s="172"/>
      <c r="L325" s="172"/>
      <c r="M325" s="172"/>
    </row>
    <row r="326" spans="1:13">
      <c r="A326" s="116" t="s">
        <v>375</v>
      </c>
      <c r="B326" s="104">
        <v>101</v>
      </c>
      <c r="C326" s="104" t="s">
        <v>1665</v>
      </c>
      <c r="D326" s="104" t="s">
        <v>1669</v>
      </c>
      <c r="E326" s="104">
        <v>1</v>
      </c>
      <c r="F326" s="113">
        <v>870.67396312778124</v>
      </c>
      <c r="G326" s="172"/>
      <c r="H326" s="172"/>
      <c r="I326" s="172"/>
      <c r="J326" s="172"/>
      <c r="K326" s="172"/>
      <c r="L326" s="172"/>
      <c r="M326" s="172"/>
    </row>
    <row r="327" spans="1:13">
      <c r="A327" s="116" t="s">
        <v>376</v>
      </c>
      <c r="B327" s="104">
        <v>101</v>
      </c>
      <c r="C327" s="104" t="s">
        <v>1665</v>
      </c>
      <c r="D327" s="104" t="s">
        <v>1669</v>
      </c>
      <c r="E327" s="104">
        <v>1</v>
      </c>
      <c r="F327" s="113">
        <v>870.67396312778124</v>
      </c>
      <c r="G327" s="172"/>
      <c r="H327" s="172"/>
      <c r="I327" s="172"/>
      <c r="J327" s="172"/>
      <c r="K327" s="172"/>
      <c r="L327" s="172"/>
      <c r="M327" s="172"/>
    </row>
    <row r="328" spans="1:13">
      <c r="A328" s="116" t="s">
        <v>377</v>
      </c>
      <c r="B328" s="104">
        <v>101</v>
      </c>
      <c r="C328" s="104" t="s">
        <v>1665</v>
      </c>
      <c r="D328" s="104" t="s">
        <v>1669</v>
      </c>
      <c r="E328" s="104">
        <v>1</v>
      </c>
      <c r="F328" s="113">
        <v>870.67396312778124</v>
      </c>
      <c r="G328" s="172"/>
      <c r="H328" s="172"/>
      <c r="I328" s="172"/>
      <c r="J328" s="172"/>
      <c r="K328" s="172"/>
      <c r="L328" s="172"/>
      <c r="M328" s="172"/>
    </row>
    <row r="329" spans="1:13">
      <c r="A329" s="116" t="s">
        <v>378</v>
      </c>
      <c r="B329" s="104">
        <v>101</v>
      </c>
      <c r="C329" s="104" t="s">
        <v>1665</v>
      </c>
      <c r="D329" s="104" t="s">
        <v>1669</v>
      </c>
      <c r="E329" s="104">
        <v>1</v>
      </c>
      <c r="F329" s="113">
        <v>870.67396312778124</v>
      </c>
      <c r="G329" s="172"/>
      <c r="H329" s="172"/>
      <c r="I329" s="172"/>
      <c r="J329" s="172"/>
      <c r="K329" s="172"/>
      <c r="L329" s="172"/>
      <c r="M329" s="172"/>
    </row>
    <row r="330" spans="1:13">
      <c r="A330" s="116" t="s">
        <v>379</v>
      </c>
      <c r="B330" s="104">
        <v>101</v>
      </c>
      <c r="C330" s="104" t="s">
        <v>1665</v>
      </c>
      <c r="D330" s="104" t="s">
        <v>1669</v>
      </c>
      <c r="E330" s="104">
        <v>1</v>
      </c>
      <c r="F330" s="113">
        <v>870.67396312778124</v>
      </c>
      <c r="G330" s="172"/>
      <c r="H330" s="172"/>
      <c r="I330" s="172"/>
      <c r="J330" s="172"/>
      <c r="K330" s="172"/>
      <c r="L330" s="172"/>
      <c r="M330" s="172"/>
    </row>
    <row r="331" spans="1:13">
      <c r="A331" s="116" t="s">
        <v>380</v>
      </c>
      <c r="B331" s="104">
        <v>101</v>
      </c>
      <c r="C331" s="104" t="s">
        <v>1665</v>
      </c>
      <c r="D331" s="104" t="s">
        <v>1669</v>
      </c>
      <c r="E331" s="104">
        <v>1</v>
      </c>
      <c r="F331" s="113">
        <v>870.67396312778124</v>
      </c>
      <c r="G331" s="172"/>
      <c r="H331" s="172"/>
      <c r="I331" s="172"/>
      <c r="J331" s="172"/>
      <c r="K331" s="172"/>
      <c r="L331" s="172"/>
      <c r="M331" s="172"/>
    </row>
    <row r="332" spans="1:13">
      <c r="A332" s="116" t="s">
        <v>381</v>
      </c>
      <c r="B332" s="104">
        <v>101</v>
      </c>
      <c r="C332" s="104" t="s">
        <v>1665</v>
      </c>
      <c r="D332" s="104" t="s">
        <v>55</v>
      </c>
      <c r="E332" s="104">
        <v>1</v>
      </c>
      <c r="F332" s="113">
        <v>1523.6794354736171</v>
      </c>
      <c r="G332" s="172"/>
      <c r="H332" s="172"/>
      <c r="I332" s="172"/>
      <c r="J332" s="172"/>
      <c r="K332" s="172"/>
      <c r="L332" s="172"/>
      <c r="M332" s="172"/>
    </row>
    <row r="333" spans="1:13">
      <c r="A333" s="116" t="s">
        <v>382</v>
      </c>
      <c r="B333" s="104">
        <v>101</v>
      </c>
      <c r="C333" s="104" t="s">
        <v>1665</v>
      </c>
      <c r="D333" s="104" t="s">
        <v>55</v>
      </c>
      <c r="E333" s="104">
        <v>1</v>
      </c>
      <c r="F333" s="113">
        <v>1523.6794354736171</v>
      </c>
      <c r="G333" s="172"/>
      <c r="H333" s="172"/>
      <c r="I333" s="172"/>
      <c r="J333" s="172"/>
      <c r="K333" s="172"/>
      <c r="L333" s="172"/>
      <c r="M333" s="172"/>
    </row>
    <row r="334" spans="1:13">
      <c r="A334" s="116" t="s">
        <v>383</v>
      </c>
      <c r="B334" s="104">
        <v>101</v>
      </c>
      <c r="C334" s="104" t="s">
        <v>1665</v>
      </c>
      <c r="D334" s="104" t="s">
        <v>1669</v>
      </c>
      <c r="E334" s="104">
        <v>1</v>
      </c>
      <c r="F334" s="113">
        <v>870.67396312778124</v>
      </c>
      <c r="G334" s="172"/>
      <c r="H334" s="172"/>
      <c r="I334" s="172"/>
      <c r="J334" s="172"/>
      <c r="K334" s="172"/>
      <c r="L334" s="172"/>
      <c r="M334" s="172"/>
    </row>
    <row r="335" spans="1:13">
      <c r="A335" s="116" t="s">
        <v>384</v>
      </c>
      <c r="B335" s="104">
        <v>101</v>
      </c>
      <c r="C335" s="104" t="s">
        <v>1665</v>
      </c>
      <c r="D335" s="104" t="s">
        <v>1669</v>
      </c>
      <c r="E335" s="104">
        <v>1</v>
      </c>
      <c r="F335" s="113">
        <v>870.67396312778124</v>
      </c>
      <c r="G335" s="172"/>
      <c r="H335" s="172"/>
      <c r="I335" s="172"/>
      <c r="J335" s="172"/>
      <c r="K335" s="172"/>
      <c r="L335" s="172"/>
      <c r="M335" s="172"/>
    </row>
    <row r="336" spans="1:13">
      <c r="A336" s="116" t="s">
        <v>385</v>
      </c>
      <c r="B336" s="104">
        <v>101</v>
      </c>
      <c r="C336" s="104" t="s">
        <v>1665</v>
      </c>
      <c r="D336" s="104" t="s">
        <v>10</v>
      </c>
      <c r="E336" s="104">
        <v>1</v>
      </c>
      <c r="F336" s="113">
        <v>1088.3424539097266</v>
      </c>
      <c r="G336" s="172"/>
      <c r="H336" s="172"/>
      <c r="I336" s="172"/>
      <c r="J336" s="172"/>
      <c r="K336" s="172"/>
      <c r="L336" s="172"/>
      <c r="M336" s="172"/>
    </row>
    <row r="337" spans="1:13">
      <c r="A337" s="116" t="s">
        <v>386</v>
      </c>
      <c r="B337" s="104">
        <v>101</v>
      </c>
      <c r="C337" s="104" t="s">
        <v>1667</v>
      </c>
      <c r="D337" s="104" t="s">
        <v>1669</v>
      </c>
      <c r="E337" s="104">
        <v>1</v>
      </c>
      <c r="F337" s="113">
        <v>870.67396312778124</v>
      </c>
      <c r="G337" s="172"/>
      <c r="H337" s="172"/>
      <c r="I337" s="172"/>
      <c r="J337" s="172"/>
      <c r="K337" s="172"/>
      <c r="L337" s="172"/>
      <c r="M337" s="172"/>
    </row>
    <row r="338" spans="1:13">
      <c r="A338" s="116" t="s">
        <v>387</v>
      </c>
      <c r="B338" s="104">
        <v>101</v>
      </c>
      <c r="C338" s="104" t="s">
        <v>1667</v>
      </c>
      <c r="D338" s="104" t="s">
        <v>1669</v>
      </c>
      <c r="E338" s="104">
        <v>1</v>
      </c>
      <c r="F338" s="113">
        <v>870.67396312778124</v>
      </c>
      <c r="G338" s="172"/>
      <c r="H338" s="172"/>
      <c r="I338" s="172"/>
      <c r="J338" s="172"/>
      <c r="K338" s="172"/>
      <c r="L338" s="172"/>
      <c r="M338" s="172"/>
    </row>
    <row r="339" spans="1:13">
      <c r="A339" s="116" t="s">
        <v>388</v>
      </c>
      <c r="B339" s="104">
        <v>101</v>
      </c>
      <c r="C339" s="104" t="s">
        <v>1667</v>
      </c>
      <c r="D339" s="104" t="s">
        <v>1669</v>
      </c>
      <c r="E339" s="104">
        <v>1</v>
      </c>
      <c r="F339" s="113">
        <v>870.67396312778124</v>
      </c>
      <c r="G339" s="172"/>
      <c r="H339" s="172"/>
      <c r="I339" s="172"/>
      <c r="J339" s="172"/>
      <c r="K339" s="172"/>
      <c r="L339" s="172"/>
      <c r="M339" s="172"/>
    </row>
    <row r="340" spans="1:13">
      <c r="A340" s="116" t="s">
        <v>389</v>
      </c>
      <c r="B340" s="104">
        <v>101</v>
      </c>
      <c r="C340" s="104" t="s">
        <v>1667</v>
      </c>
      <c r="D340" s="104" t="s">
        <v>1669</v>
      </c>
      <c r="E340" s="104">
        <v>1</v>
      </c>
      <c r="F340" s="113">
        <v>870.67396312778124</v>
      </c>
      <c r="G340" s="172"/>
      <c r="H340" s="172"/>
      <c r="I340" s="172"/>
      <c r="J340" s="172"/>
      <c r="K340" s="172"/>
      <c r="L340" s="172"/>
      <c r="M340" s="172"/>
    </row>
    <row r="341" spans="1:13">
      <c r="A341" s="116" t="s">
        <v>390</v>
      </c>
      <c r="B341" s="104">
        <v>101</v>
      </c>
      <c r="C341" s="104" t="s">
        <v>1667</v>
      </c>
      <c r="D341" s="104" t="s">
        <v>1669</v>
      </c>
      <c r="E341" s="104">
        <v>1</v>
      </c>
      <c r="F341" s="113">
        <v>870.67396312778124</v>
      </c>
      <c r="G341" s="172"/>
      <c r="H341" s="172"/>
      <c r="I341" s="172"/>
      <c r="J341" s="172"/>
      <c r="K341" s="172"/>
      <c r="L341" s="172"/>
      <c r="M341" s="172"/>
    </row>
    <row r="342" spans="1:13">
      <c r="A342" s="116" t="s">
        <v>391</v>
      </c>
      <c r="B342" s="104">
        <v>101</v>
      </c>
      <c r="C342" s="104" t="s">
        <v>1667</v>
      </c>
      <c r="D342" s="104" t="s">
        <v>1669</v>
      </c>
      <c r="E342" s="104">
        <v>1</v>
      </c>
      <c r="F342" s="113">
        <v>870.67396312778124</v>
      </c>
      <c r="G342" s="172"/>
      <c r="H342" s="172"/>
      <c r="I342" s="172"/>
      <c r="J342" s="172"/>
      <c r="K342" s="172"/>
      <c r="L342" s="172"/>
      <c r="M342" s="172"/>
    </row>
    <row r="343" spans="1:13">
      <c r="A343" s="116" t="s">
        <v>392</v>
      </c>
      <c r="B343" s="104">
        <v>101</v>
      </c>
      <c r="C343" s="104" t="s">
        <v>1667</v>
      </c>
      <c r="D343" s="104" t="s">
        <v>10</v>
      </c>
      <c r="E343" s="104">
        <v>1</v>
      </c>
      <c r="F343" s="113">
        <v>1088.3424539097266</v>
      </c>
      <c r="G343" s="172"/>
      <c r="H343" s="172"/>
      <c r="I343" s="172"/>
      <c r="J343" s="172"/>
      <c r="K343" s="172"/>
      <c r="L343" s="172"/>
      <c r="M343" s="172"/>
    </row>
    <row r="344" spans="1:13">
      <c r="A344" s="116" t="s">
        <v>393</v>
      </c>
      <c r="B344" s="104">
        <v>101</v>
      </c>
      <c r="C344" s="104" t="s">
        <v>1665</v>
      </c>
      <c r="D344" s="104" t="s">
        <v>1669</v>
      </c>
      <c r="E344" s="104">
        <v>1</v>
      </c>
      <c r="F344" s="113">
        <v>870.67396312778124</v>
      </c>
      <c r="G344" s="172"/>
      <c r="H344" s="172"/>
      <c r="I344" s="172"/>
      <c r="J344" s="172"/>
      <c r="K344" s="172"/>
      <c r="L344" s="172"/>
      <c r="M344" s="172"/>
    </row>
    <row r="345" spans="1:13">
      <c r="A345" s="116" t="s">
        <v>394</v>
      </c>
      <c r="B345" s="104">
        <v>101</v>
      </c>
      <c r="C345" s="104" t="s">
        <v>1665</v>
      </c>
      <c r="D345" s="104" t="s">
        <v>47</v>
      </c>
      <c r="E345" s="104">
        <v>1</v>
      </c>
      <c r="F345" s="113">
        <v>1306.0109446916717</v>
      </c>
      <c r="G345" s="172"/>
      <c r="H345" s="172"/>
      <c r="I345" s="172"/>
      <c r="J345" s="172"/>
      <c r="K345" s="172"/>
      <c r="L345" s="172"/>
      <c r="M345" s="172"/>
    </row>
    <row r="346" spans="1:13">
      <c r="A346" s="116" t="s">
        <v>395</v>
      </c>
      <c r="B346" s="104">
        <v>101</v>
      </c>
      <c r="C346" s="104" t="s">
        <v>1665</v>
      </c>
      <c r="D346" s="104" t="s">
        <v>47</v>
      </c>
      <c r="E346" s="104">
        <v>1</v>
      </c>
      <c r="F346" s="113">
        <v>1306.0109446916717</v>
      </c>
      <c r="G346" s="172"/>
      <c r="H346" s="172"/>
      <c r="I346" s="172"/>
      <c r="J346" s="172"/>
      <c r="K346" s="172"/>
      <c r="L346" s="172"/>
      <c r="M346" s="172"/>
    </row>
    <row r="347" spans="1:13">
      <c r="A347" s="116" t="s">
        <v>396</v>
      </c>
      <c r="B347" s="104">
        <v>101</v>
      </c>
      <c r="C347" s="104" t="s">
        <v>1665</v>
      </c>
      <c r="D347" s="104" t="s">
        <v>47</v>
      </c>
      <c r="E347" s="104">
        <v>1</v>
      </c>
      <c r="F347" s="113">
        <v>1306.0109446916717</v>
      </c>
      <c r="G347" s="172"/>
      <c r="H347" s="172"/>
      <c r="I347" s="172"/>
      <c r="J347" s="172"/>
      <c r="K347" s="172"/>
      <c r="L347" s="172"/>
      <c r="M347" s="172"/>
    </row>
    <row r="348" spans="1:13">
      <c r="A348" s="116" t="s">
        <v>397</v>
      </c>
      <c r="B348" s="104">
        <v>101</v>
      </c>
      <c r="C348" s="104" t="s">
        <v>1665</v>
      </c>
      <c r="D348" s="104" t="s">
        <v>1669</v>
      </c>
      <c r="E348" s="104">
        <v>1</v>
      </c>
      <c r="F348" s="113">
        <v>870.67396312778124</v>
      </c>
      <c r="G348" s="172"/>
      <c r="H348" s="172"/>
      <c r="I348" s="172"/>
      <c r="J348" s="172"/>
      <c r="K348" s="172"/>
      <c r="L348" s="172"/>
      <c r="M348" s="172"/>
    </row>
    <row r="349" spans="1:13">
      <c r="A349" s="116" t="s">
        <v>398</v>
      </c>
      <c r="B349" s="104">
        <v>101</v>
      </c>
      <c r="C349" s="104" t="s">
        <v>1664</v>
      </c>
      <c r="D349" s="104" t="s">
        <v>1669</v>
      </c>
      <c r="E349" s="104">
        <v>1</v>
      </c>
      <c r="F349" s="113">
        <v>870.67396312778124</v>
      </c>
      <c r="G349" s="172"/>
      <c r="H349" s="172"/>
      <c r="I349" s="172"/>
      <c r="J349" s="172"/>
      <c r="K349" s="172"/>
      <c r="L349" s="172"/>
      <c r="M349" s="172"/>
    </row>
    <row r="350" spans="1:13">
      <c r="A350" s="116" t="s">
        <v>399</v>
      </c>
      <c r="B350" s="104">
        <v>101</v>
      </c>
      <c r="C350" s="104" t="s">
        <v>1664</v>
      </c>
      <c r="D350" s="104" t="s">
        <v>1669</v>
      </c>
      <c r="E350" s="104">
        <v>1</v>
      </c>
      <c r="F350" s="113">
        <v>870.67396312778124</v>
      </c>
      <c r="G350" s="172"/>
      <c r="H350" s="172"/>
      <c r="I350" s="172"/>
      <c r="J350" s="172"/>
      <c r="K350" s="172"/>
      <c r="L350" s="172"/>
      <c r="M350" s="172"/>
    </row>
    <row r="351" spans="1:13">
      <c r="A351" s="116" t="s">
        <v>400</v>
      </c>
      <c r="B351" s="104">
        <v>101</v>
      </c>
      <c r="C351" s="104" t="s">
        <v>1664</v>
      </c>
      <c r="D351" s="104" t="s">
        <v>10</v>
      </c>
      <c r="E351" s="104">
        <v>1</v>
      </c>
      <c r="F351" s="113">
        <v>1088.3424539097266</v>
      </c>
      <c r="G351" s="172"/>
      <c r="H351" s="172"/>
      <c r="I351" s="172"/>
      <c r="J351" s="172"/>
      <c r="K351" s="172"/>
      <c r="L351" s="172"/>
      <c r="M351" s="172"/>
    </row>
    <row r="352" spans="1:13">
      <c r="A352" s="116" t="s">
        <v>401</v>
      </c>
      <c r="B352" s="104">
        <v>101</v>
      </c>
      <c r="C352" s="104" t="s">
        <v>1664</v>
      </c>
      <c r="D352" s="104" t="s">
        <v>1669</v>
      </c>
      <c r="E352" s="104">
        <v>1</v>
      </c>
      <c r="F352" s="113">
        <v>870.67396312778124</v>
      </c>
      <c r="G352" s="172"/>
      <c r="H352" s="172"/>
      <c r="I352" s="172"/>
      <c r="J352" s="172"/>
      <c r="K352" s="172"/>
      <c r="L352" s="172"/>
      <c r="M352" s="172"/>
    </row>
    <row r="353" spans="1:13">
      <c r="A353" s="116" t="s">
        <v>402</v>
      </c>
      <c r="B353" s="104">
        <v>101</v>
      </c>
      <c r="C353" s="104" t="s">
        <v>1664</v>
      </c>
      <c r="D353" s="104" t="s">
        <v>1669</v>
      </c>
      <c r="E353" s="104">
        <v>1</v>
      </c>
      <c r="F353" s="113">
        <v>870.67396312778124</v>
      </c>
      <c r="G353" s="172"/>
      <c r="H353" s="172"/>
      <c r="I353" s="172"/>
      <c r="J353" s="172"/>
      <c r="K353" s="172"/>
      <c r="L353" s="172"/>
      <c r="M353" s="172"/>
    </row>
    <row r="354" spans="1:13">
      <c r="A354" s="116" t="s">
        <v>403</v>
      </c>
      <c r="B354" s="104">
        <v>101</v>
      </c>
      <c r="C354" s="104" t="s">
        <v>1664</v>
      </c>
      <c r="D354" s="104" t="s">
        <v>1669</v>
      </c>
      <c r="E354" s="104">
        <v>1</v>
      </c>
      <c r="F354" s="113">
        <v>870.67396312778124</v>
      </c>
      <c r="G354" s="172"/>
      <c r="H354" s="172"/>
      <c r="I354" s="172"/>
      <c r="J354" s="172"/>
      <c r="K354" s="172"/>
      <c r="L354" s="172"/>
      <c r="M354" s="172"/>
    </row>
    <row r="355" spans="1:13">
      <c r="A355" s="116" t="s">
        <v>404</v>
      </c>
      <c r="B355" s="104">
        <v>101</v>
      </c>
      <c r="C355" s="104" t="s">
        <v>1664</v>
      </c>
      <c r="D355" s="104" t="s">
        <v>1669</v>
      </c>
      <c r="E355" s="104">
        <v>1</v>
      </c>
      <c r="F355" s="113">
        <v>870.67396312778124</v>
      </c>
      <c r="G355" s="172"/>
      <c r="H355" s="172"/>
      <c r="I355" s="172"/>
      <c r="J355" s="172"/>
      <c r="K355" s="172"/>
      <c r="L355" s="172"/>
      <c r="M355" s="172"/>
    </row>
    <row r="356" spans="1:13">
      <c r="A356" s="116" t="s">
        <v>405</v>
      </c>
      <c r="B356" s="104">
        <v>101</v>
      </c>
      <c r="C356" s="104" t="s">
        <v>1664</v>
      </c>
      <c r="D356" s="104" t="s">
        <v>8</v>
      </c>
      <c r="E356" s="104">
        <v>1</v>
      </c>
      <c r="F356" s="113">
        <v>1088.3424539097266</v>
      </c>
      <c r="G356" s="172"/>
      <c r="H356" s="172"/>
      <c r="I356" s="172"/>
      <c r="J356" s="172"/>
      <c r="K356" s="172"/>
      <c r="L356" s="172"/>
      <c r="M356" s="172"/>
    </row>
    <row r="357" spans="1:13">
      <c r="A357" s="116" t="s">
        <v>406</v>
      </c>
      <c r="B357" s="104">
        <v>101</v>
      </c>
      <c r="C357" s="104" t="s">
        <v>1664</v>
      </c>
      <c r="D357" s="104" t="s">
        <v>47</v>
      </c>
      <c r="E357" s="104">
        <v>1</v>
      </c>
      <c r="F357" s="113">
        <v>1306.0109446916717</v>
      </c>
      <c r="G357" s="172"/>
      <c r="H357" s="172"/>
      <c r="I357" s="172"/>
      <c r="J357" s="172"/>
      <c r="K357" s="172"/>
      <c r="L357" s="172"/>
      <c r="M357" s="172"/>
    </row>
    <row r="358" spans="1:13">
      <c r="A358" s="116" t="s">
        <v>407</v>
      </c>
      <c r="B358" s="104">
        <v>101</v>
      </c>
      <c r="C358" s="104" t="s">
        <v>1664</v>
      </c>
      <c r="D358" s="104" t="s">
        <v>1669</v>
      </c>
      <c r="E358" s="104">
        <v>1</v>
      </c>
      <c r="F358" s="113">
        <v>870.67396312778124</v>
      </c>
      <c r="G358" s="172"/>
      <c r="H358" s="172"/>
      <c r="I358" s="172"/>
      <c r="J358" s="172"/>
      <c r="K358" s="172"/>
      <c r="L358" s="172"/>
      <c r="M358" s="172"/>
    </row>
    <row r="359" spans="1:13">
      <c r="A359" s="116" t="s">
        <v>408</v>
      </c>
      <c r="B359" s="104">
        <v>101</v>
      </c>
      <c r="C359" s="104" t="s">
        <v>1664</v>
      </c>
      <c r="D359" s="104" t="s">
        <v>10</v>
      </c>
      <c r="E359" s="104">
        <v>1</v>
      </c>
      <c r="F359" s="113">
        <v>1088.3424539097266</v>
      </c>
      <c r="G359" s="172"/>
      <c r="H359" s="172"/>
      <c r="I359" s="172"/>
      <c r="J359" s="172"/>
      <c r="K359" s="172"/>
      <c r="L359" s="172"/>
      <c r="M359" s="172"/>
    </row>
    <row r="360" spans="1:13">
      <c r="A360" s="116" t="s">
        <v>409</v>
      </c>
      <c r="B360" s="104">
        <v>101</v>
      </c>
      <c r="C360" s="104" t="s">
        <v>1664</v>
      </c>
      <c r="D360" s="104" t="s">
        <v>10</v>
      </c>
      <c r="E360" s="104">
        <v>1</v>
      </c>
      <c r="F360" s="113">
        <v>1088.3424539097266</v>
      </c>
      <c r="G360" s="172"/>
      <c r="H360" s="172"/>
      <c r="I360" s="172"/>
      <c r="J360" s="172"/>
      <c r="K360" s="172"/>
      <c r="L360" s="172"/>
      <c r="M360" s="172"/>
    </row>
    <row r="361" spans="1:13">
      <c r="A361" s="116" t="s">
        <v>410</v>
      </c>
      <c r="B361" s="104">
        <v>101</v>
      </c>
      <c r="C361" s="104" t="s">
        <v>1664</v>
      </c>
      <c r="D361" s="104" t="s">
        <v>1669</v>
      </c>
      <c r="E361" s="104">
        <v>1</v>
      </c>
      <c r="F361" s="113">
        <v>870.67396312778124</v>
      </c>
      <c r="G361" s="172"/>
      <c r="H361" s="172"/>
      <c r="I361" s="172"/>
      <c r="J361" s="172"/>
      <c r="K361" s="172"/>
      <c r="L361" s="172"/>
      <c r="M361" s="172"/>
    </row>
    <row r="362" spans="1:13">
      <c r="A362" s="116" t="s">
        <v>411</v>
      </c>
      <c r="B362" s="104">
        <v>101</v>
      </c>
      <c r="C362" s="104" t="s">
        <v>1664</v>
      </c>
      <c r="D362" s="104" t="s">
        <v>47</v>
      </c>
      <c r="E362" s="104">
        <v>1</v>
      </c>
      <c r="F362" s="113">
        <v>1306.0109446916717</v>
      </c>
      <c r="G362" s="172"/>
      <c r="H362" s="172"/>
      <c r="I362" s="172"/>
      <c r="J362" s="172"/>
      <c r="K362" s="172"/>
      <c r="L362" s="172"/>
      <c r="M362" s="172"/>
    </row>
    <row r="363" spans="1:13">
      <c r="A363" s="116" t="s">
        <v>194</v>
      </c>
      <c r="B363" s="104">
        <v>101</v>
      </c>
      <c r="C363" s="104" t="s">
        <v>1664</v>
      </c>
      <c r="D363" s="104" t="s">
        <v>47</v>
      </c>
      <c r="E363" s="104">
        <v>1</v>
      </c>
      <c r="F363" s="113">
        <v>1306.0109446916717</v>
      </c>
      <c r="G363" s="172"/>
      <c r="H363" s="172"/>
      <c r="I363" s="172"/>
      <c r="J363" s="172"/>
      <c r="K363" s="172"/>
      <c r="L363" s="172"/>
      <c r="M363" s="172"/>
    </row>
    <row r="364" spans="1:13">
      <c r="A364" s="116" t="s">
        <v>412</v>
      </c>
      <c r="B364" s="104">
        <v>101</v>
      </c>
      <c r="C364" s="104" t="s">
        <v>1664</v>
      </c>
      <c r="D364" s="104" t="s">
        <v>1669</v>
      </c>
      <c r="E364" s="104">
        <v>1</v>
      </c>
      <c r="F364" s="113">
        <v>870.67396312778124</v>
      </c>
      <c r="G364" s="172"/>
      <c r="H364" s="172"/>
      <c r="I364" s="172"/>
      <c r="J364" s="172"/>
      <c r="K364" s="172"/>
      <c r="L364" s="172"/>
      <c r="M364" s="172"/>
    </row>
    <row r="365" spans="1:13">
      <c r="A365" s="116" t="s">
        <v>413</v>
      </c>
      <c r="B365" s="104">
        <v>101</v>
      </c>
      <c r="C365" s="104" t="s">
        <v>1664</v>
      </c>
      <c r="D365" s="104" t="s">
        <v>1669</v>
      </c>
      <c r="E365" s="104">
        <v>1</v>
      </c>
      <c r="F365" s="113">
        <v>870.67396312778124</v>
      </c>
      <c r="G365" s="172"/>
      <c r="H365" s="172"/>
      <c r="I365" s="172"/>
      <c r="J365" s="172"/>
      <c r="K365" s="172"/>
      <c r="L365" s="172"/>
      <c r="M365" s="172"/>
    </row>
    <row r="366" spans="1:13">
      <c r="A366" s="116" t="s">
        <v>414</v>
      </c>
      <c r="B366" s="104">
        <v>101</v>
      </c>
      <c r="C366" s="104" t="s">
        <v>1664</v>
      </c>
      <c r="D366" s="104" t="s">
        <v>1669</v>
      </c>
      <c r="E366" s="104">
        <v>1</v>
      </c>
      <c r="F366" s="113">
        <v>870.67396312778124</v>
      </c>
      <c r="G366" s="172"/>
      <c r="H366" s="172"/>
      <c r="I366" s="172"/>
      <c r="J366" s="172"/>
      <c r="K366" s="172"/>
      <c r="L366" s="172"/>
      <c r="M366" s="172"/>
    </row>
    <row r="367" spans="1:13">
      <c r="A367" s="116" t="s">
        <v>415</v>
      </c>
      <c r="B367" s="104">
        <v>101</v>
      </c>
      <c r="C367" s="104" t="s">
        <v>1664</v>
      </c>
      <c r="D367" s="104" t="s">
        <v>8</v>
      </c>
      <c r="E367" s="104">
        <v>1</v>
      </c>
      <c r="F367" s="113">
        <v>1088.3424539097266</v>
      </c>
      <c r="G367" s="172"/>
      <c r="H367" s="172"/>
      <c r="I367" s="172"/>
      <c r="J367" s="172"/>
      <c r="K367" s="172"/>
      <c r="L367" s="172"/>
      <c r="M367" s="172"/>
    </row>
    <row r="368" spans="1:13">
      <c r="A368" s="116" t="s">
        <v>416</v>
      </c>
      <c r="B368" s="104">
        <v>101</v>
      </c>
      <c r="C368" s="104" t="s">
        <v>1666</v>
      </c>
      <c r="D368" s="104" t="s">
        <v>55</v>
      </c>
      <c r="E368" s="104">
        <v>1</v>
      </c>
      <c r="F368" s="113">
        <v>1523.6794354736171</v>
      </c>
      <c r="G368" s="172"/>
      <c r="H368" s="172"/>
      <c r="I368" s="172"/>
      <c r="J368" s="172"/>
      <c r="K368" s="172"/>
      <c r="L368" s="172"/>
      <c r="M368" s="172"/>
    </row>
    <row r="369" spans="1:13">
      <c r="A369" s="116" t="s">
        <v>417</v>
      </c>
      <c r="B369" s="104">
        <v>101</v>
      </c>
      <c r="C369" s="104" t="s">
        <v>1666</v>
      </c>
      <c r="D369" s="104" t="s">
        <v>10</v>
      </c>
      <c r="E369" s="104">
        <v>1</v>
      </c>
      <c r="F369" s="113">
        <v>1088.3424539097266</v>
      </c>
      <c r="G369" s="172"/>
      <c r="H369" s="172"/>
      <c r="I369" s="172"/>
      <c r="J369" s="172"/>
      <c r="K369" s="172"/>
      <c r="L369" s="172"/>
      <c r="M369" s="172"/>
    </row>
    <row r="370" spans="1:13">
      <c r="A370" s="116" t="s">
        <v>418</v>
      </c>
      <c r="B370" s="104">
        <v>101</v>
      </c>
      <c r="C370" s="104" t="s">
        <v>1666</v>
      </c>
      <c r="D370" s="104" t="s">
        <v>1669</v>
      </c>
      <c r="E370" s="104">
        <v>1</v>
      </c>
      <c r="F370" s="113">
        <v>870.67396312778124</v>
      </c>
      <c r="G370" s="172"/>
      <c r="H370" s="172"/>
      <c r="I370" s="172"/>
      <c r="J370" s="172"/>
      <c r="K370" s="172"/>
      <c r="L370" s="172"/>
      <c r="M370" s="172"/>
    </row>
    <row r="371" spans="1:13">
      <c r="A371" s="116" t="s">
        <v>419</v>
      </c>
      <c r="B371" s="104">
        <v>101</v>
      </c>
      <c r="C371" s="104" t="s">
        <v>1666</v>
      </c>
      <c r="D371" s="104" t="s">
        <v>1669</v>
      </c>
      <c r="E371" s="104">
        <v>1</v>
      </c>
      <c r="F371" s="113">
        <v>870.67396312778124</v>
      </c>
      <c r="G371" s="172"/>
      <c r="H371" s="172"/>
      <c r="I371" s="172"/>
      <c r="J371" s="172"/>
      <c r="K371" s="172"/>
      <c r="L371" s="172"/>
      <c r="M371" s="172"/>
    </row>
    <row r="372" spans="1:13">
      <c r="A372" s="116" t="s">
        <v>420</v>
      </c>
      <c r="B372" s="104">
        <v>101</v>
      </c>
      <c r="C372" s="104" t="s">
        <v>1666</v>
      </c>
      <c r="D372" s="104" t="s">
        <v>8</v>
      </c>
      <c r="E372" s="104">
        <v>1</v>
      </c>
      <c r="F372" s="113">
        <v>1088.3424539097266</v>
      </c>
      <c r="G372" s="172"/>
      <c r="H372" s="172"/>
      <c r="I372" s="172"/>
      <c r="J372" s="172"/>
      <c r="K372" s="172"/>
      <c r="L372" s="172"/>
      <c r="M372" s="172"/>
    </row>
    <row r="373" spans="1:13">
      <c r="A373" s="116" t="s">
        <v>421</v>
      </c>
      <c r="B373" s="104">
        <v>101</v>
      </c>
      <c r="C373" s="104" t="s">
        <v>1666</v>
      </c>
      <c r="D373" s="104" t="s">
        <v>1669</v>
      </c>
      <c r="E373" s="104">
        <v>1</v>
      </c>
      <c r="F373" s="113">
        <v>870.67396312778124</v>
      </c>
      <c r="G373" s="172"/>
      <c r="H373" s="172"/>
      <c r="I373" s="172"/>
      <c r="J373" s="172"/>
      <c r="K373" s="172"/>
      <c r="L373" s="172"/>
      <c r="M373" s="172"/>
    </row>
    <row r="374" spans="1:13">
      <c r="A374" s="116" t="s">
        <v>311</v>
      </c>
      <c r="B374" s="104">
        <v>101</v>
      </c>
      <c r="C374" s="104" t="s">
        <v>1666</v>
      </c>
      <c r="D374" s="104" t="s">
        <v>47</v>
      </c>
      <c r="E374" s="104">
        <v>1</v>
      </c>
      <c r="F374" s="113">
        <v>1306.0109446916717</v>
      </c>
      <c r="G374" s="172"/>
      <c r="H374" s="172"/>
      <c r="I374" s="172"/>
      <c r="J374" s="172"/>
      <c r="K374" s="172"/>
      <c r="L374" s="172"/>
      <c r="M374" s="172"/>
    </row>
    <row r="375" spans="1:13">
      <c r="A375" s="116" t="s">
        <v>422</v>
      </c>
      <c r="B375" s="104">
        <v>101</v>
      </c>
      <c r="C375" s="104" t="s">
        <v>1666</v>
      </c>
      <c r="D375" s="104" t="s">
        <v>1669</v>
      </c>
      <c r="E375" s="104">
        <v>1</v>
      </c>
      <c r="F375" s="113">
        <v>870.67396312778124</v>
      </c>
      <c r="G375" s="172"/>
      <c r="H375" s="172"/>
      <c r="I375" s="172"/>
      <c r="J375" s="172"/>
      <c r="K375" s="172"/>
      <c r="L375" s="172"/>
      <c r="M375" s="172"/>
    </row>
    <row r="376" spans="1:13">
      <c r="A376" s="116" t="s">
        <v>423</v>
      </c>
      <c r="B376" s="104">
        <v>101</v>
      </c>
      <c r="C376" s="104" t="s">
        <v>1666</v>
      </c>
      <c r="D376" s="104" t="s">
        <v>1669</v>
      </c>
      <c r="E376" s="104">
        <v>1</v>
      </c>
      <c r="F376" s="113">
        <v>870.67396312778124</v>
      </c>
      <c r="G376" s="172"/>
      <c r="H376" s="172"/>
      <c r="I376" s="172"/>
      <c r="J376" s="172"/>
      <c r="K376" s="172"/>
      <c r="L376" s="172"/>
      <c r="M376" s="172"/>
    </row>
    <row r="377" spans="1:13">
      <c r="A377" s="116" t="s">
        <v>424</v>
      </c>
      <c r="B377" s="104">
        <v>101</v>
      </c>
      <c r="C377" s="104" t="s">
        <v>1666</v>
      </c>
      <c r="D377" s="104" t="s">
        <v>8</v>
      </c>
      <c r="E377" s="104">
        <v>1</v>
      </c>
      <c r="F377" s="113">
        <v>1088.3424539097266</v>
      </c>
      <c r="G377" s="172"/>
      <c r="H377" s="172"/>
      <c r="I377" s="172"/>
      <c r="J377" s="172"/>
      <c r="K377" s="172"/>
      <c r="L377" s="172"/>
      <c r="M377" s="172"/>
    </row>
    <row r="378" spans="1:13">
      <c r="A378" s="116" t="s">
        <v>425</v>
      </c>
      <c r="B378" s="104">
        <v>101</v>
      </c>
      <c r="C378" s="104" t="s">
        <v>1666</v>
      </c>
      <c r="D378" s="104" t="s">
        <v>1669</v>
      </c>
      <c r="E378" s="104">
        <v>1</v>
      </c>
      <c r="F378" s="113">
        <v>870.67396312778124</v>
      </c>
      <c r="G378" s="172"/>
      <c r="H378" s="172"/>
      <c r="I378" s="172"/>
      <c r="J378" s="172"/>
      <c r="K378" s="172"/>
      <c r="L378" s="172"/>
      <c r="M378" s="172"/>
    </row>
    <row r="379" spans="1:13">
      <c r="A379" s="116" t="s">
        <v>426</v>
      </c>
      <c r="B379" s="104">
        <v>101</v>
      </c>
      <c r="C379" s="104" t="s">
        <v>1666</v>
      </c>
      <c r="D379" s="104" t="s">
        <v>1669</v>
      </c>
      <c r="E379" s="104">
        <v>1</v>
      </c>
      <c r="F379" s="113">
        <v>870.67396312778124</v>
      </c>
      <c r="G379" s="172"/>
      <c r="H379" s="172"/>
      <c r="I379" s="172"/>
      <c r="J379" s="172"/>
      <c r="K379" s="172"/>
      <c r="L379" s="172"/>
      <c r="M379" s="172"/>
    </row>
    <row r="380" spans="1:13">
      <c r="A380" s="116" t="s">
        <v>427</v>
      </c>
      <c r="B380" s="104">
        <v>101</v>
      </c>
      <c r="C380" s="104" t="s">
        <v>1664</v>
      </c>
      <c r="D380" s="104" t="s">
        <v>1669</v>
      </c>
      <c r="E380" s="104">
        <v>1</v>
      </c>
      <c r="F380" s="113">
        <v>870.67396312778124</v>
      </c>
      <c r="G380" s="172"/>
      <c r="H380" s="172"/>
      <c r="I380" s="172"/>
      <c r="J380" s="172"/>
      <c r="K380" s="172"/>
      <c r="L380" s="172"/>
      <c r="M380" s="172"/>
    </row>
    <row r="381" spans="1:13">
      <c r="A381" s="116" t="s">
        <v>428</v>
      </c>
      <c r="B381" s="104">
        <v>101</v>
      </c>
      <c r="C381" s="104" t="s">
        <v>1664</v>
      </c>
      <c r="D381" s="104" t="s">
        <v>8</v>
      </c>
      <c r="E381" s="104">
        <v>1</v>
      </c>
      <c r="F381" s="113">
        <v>1088.3424539097266</v>
      </c>
      <c r="G381" s="172"/>
      <c r="H381" s="172"/>
      <c r="I381" s="172"/>
      <c r="J381" s="172"/>
      <c r="K381" s="172"/>
      <c r="L381" s="172"/>
      <c r="M381" s="172"/>
    </row>
    <row r="382" spans="1:13">
      <c r="A382" s="116" t="s">
        <v>429</v>
      </c>
      <c r="B382" s="104">
        <v>101</v>
      </c>
      <c r="C382" s="104" t="s">
        <v>1664</v>
      </c>
      <c r="D382" s="104" t="s">
        <v>1669</v>
      </c>
      <c r="E382" s="104">
        <v>1</v>
      </c>
      <c r="F382" s="113">
        <v>870.67396312778124</v>
      </c>
      <c r="G382" s="172"/>
      <c r="H382" s="172"/>
      <c r="I382" s="172"/>
      <c r="J382" s="172"/>
      <c r="K382" s="172"/>
      <c r="L382" s="172"/>
      <c r="M382" s="172"/>
    </row>
    <row r="383" spans="1:13">
      <c r="A383" s="116" t="s">
        <v>430</v>
      </c>
      <c r="B383" s="104">
        <v>101</v>
      </c>
      <c r="C383" s="104" t="s">
        <v>1664</v>
      </c>
      <c r="D383" s="104" t="s">
        <v>1669</v>
      </c>
      <c r="E383" s="104">
        <v>1</v>
      </c>
      <c r="F383" s="113">
        <v>870.67396312778124</v>
      </c>
      <c r="G383" s="172"/>
      <c r="H383" s="172"/>
      <c r="I383" s="172"/>
      <c r="J383" s="172"/>
      <c r="K383" s="172"/>
      <c r="L383" s="172"/>
      <c r="M383" s="172"/>
    </row>
    <row r="384" spans="1:13">
      <c r="A384" s="116" t="s">
        <v>431</v>
      </c>
      <c r="B384" s="104">
        <v>101</v>
      </c>
      <c r="C384" s="104" t="s">
        <v>1664</v>
      </c>
      <c r="D384" s="104" t="s">
        <v>1669</v>
      </c>
      <c r="E384" s="104">
        <v>1</v>
      </c>
      <c r="F384" s="113">
        <v>870.67396312778124</v>
      </c>
      <c r="G384" s="172"/>
      <c r="H384" s="172"/>
      <c r="I384" s="172"/>
      <c r="J384" s="172"/>
      <c r="K384" s="172"/>
      <c r="L384" s="172"/>
      <c r="M384" s="172"/>
    </row>
    <row r="385" spans="1:13">
      <c r="A385" s="116" t="s">
        <v>432</v>
      </c>
      <c r="B385" s="104">
        <v>101</v>
      </c>
      <c r="C385" s="104" t="s">
        <v>1664</v>
      </c>
      <c r="D385" s="104" t="s">
        <v>47</v>
      </c>
      <c r="E385" s="104">
        <v>1</v>
      </c>
      <c r="F385" s="113">
        <v>1306.0109446916717</v>
      </c>
      <c r="G385" s="172"/>
      <c r="H385" s="172"/>
      <c r="I385" s="172"/>
      <c r="J385" s="172"/>
      <c r="K385" s="172"/>
      <c r="L385" s="172"/>
      <c r="M385" s="172"/>
    </row>
    <row r="386" spans="1:13">
      <c r="A386" s="116" t="s">
        <v>433</v>
      </c>
      <c r="B386" s="104">
        <v>101</v>
      </c>
      <c r="C386" s="104" t="s">
        <v>1664</v>
      </c>
      <c r="D386" s="104" t="s">
        <v>1669</v>
      </c>
      <c r="E386" s="104">
        <v>1</v>
      </c>
      <c r="F386" s="113">
        <v>870.67396312778124</v>
      </c>
      <c r="G386" s="172"/>
      <c r="H386" s="172"/>
      <c r="I386" s="172"/>
      <c r="J386" s="172"/>
      <c r="K386" s="172"/>
      <c r="L386" s="172"/>
      <c r="M386" s="172"/>
    </row>
    <row r="387" spans="1:13">
      <c r="A387" s="116" t="s">
        <v>434</v>
      </c>
      <c r="B387" s="104">
        <v>101</v>
      </c>
      <c r="C387" s="104" t="s">
        <v>1664</v>
      </c>
      <c r="D387" s="104" t="s">
        <v>1669</v>
      </c>
      <c r="E387" s="104">
        <v>1</v>
      </c>
      <c r="F387" s="113">
        <v>870.67396312778124</v>
      </c>
      <c r="G387" s="172"/>
      <c r="H387" s="172"/>
      <c r="I387" s="172"/>
      <c r="J387" s="172"/>
      <c r="K387" s="172"/>
      <c r="L387" s="172"/>
      <c r="M387" s="172"/>
    </row>
    <row r="388" spans="1:13">
      <c r="A388" s="116" t="s">
        <v>435</v>
      </c>
      <c r="B388" s="104">
        <v>101</v>
      </c>
      <c r="C388" s="104" t="s">
        <v>1664</v>
      </c>
      <c r="D388" s="104" t="s">
        <v>1669</v>
      </c>
      <c r="E388" s="104">
        <v>1</v>
      </c>
      <c r="F388" s="113">
        <v>870.67396312778124</v>
      </c>
      <c r="G388" s="172"/>
      <c r="H388" s="172"/>
      <c r="I388" s="172"/>
      <c r="J388" s="172"/>
      <c r="K388" s="172"/>
      <c r="L388" s="172"/>
      <c r="M388" s="172"/>
    </row>
    <row r="389" spans="1:13">
      <c r="A389" s="116" t="s">
        <v>395</v>
      </c>
      <c r="B389" s="104">
        <v>101</v>
      </c>
      <c r="C389" s="104" t="s">
        <v>1664</v>
      </c>
      <c r="D389" s="104" t="s">
        <v>1669</v>
      </c>
      <c r="E389" s="104">
        <v>1</v>
      </c>
      <c r="F389" s="113">
        <v>870.67396312778124</v>
      </c>
      <c r="G389" s="172"/>
      <c r="H389" s="172"/>
      <c r="I389" s="172"/>
      <c r="J389" s="172"/>
      <c r="K389" s="172"/>
      <c r="L389" s="172"/>
      <c r="M389" s="172"/>
    </row>
    <row r="390" spans="1:13">
      <c r="A390" s="116" t="s">
        <v>436</v>
      </c>
      <c r="B390" s="104">
        <v>101</v>
      </c>
      <c r="C390" s="104" t="s">
        <v>1663</v>
      </c>
      <c r="D390" s="104" t="s">
        <v>47</v>
      </c>
      <c r="E390" s="104">
        <v>1</v>
      </c>
      <c r="F390" s="113">
        <v>1306.0109446916717</v>
      </c>
      <c r="G390" s="172"/>
      <c r="H390" s="172"/>
      <c r="I390" s="172"/>
      <c r="J390" s="172"/>
      <c r="K390" s="172"/>
      <c r="L390" s="172"/>
      <c r="M390" s="172"/>
    </row>
    <row r="391" spans="1:13">
      <c r="A391" s="116" t="s">
        <v>437</v>
      </c>
      <c r="B391" s="104">
        <v>101</v>
      </c>
      <c r="C391" s="104" t="s">
        <v>1663</v>
      </c>
      <c r="D391" s="104" t="s">
        <v>55</v>
      </c>
      <c r="E391" s="104">
        <v>1</v>
      </c>
      <c r="F391" s="113">
        <v>1523.6794354736171</v>
      </c>
      <c r="G391" s="172"/>
      <c r="H391" s="172"/>
      <c r="I391" s="172"/>
      <c r="J391" s="172"/>
      <c r="K391" s="172"/>
      <c r="L391" s="172"/>
      <c r="M391" s="172"/>
    </row>
    <row r="392" spans="1:13">
      <c r="A392" s="116" t="s">
        <v>438</v>
      </c>
      <c r="B392" s="104">
        <v>101</v>
      </c>
      <c r="C392" s="104" t="s">
        <v>1663</v>
      </c>
      <c r="D392" s="104" t="s">
        <v>1669</v>
      </c>
      <c r="E392" s="104">
        <v>1</v>
      </c>
      <c r="F392" s="113">
        <v>870.67396312778124</v>
      </c>
      <c r="G392" s="172"/>
      <c r="H392" s="172"/>
      <c r="I392" s="172"/>
      <c r="J392" s="172"/>
      <c r="K392" s="172"/>
      <c r="L392" s="172"/>
      <c r="M392" s="172"/>
    </row>
    <row r="393" spans="1:13">
      <c r="A393" s="116" t="s">
        <v>439</v>
      </c>
      <c r="B393" s="104">
        <v>101</v>
      </c>
      <c r="C393" s="104" t="s">
        <v>1663</v>
      </c>
      <c r="D393" s="104" t="s">
        <v>47</v>
      </c>
      <c r="E393" s="104">
        <v>1</v>
      </c>
      <c r="F393" s="113">
        <v>1306.0109446916717</v>
      </c>
      <c r="G393" s="172"/>
      <c r="H393" s="172"/>
      <c r="I393" s="172"/>
      <c r="J393" s="172"/>
      <c r="K393" s="172"/>
      <c r="L393" s="172"/>
      <c r="M393" s="172"/>
    </row>
    <row r="394" spans="1:13">
      <c r="A394" s="116" t="s">
        <v>440</v>
      </c>
      <c r="B394" s="104">
        <v>101</v>
      </c>
      <c r="C394" s="104" t="s">
        <v>1663</v>
      </c>
      <c r="D394" s="104" t="s">
        <v>1669</v>
      </c>
      <c r="E394" s="104">
        <v>1</v>
      </c>
      <c r="F394" s="113">
        <v>870.67396312778124</v>
      </c>
      <c r="G394" s="172"/>
      <c r="H394" s="172"/>
      <c r="I394" s="172"/>
      <c r="J394" s="172"/>
      <c r="K394" s="172"/>
      <c r="L394" s="172"/>
      <c r="M394" s="172"/>
    </row>
    <row r="395" spans="1:13">
      <c r="A395" s="116" t="s">
        <v>441</v>
      </c>
      <c r="B395" s="104">
        <v>101</v>
      </c>
      <c r="C395" s="104" t="s">
        <v>1667</v>
      </c>
      <c r="D395" s="104" t="s">
        <v>47</v>
      </c>
      <c r="E395" s="104">
        <v>1</v>
      </c>
      <c r="F395" s="113">
        <v>1306.0109446916717</v>
      </c>
      <c r="G395" s="172"/>
      <c r="H395" s="172"/>
      <c r="I395" s="172"/>
      <c r="J395" s="172"/>
      <c r="K395" s="172"/>
      <c r="L395" s="172"/>
      <c r="M395" s="172"/>
    </row>
    <row r="396" spans="1:13">
      <c r="A396" s="116" t="s">
        <v>442</v>
      </c>
      <c r="B396" s="104">
        <v>101</v>
      </c>
      <c r="C396" s="104" t="s">
        <v>1667</v>
      </c>
      <c r="D396" s="104" t="s">
        <v>1669</v>
      </c>
      <c r="E396" s="104">
        <v>1</v>
      </c>
      <c r="F396" s="113">
        <v>870.67396312778124</v>
      </c>
      <c r="G396" s="172"/>
      <c r="H396" s="172"/>
      <c r="I396" s="172"/>
      <c r="J396" s="172"/>
      <c r="K396" s="172"/>
      <c r="L396" s="172"/>
      <c r="M396" s="172"/>
    </row>
    <row r="397" spans="1:13">
      <c r="A397" s="116" t="s">
        <v>443</v>
      </c>
      <c r="B397" s="104">
        <v>101</v>
      </c>
      <c r="C397" s="104" t="s">
        <v>1667</v>
      </c>
      <c r="D397" s="104" t="s">
        <v>1669</v>
      </c>
      <c r="E397" s="104">
        <v>1</v>
      </c>
      <c r="F397" s="113">
        <v>870.67396312778124</v>
      </c>
      <c r="G397" s="172"/>
      <c r="H397" s="172"/>
      <c r="I397" s="172"/>
      <c r="J397" s="172"/>
      <c r="K397" s="172"/>
      <c r="L397" s="172"/>
      <c r="M397" s="172"/>
    </row>
    <row r="398" spans="1:13">
      <c r="A398" s="116" t="s">
        <v>444</v>
      </c>
      <c r="B398" s="104">
        <v>101</v>
      </c>
      <c r="C398" s="104" t="s">
        <v>1667</v>
      </c>
      <c r="D398" s="104" t="s">
        <v>1669</v>
      </c>
      <c r="E398" s="104">
        <v>1</v>
      </c>
      <c r="F398" s="113">
        <v>870.67396312778124</v>
      </c>
      <c r="G398" s="172"/>
      <c r="H398" s="172"/>
      <c r="I398" s="172"/>
      <c r="J398" s="172"/>
      <c r="K398" s="172"/>
      <c r="L398" s="172"/>
      <c r="M398" s="172"/>
    </row>
    <row r="399" spans="1:13">
      <c r="A399" s="116" t="s">
        <v>445</v>
      </c>
      <c r="B399" s="104">
        <v>101</v>
      </c>
      <c r="C399" s="104" t="s">
        <v>1667</v>
      </c>
      <c r="D399" s="104" t="s">
        <v>1669</v>
      </c>
      <c r="E399" s="104">
        <v>1</v>
      </c>
      <c r="F399" s="113">
        <v>870.67396312778124</v>
      </c>
      <c r="G399" s="172"/>
      <c r="H399" s="172"/>
      <c r="I399" s="172"/>
      <c r="J399" s="172"/>
      <c r="K399" s="172"/>
      <c r="L399" s="172"/>
      <c r="M399" s="172"/>
    </row>
    <row r="400" spans="1:13">
      <c r="A400" s="116" t="s">
        <v>446</v>
      </c>
      <c r="B400" s="104">
        <v>101</v>
      </c>
      <c r="C400" s="104" t="s">
        <v>1667</v>
      </c>
      <c r="D400" s="104" t="s">
        <v>8</v>
      </c>
      <c r="E400" s="104">
        <v>1</v>
      </c>
      <c r="F400" s="113">
        <v>1088.3424539097266</v>
      </c>
      <c r="G400" s="172"/>
      <c r="H400" s="172"/>
      <c r="I400" s="172"/>
      <c r="J400" s="172"/>
      <c r="K400" s="172"/>
      <c r="L400" s="172"/>
      <c r="M400" s="172"/>
    </row>
    <row r="401" spans="1:13">
      <c r="A401" s="116" t="s">
        <v>447</v>
      </c>
      <c r="B401" s="104">
        <v>101</v>
      </c>
      <c r="C401" s="104" t="s">
        <v>1667</v>
      </c>
      <c r="D401" s="104" t="s">
        <v>7</v>
      </c>
      <c r="E401" s="104">
        <v>1</v>
      </c>
      <c r="F401" s="113">
        <v>1306.0109446916717</v>
      </c>
      <c r="G401" s="172"/>
      <c r="H401" s="172"/>
      <c r="I401" s="172"/>
      <c r="J401" s="172"/>
      <c r="K401" s="172"/>
      <c r="L401" s="172"/>
      <c r="M401" s="172"/>
    </row>
    <row r="402" spans="1:13">
      <c r="A402" s="116" t="s">
        <v>448</v>
      </c>
      <c r="B402" s="104">
        <v>101</v>
      </c>
      <c r="C402" s="104" t="s">
        <v>1667</v>
      </c>
      <c r="D402" s="104" t="s">
        <v>1669</v>
      </c>
      <c r="E402" s="104">
        <v>1</v>
      </c>
      <c r="F402" s="113">
        <v>870.67396312778124</v>
      </c>
      <c r="G402" s="172"/>
      <c r="H402" s="172"/>
      <c r="I402" s="172"/>
      <c r="J402" s="172"/>
      <c r="K402" s="172"/>
      <c r="L402" s="172"/>
      <c r="M402" s="172"/>
    </row>
    <row r="403" spans="1:13">
      <c r="A403" s="116" t="s">
        <v>449</v>
      </c>
      <c r="B403" s="104">
        <v>101</v>
      </c>
      <c r="C403" s="104" t="s">
        <v>1667</v>
      </c>
      <c r="D403" s="104" t="s">
        <v>1669</v>
      </c>
      <c r="E403" s="104">
        <v>1</v>
      </c>
      <c r="F403" s="113">
        <v>870.67396312778124</v>
      </c>
      <c r="G403" s="172"/>
      <c r="H403" s="172"/>
      <c r="I403" s="172"/>
      <c r="J403" s="172"/>
      <c r="K403" s="172"/>
      <c r="L403" s="172"/>
      <c r="M403" s="172"/>
    </row>
    <row r="404" spans="1:13">
      <c r="A404" s="116" t="s">
        <v>450</v>
      </c>
      <c r="B404" s="104">
        <v>101</v>
      </c>
      <c r="C404" s="104" t="s">
        <v>1667</v>
      </c>
      <c r="D404" s="104" t="s">
        <v>8</v>
      </c>
      <c r="E404" s="104">
        <v>1</v>
      </c>
      <c r="F404" s="113">
        <v>1088.3424539097266</v>
      </c>
      <c r="G404" s="172"/>
      <c r="H404" s="172"/>
      <c r="I404" s="172"/>
      <c r="J404" s="172"/>
      <c r="K404" s="172"/>
      <c r="L404" s="172"/>
      <c r="M404" s="172"/>
    </row>
    <row r="405" spans="1:13">
      <c r="A405" s="116" t="s">
        <v>451</v>
      </c>
      <c r="B405" s="104">
        <v>101</v>
      </c>
      <c r="C405" s="104" t="s">
        <v>1667</v>
      </c>
      <c r="D405" s="104" t="s">
        <v>8</v>
      </c>
      <c r="E405" s="104">
        <v>1</v>
      </c>
      <c r="F405" s="113">
        <v>1088.3424539097266</v>
      </c>
      <c r="G405" s="172"/>
      <c r="H405" s="172"/>
      <c r="I405" s="172"/>
      <c r="J405" s="172"/>
      <c r="K405" s="172"/>
      <c r="L405" s="172"/>
      <c r="M405" s="172"/>
    </row>
    <row r="406" spans="1:13">
      <c r="A406" s="116" t="s">
        <v>328</v>
      </c>
      <c r="B406" s="104">
        <v>101</v>
      </c>
      <c r="C406" s="104" t="s">
        <v>1667</v>
      </c>
      <c r="D406" s="104" t="s">
        <v>10</v>
      </c>
      <c r="E406" s="104">
        <v>1</v>
      </c>
      <c r="F406" s="113">
        <v>1088.3424539097266</v>
      </c>
      <c r="G406" s="172"/>
      <c r="H406" s="172"/>
      <c r="I406" s="172"/>
      <c r="J406" s="172"/>
      <c r="K406" s="172"/>
      <c r="L406" s="172"/>
      <c r="M406" s="172"/>
    </row>
    <row r="407" spans="1:13">
      <c r="A407" s="116" t="s">
        <v>452</v>
      </c>
      <c r="B407" s="104">
        <v>101</v>
      </c>
      <c r="C407" s="104" t="s">
        <v>1666</v>
      </c>
      <c r="D407" s="104" t="s">
        <v>1669</v>
      </c>
      <c r="E407" s="104">
        <v>1</v>
      </c>
      <c r="F407" s="113">
        <v>870.67396312778124</v>
      </c>
      <c r="G407" s="172"/>
      <c r="H407" s="172"/>
      <c r="I407" s="172"/>
      <c r="J407" s="172"/>
      <c r="K407" s="172"/>
      <c r="L407" s="172"/>
      <c r="M407" s="172"/>
    </row>
    <row r="408" spans="1:13">
      <c r="A408" s="116" t="s">
        <v>420</v>
      </c>
      <c r="B408" s="104">
        <v>101</v>
      </c>
      <c r="C408" s="104" t="s">
        <v>1666</v>
      </c>
      <c r="D408" s="104" t="s">
        <v>8</v>
      </c>
      <c r="E408" s="104">
        <v>1</v>
      </c>
      <c r="F408" s="113">
        <v>1088.3424539097266</v>
      </c>
      <c r="G408" s="172"/>
      <c r="H408" s="172"/>
      <c r="I408" s="172"/>
      <c r="J408" s="172"/>
      <c r="K408" s="172"/>
      <c r="L408" s="172"/>
      <c r="M408" s="172"/>
    </row>
    <row r="409" spans="1:13">
      <c r="A409" s="116" t="s">
        <v>453</v>
      </c>
      <c r="B409" s="104">
        <v>101</v>
      </c>
      <c r="C409" s="104" t="s">
        <v>1666</v>
      </c>
      <c r="D409" s="104" t="s">
        <v>47</v>
      </c>
      <c r="E409" s="104">
        <v>1</v>
      </c>
      <c r="F409" s="113">
        <v>1306.0109446916717</v>
      </c>
      <c r="G409" s="172"/>
      <c r="H409" s="172"/>
      <c r="I409" s="172"/>
      <c r="J409" s="172"/>
      <c r="K409" s="172"/>
      <c r="L409" s="172"/>
      <c r="M409" s="172"/>
    </row>
    <row r="410" spans="1:13">
      <c r="A410" s="116" t="s">
        <v>454</v>
      </c>
      <c r="B410" s="104">
        <v>101</v>
      </c>
      <c r="C410" s="104" t="s">
        <v>1666</v>
      </c>
      <c r="D410" s="104" t="s">
        <v>1669</v>
      </c>
      <c r="E410" s="104">
        <v>1</v>
      </c>
      <c r="F410" s="113">
        <v>870.67396312778124</v>
      </c>
      <c r="G410" s="172"/>
      <c r="H410" s="172"/>
      <c r="I410" s="172"/>
      <c r="J410" s="172"/>
      <c r="K410" s="172"/>
      <c r="L410" s="172"/>
      <c r="M410" s="172"/>
    </row>
    <row r="411" spans="1:13">
      <c r="A411" s="116" t="s">
        <v>455</v>
      </c>
      <c r="B411" s="104">
        <v>101</v>
      </c>
      <c r="C411" s="104" t="s">
        <v>1666</v>
      </c>
      <c r="D411" s="104" t="s">
        <v>8</v>
      </c>
      <c r="E411" s="104">
        <v>1</v>
      </c>
      <c r="F411" s="113">
        <v>1088.3424539097266</v>
      </c>
      <c r="G411" s="172"/>
      <c r="H411" s="172"/>
      <c r="I411" s="172"/>
      <c r="J411" s="172"/>
      <c r="K411" s="172"/>
      <c r="L411" s="172"/>
      <c r="M411" s="172"/>
    </row>
    <row r="412" spans="1:13">
      <c r="A412" s="116" t="s">
        <v>456</v>
      </c>
      <c r="B412" s="104">
        <v>101</v>
      </c>
      <c r="C412" s="104" t="s">
        <v>1666</v>
      </c>
      <c r="D412" s="104" t="s">
        <v>8</v>
      </c>
      <c r="E412" s="104">
        <v>1</v>
      </c>
      <c r="F412" s="113">
        <v>1088.3424539097266</v>
      </c>
      <c r="G412" s="172"/>
      <c r="H412" s="172"/>
      <c r="I412" s="172"/>
      <c r="J412" s="172"/>
      <c r="K412" s="172"/>
      <c r="L412" s="172"/>
      <c r="M412" s="172"/>
    </row>
    <row r="413" spans="1:13">
      <c r="A413" s="116" t="s">
        <v>457</v>
      </c>
      <c r="B413" s="104">
        <v>101</v>
      </c>
      <c r="C413" s="104" t="s">
        <v>1663</v>
      </c>
      <c r="D413" s="104" t="s">
        <v>1669</v>
      </c>
      <c r="E413" s="104">
        <v>1</v>
      </c>
      <c r="F413" s="113">
        <v>870.67396312778124</v>
      </c>
      <c r="G413" s="172"/>
      <c r="H413" s="172"/>
      <c r="I413" s="172"/>
      <c r="J413" s="172"/>
      <c r="K413" s="172"/>
      <c r="L413" s="172"/>
      <c r="M413" s="172"/>
    </row>
    <row r="414" spans="1:13">
      <c r="A414" s="116" t="s">
        <v>458</v>
      </c>
      <c r="B414" s="104">
        <v>101</v>
      </c>
      <c r="C414" s="104" t="s">
        <v>1663</v>
      </c>
      <c r="D414" s="104" t="s">
        <v>55</v>
      </c>
      <c r="E414" s="104">
        <v>1</v>
      </c>
      <c r="F414" s="113">
        <v>1523.6794354736171</v>
      </c>
      <c r="G414" s="172"/>
      <c r="H414" s="172"/>
      <c r="I414" s="172"/>
      <c r="J414" s="172"/>
      <c r="K414" s="172"/>
      <c r="L414" s="172"/>
      <c r="M414" s="172"/>
    </row>
    <row r="415" spans="1:13">
      <c r="A415" s="116" t="s">
        <v>459</v>
      </c>
      <c r="B415" s="104">
        <v>101</v>
      </c>
      <c r="C415" s="104" t="s">
        <v>1663</v>
      </c>
      <c r="D415" s="104" t="s">
        <v>1669</v>
      </c>
      <c r="E415" s="104">
        <v>1</v>
      </c>
      <c r="F415" s="113">
        <v>870.67396312778124</v>
      </c>
      <c r="G415" s="172"/>
      <c r="H415" s="172"/>
      <c r="I415" s="172"/>
      <c r="J415" s="172"/>
      <c r="K415" s="172"/>
      <c r="L415" s="172"/>
      <c r="M415" s="172"/>
    </row>
    <row r="416" spans="1:13">
      <c r="A416" s="116" t="s">
        <v>460</v>
      </c>
      <c r="B416" s="104">
        <v>101</v>
      </c>
      <c r="C416" s="104" t="s">
        <v>1663</v>
      </c>
      <c r="D416" s="104" t="s">
        <v>10</v>
      </c>
      <c r="E416" s="104">
        <v>1</v>
      </c>
      <c r="F416" s="113">
        <v>1088.3424539097266</v>
      </c>
      <c r="G416" s="172"/>
      <c r="H416" s="172"/>
      <c r="I416" s="172"/>
      <c r="J416" s="172"/>
      <c r="K416" s="172"/>
      <c r="L416" s="172"/>
      <c r="M416" s="172"/>
    </row>
    <row r="417" spans="1:13">
      <c r="A417" s="116" t="s">
        <v>461</v>
      </c>
      <c r="B417" s="104">
        <v>101</v>
      </c>
      <c r="C417" s="104" t="s">
        <v>1663</v>
      </c>
      <c r="D417" s="104" t="s">
        <v>1669</v>
      </c>
      <c r="E417" s="104">
        <v>1</v>
      </c>
      <c r="F417" s="113">
        <v>870.67396312778124</v>
      </c>
      <c r="G417" s="172"/>
      <c r="H417" s="172"/>
      <c r="I417" s="172"/>
      <c r="J417" s="172"/>
      <c r="K417" s="172"/>
      <c r="L417" s="172"/>
      <c r="M417" s="172"/>
    </row>
    <row r="418" spans="1:13">
      <c r="A418" s="116" t="s">
        <v>462</v>
      </c>
      <c r="B418" s="104">
        <v>101</v>
      </c>
      <c r="C418" s="104" t="s">
        <v>1663</v>
      </c>
      <c r="D418" s="104" t="s">
        <v>1669</v>
      </c>
      <c r="E418" s="104">
        <v>1</v>
      </c>
      <c r="F418" s="113">
        <v>870.67396312778124</v>
      </c>
      <c r="G418" s="172"/>
      <c r="H418" s="172"/>
      <c r="I418" s="172"/>
      <c r="J418" s="172"/>
      <c r="K418" s="172"/>
      <c r="L418" s="172"/>
      <c r="M418" s="172"/>
    </row>
    <row r="419" spans="1:13">
      <c r="A419" s="116" t="s">
        <v>463</v>
      </c>
      <c r="B419" s="104">
        <v>101</v>
      </c>
      <c r="C419" s="104" t="s">
        <v>1663</v>
      </c>
      <c r="D419" s="104" t="s">
        <v>1669</v>
      </c>
      <c r="E419" s="104">
        <v>1</v>
      </c>
      <c r="F419" s="113">
        <v>870.67396312778124</v>
      </c>
      <c r="G419" s="172"/>
      <c r="H419" s="172"/>
      <c r="I419" s="172"/>
      <c r="J419" s="172"/>
      <c r="K419" s="172"/>
      <c r="L419" s="172"/>
      <c r="M419" s="172"/>
    </row>
    <row r="420" spans="1:13">
      <c r="A420" s="116" t="s">
        <v>464</v>
      </c>
      <c r="B420" s="104">
        <v>101</v>
      </c>
      <c r="C420" s="104" t="s">
        <v>1663</v>
      </c>
      <c r="D420" s="104" t="s">
        <v>1669</v>
      </c>
      <c r="E420" s="104">
        <v>1</v>
      </c>
      <c r="F420" s="113">
        <v>870.67396312778124</v>
      </c>
      <c r="G420" s="172"/>
      <c r="H420" s="172"/>
      <c r="I420" s="172"/>
      <c r="J420" s="172"/>
      <c r="K420" s="172"/>
      <c r="L420" s="172"/>
      <c r="M420" s="172"/>
    </row>
    <row r="421" spans="1:13">
      <c r="A421" s="116" t="s">
        <v>465</v>
      </c>
      <c r="B421" s="104">
        <v>101</v>
      </c>
      <c r="C421" s="104" t="s">
        <v>1663</v>
      </c>
      <c r="D421" s="104" t="s">
        <v>1669</v>
      </c>
      <c r="E421" s="104">
        <v>1</v>
      </c>
      <c r="F421" s="113">
        <v>870.67396312778124</v>
      </c>
      <c r="G421" s="172"/>
      <c r="H421" s="172"/>
      <c r="I421" s="172"/>
      <c r="J421" s="172"/>
      <c r="K421" s="172"/>
      <c r="L421" s="172"/>
      <c r="M421" s="172"/>
    </row>
    <row r="422" spans="1:13">
      <c r="A422" s="116" t="s">
        <v>466</v>
      </c>
      <c r="B422" s="104">
        <v>101</v>
      </c>
      <c r="C422" s="104" t="s">
        <v>1663</v>
      </c>
      <c r="D422" s="104" t="s">
        <v>1669</v>
      </c>
      <c r="E422" s="104">
        <v>1</v>
      </c>
      <c r="F422" s="113">
        <v>870.67396312778124</v>
      </c>
      <c r="G422" s="172"/>
      <c r="H422" s="172"/>
      <c r="I422" s="172"/>
      <c r="J422" s="172"/>
      <c r="K422" s="172"/>
      <c r="L422" s="172"/>
      <c r="M422" s="172"/>
    </row>
    <row r="423" spans="1:13">
      <c r="A423" s="116" t="s">
        <v>467</v>
      </c>
      <c r="B423" s="104">
        <v>101</v>
      </c>
      <c r="C423" s="104" t="s">
        <v>1663</v>
      </c>
      <c r="D423" s="104" t="s">
        <v>10</v>
      </c>
      <c r="E423" s="104">
        <v>1</v>
      </c>
      <c r="F423" s="113">
        <v>1088.3424539097266</v>
      </c>
      <c r="G423" s="172"/>
      <c r="H423" s="172"/>
      <c r="I423" s="172"/>
      <c r="J423" s="172"/>
      <c r="K423" s="172"/>
      <c r="L423" s="172"/>
      <c r="M423" s="172"/>
    </row>
    <row r="424" spans="1:13">
      <c r="A424" s="116" t="s">
        <v>468</v>
      </c>
      <c r="B424" s="104">
        <v>101</v>
      </c>
      <c r="C424" s="104" t="s">
        <v>1663</v>
      </c>
      <c r="D424" s="104" t="s">
        <v>55</v>
      </c>
      <c r="E424" s="104">
        <v>1</v>
      </c>
      <c r="F424" s="113">
        <v>1523.6794354736171</v>
      </c>
      <c r="G424" s="172"/>
      <c r="H424" s="172"/>
      <c r="I424" s="172"/>
      <c r="J424" s="172"/>
      <c r="K424" s="172"/>
      <c r="L424" s="172"/>
      <c r="M424" s="172"/>
    </row>
    <row r="425" spans="1:13">
      <c r="A425" s="116" t="s">
        <v>469</v>
      </c>
      <c r="B425" s="104">
        <v>101</v>
      </c>
      <c r="C425" s="104" t="s">
        <v>1663</v>
      </c>
      <c r="D425" s="104" t="s">
        <v>8</v>
      </c>
      <c r="E425" s="104">
        <v>1</v>
      </c>
      <c r="F425" s="113">
        <v>1088.3424539097266</v>
      </c>
      <c r="G425" s="172"/>
      <c r="H425" s="172"/>
      <c r="I425" s="172"/>
      <c r="J425" s="172"/>
      <c r="K425" s="172"/>
      <c r="L425" s="172"/>
      <c r="M425" s="172"/>
    </row>
    <row r="426" spans="1:13">
      <c r="A426" s="116" t="s">
        <v>470</v>
      </c>
      <c r="B426" s="104">
        <v>101</v>
      </c>
      <c r="C426" s="104" t="s">
        <v>1663</v>
      </c>
      <c r="D426" s="104" t="s">
        <v>1669</v>
      </c>
      <c r="E426" s="104">
        <v>1</v>
      </c>
      <c r="F426" s="113">
        <v>870.67396312778124</v>
      </c>
      <c r="G426" s="172"/>
      <c r="H426" s="172"/>
      <c r="I426" s="172"/>
      <c r="J426" s="172"/>
      <c r="K426" s="172"/>
      <c r="L426" s="172"/>
      <c r="M426" s="172"/>
    </row>
    <row r="427" spans="1:13">
      <c r="A427" s="116" t="s">
        <v>471</v>
      </c>
      <c r="B427" s="104">
        <v>101</v>
      </c>
      <c r="C427" s="104" t="s">
        <v>1663</v>
      </c>
      <c r="D427" s="104" t="s">
        <v>1669</v>
      </c>
      <c r="E427" s="104">
        <v>1</v>
      </c>
      <c r="F427" s="113">
        <v>870.67396312778124</v>
      </c>
      <c r="G427" s="172"/>
      <c r="H427" s="172"/>
      <c r="I427" s="172"/>
      <c r="J427" s="172"/>
      <c r="K427" s="172"/>
      <c r="L427" s="172"/>
      <c r="M427" s="172"/>
    </row>
    <row r="428" spans="1:13">
      <c r="A428" s="116" t="s">
        <v>472</v>
      </c>
      <c r="B428" s="104">
        <v>101</v>
      </c>
      <c r="C428" s="104" t="s">
        <v>1663</v>
      </c>
      <c r="D428" s="104" t="s">
        <v>1669</v>
      </c>
      <c r="E428" s="104">
        <v>1</v>
      </c>
      <c r="F428" s="113">
        <v>870.67396312778124</v>
      </c>
      <c r="G428" s="172"/>
      <c r="H428" s="172"/>
      <c r="I428" s="172"/>
      <c r="J428" s="172"/>
      <c r="K428" s="172"/>
      <c r="L428" s="172"/>
      <c r="M428" s="172"/>
    </row>
    <row r="429" spans="1:13">
      <c r="A429" s="116" t="s">
        <v>473</v>
      </c>
      <c r="B429" s="104">
        <v>101</v>
      </c>
      <c r="C429" s="104" t="s">
        <v>1663</v>
      </c>
      <c r="D429" s="104" t="s">
        <v>1669</v>
      </c>
      <c r="E429" s="104">
        <v>1</v>
      </c>
      <c r="F429" s="113">
        <v>870.67396312778124</v>
      </c>
      <c r="G429" s="172"/>
      <c r="H429" s="172"/>
      <c r="I429" s="172"/>
      <c r="J429" s="172"/>
      <c r="K429" s="172"/>
      <c r="L429" s="172"/>
      <c r="M429" s="172"/>
    </row>
    <row r="430" spans="1:13">
      <c r="A430" s="116" t="s">
        <v>474</v>
      </c>
      <c r="B430" s="104">
        <v>101</v>
      </c>
      <c r="C430" s="104" t="s">
        <v>1663</v>
      </c>
      <c r="D430" s="104" t="s">
        <v>1669</v>
      </c>
      <c r="E430" s="104">
        <v>1</v>
      </c>
      <c r="F430" s="113">
        <v>870.67396312778124</v>
      </c>
      <c r="G430" s="172"/>
      <c r="H430" s="172"/>
      <c r="I430" s="172"/>
      <c r="J430" s="172"/>
      <c r="K430" s="172"/>
      <c r="L430" s="172"/>
      <c r="M430" s="172"/>
    </row>
    <row r="431" spans="1:13">
      <c r="A431" s="116" t="s">
        <v>475</v>
      </c>
      <c r="B431" s="104">
        <v>101</v>
      </c>
      <c r="C431" s="104" t="s">
        <v>1663</v>
      </c>
      <c r="D431" s="104" t="s">
        <v>1669</v>
      </c>
      <c r="E431" s="104">
        <v>0.75</v>
      </c>
      <c r="F431" s="113">
        <v>870.67396312778124</v>
      </c>
      <c r="G431" s="172"/>
      <c r="H431" s="172"/>
      <c r="I431" s="172"/>
      <c r="J431" s="172"/>
      <c r="K431" s="172"/>
      <c r="L431" s="172"/>
      <c r="M431" s="172"/>
    </row>
    <row r="432" spans="1:13">
      <c r="A432" s="116" t="s">
        <v>476</v>
      </c>
      <c r="B432" s="104">
        <v>101</v>
      </c>
      <c r="C432" s="104" t="s">
        <v>1663</v>
      </c>
      <c r="D432" s="104" t="s">
        <v>55</v>
      </c>
      <c r="E432" s="104">
        <v>1</v>
      </c>
      <c r="F432" s="113">
        <v>1523.6794354736171</v>
      </c>
      <c r="G432" s="172"/>
      <c r="H432" s="172"/>
      <c r="I432" s="172"/>
      <c r="J432" s="172"/>
      <c r="K432" s="172"/>
      <c r="L432" s="172"/>
      <c r="M432" s="172"/>
    </row>
    <row r="433" spans="1:13">
      <c r="A433" s="116" t="s">
        <v>477</v>
      </c>
      <c r="B433" s="104">
        <v>101</v>
      </c>
      <c r="C433" s="104" t="s">
        <v>1665</v>
      </c>
      <c r="D433" s="104" t="s">
        <v>1669</v>
      </c>
      <c r="E433" s="104">
        <v>1</v>
      </c>
      <c r="F433" s="113">
        <v>870.67396312778124</v>
      </c>
      <c r="G433" s="172"/>
      <c r="H433" s="172"/>
      <c r="I433" s="172"/>
      <c r="J433" s="172"/>
      <c r="K433" s="172"/>
      <c r="L433" s="172"/>
      <c r="M433" s="172"/>
    </row>
    <row r="434" spans="1:13">
      <c r="A434" s="116" t="s">
        <v>478</v>
      </c>
      <c r="B434" s="104">
        <v>101</v>
      </c>
      <c r="C434" s="104" t="s">
        <v>1665</v>
      </c>
      <c r="D434" s="104" t="s">
        <v>10</v>
      </c>
      <c r="E434" s="104">
        <v>1</v>
      </c>
      <c r="F434" s="113">
        <v>1088.3424539097266</v>
      </c>
      <c r="G434" s="172"/>
      <c r="H434" s="172"/>
      <c r="I434" s="172"/>
      <c r="J434" s="172"/>
      <c r="K434" s="172"/>
      <c r="L434" s="172"/>
      <c r="M434" s="172"/>
    </row>
    <row r="435" spans="1:13">
      <c r="A435" s="116" t="s">
        <v>479</v>
      </c>
      <c r="B435" s="104">
        <v>101</v>
      </c>
      <c r="C435" s="104" t="s">
        <v>1665</v>
      </c>
      <c r="D435" s="104" t="s">
        <v>1669</v>
      </c>
      <c r="E435" s="104">
        <v>1</v>
      </c>
      <c r="F435" s="113">
        <v>870.67396312778124</v>
      </c>
      <c r="G435" s="172"/>
      <c r="H435" s="172"/>
      <c r="I435" s="172"/>
      <c r="J435" s="172"/>
      <c r="K435" s="172"/>
      <c r="L435" s="172"/>
      <c r="M435" s="172"/>
    </row>
    <row r="436" spans="1:13">
      <c r="A436" s="116" t="s">
        <v>480</v>
      </c>
      <c r="B436" s="104">
        <v>101</v>
      </c>
      <c r="C436" s="104" t="s">
        <v>1665</v>
      </c>
      <c r="D436" s="104" t="s">
        <v>1669</v>
      </c>
      <c r="E436" s="104">
        <v>1</v>
      </c>
      <c r="F436" s="113">
        <v>870.67396312778124</v>
      </c>
      <c r="G436" s="172"/>
      <c r="H436" s="172"/>
      <c r="I436" s="172"/>
      <c r="J436" s="172"/>
      <c r="K436" s="172"/>
      <c r="L436" s="172"/>
      <c r="M436" s="172"/>
    </row>
    <row r="437" spans="1:13">
      <c r="A437" s="116" t="s">
        <v>481</v>
      </c>
      <c r="B437" s="104">
        <v>101</v>
      </c>
      <c r="C437" s="104" t="s">
        <v>1665</v>
      </c>
      <c r="D437" s="104" t="s">
        <v>1669</v>
      </c>
      <c r="E437" s="104">
        <v>1</v>
      </c>
      <c r="F437" s="113">
        <v>870.67396312778124</v>
      </c>
      <c r="G437" s="172"/>
      <c r="H437" s="172"/>
      <c r="I437" s="172"/>
      <c r="J437" s="172"/>
      <c r="K437" s="172"/>
      <c r="L437" s="172"/>
      <c r="M437" s="172"/>
    </row>
    <row r="438" spans="1:13">
      <c r="A438" s="116" t="s">
        <v>482</v>
      </c>
      <c r="B438" s="104">
        <v>101</v>
      </c>
      <c r="C438" s="104" t="s">
        <v>1665</v>
      </c>
      <c r="D438" s="104" t="s">
        <v>7</v>
      </c>
      <c r="E438" s="104">
        <v>1</v>
      </c>
      <c r="F438" s="113">
        <v>1306.0109446916717</v>
      </c>
      <c r="G438" s="172"/>
      <c r="H438" s="172"/>
      <c r="I438" s="172"/>
      <c r="J438" s="172"/>
      <c r="K438" s="172"/>
      <c r="L438" s="172"/>
      <c r="M438" s="172"/>
    </row>
    <row r="439" spans="1:13">
      <c r="A439" s="116" t="s">
        <v>483</v>
      </c>
      <c r="B439" s="104">
        <v>101</v>
      </c>
      <c r="C439" s="104" t="s">
        <v>1666</v>
      </c>
      <c r="D439" s="104" t="s">
        <v>47</v>
      </c>
      <c r="E439" s="104">
        <v>1</v>
      </c>
      <c r="F439" s="113">
        <v>1306.0109446916717</v>
      </c>
      <c r="G439" s="172"/>
      <c r="H439" s="172"/>
      <c r="I439" s="172"/>
      <c r="J439" s="172"/>
      <c r="K439" s="172"/>
      <c r="L439" s="172"/>
      <c r="M439" s="172"/>
    </row>
    <row r="440" spans="1:13">
      <c r="A440" s="116" t="s">
        <v>484</v>
      </c>
      <c r="B440" s="104">
        <v>101</v>
      </c>
      <c r="C440" s="104" t="s">
        <v>1666</v>
      </c>
      <c r="D440" s="104" t="s">
        <v>1669</v>
      </c>
      <c r="E440" s="104">
        <v>1</v>
      </c>
      <c r="F440" s="113">
        <v>870.67396312778124</v>
      </c>
      <c r="G440" s="172"/>
      <c r="H440" s="172"/>
      <c r="I440" s="172"/>
      <c r="J440" s="172"/>
      <c r="K440" s="172"/>
      <c r="L440" s="172"/>
      <c r="M440" s="172"/>
    </row>
    <row r="441" spans="1:13">
      <c r="A441" s="116" t="s">
        <v>485</v>
      </c>
      <c r="B441" s="104">
        <v>101</v>
      </c>
      <c r="C441" s="104" t="s">
        <v>1666</v>
      </c>
      <c r="D441" s="104" t="s">
        <v>1669</v>
      </c>
      <c r="E441" s="104">
        <v>1</v>
      </c>
      <c r="F441" s="113">
        <v>870.67396312778124</v>
      </c>
      <c r="G441" s="172"/>
      <c r="H441" s="172"/>
      <c r="I441" s="172"/>
      <c r="J441" s="172"/>
      <c r="K441" s="172"/>
      <c r="L441" s="172"/>
      <c r="M441" s="172"/>
    </row>
    <row r="442" spans="1:13">
      <c r="A442" s="116" t="s">
        <v>486</v>
      </c>
      <c r="B442" s="104">
        <v>101</v>
      </c>
      <c r="C442" s="104" t="s">
        <v>1666</v>
      </c>
      <c r="D442" s="104" t="s">
        <v>1669</v>
      </c>
      <c r="E442" s="104">
        <v>1</v>
      </c>
      <c r="F442" s="113">
        <v>870.67396312778124</v>
      </c>
      <c r="G442" s="172"/>
      <c r="H442" s="172"/>
      <c r="I442" s="172"/>
      <c r="J442" s="172"/>
      <c r="K442" s="172"/>
      <c r="L442" s="172"/>
      <c r="M442" s="172"/>
    </row>
    <row r="443" spans="1:13">
      <c r="A443" s="116" t="s">
        <v>487</v>
      </c>
      <c r="B443" s="104">
        <v>101</v>
      </c>
      <c r="C443" s="104" t="s">
        <v>1666</v>
      </c>
      <c r="D443" s="104" t="s">
        <v>1669</v>
      </c>
      <c r="E443" s="104">
        <v>1</v>
      </c>
      <c r="F443" s="113">
        <v>870.67396312778124</v>
      </c>
      <c r="G443" s="172"/>
      <c r="H443" s="172"/>
      <c r="I443" s="172"/>
      <c r="J443" s="172"/>
      <c r="K443" s="172"/>
      <c r="L443" s="172"/>
      <c r="M443" s="172"/>
    </row>
    <row r="444" spans="1:13">
      <c r="A444" s="116" t="s">
        <v>488</v>
      </c>
      <c r="B444" s="104">
        <v>101</v>
      </c>
      <c r="C444" s="104" t="s">
        <v>1666</v>
      </c>
      <c r="D444" s="104" t="s">
        <v>7</v>
      </c>
      <c r="E444" s="104">
        <v>1</v>
      </c>
      <c r="F444" s="113">
        <v>1306.0109446916717</v>
      </c>
      <c r="G444" s="172"/>
      <c r="H444" s="172"/>
      <c r="I444" s="172"/>
      <c r="J444" s="172"/>
      <c r="K444" s="172"/>
      <c r="L444" s="172"/>
      <c r="M444" s="172"/>
    </row>
    <row r="445" spans="1:13">
      <c r="A445" s="116" t="s">
        <v>489</v>
      </c>
      <c r="B445" s="104">
        <v>101</v>
      </c>
      <c r="C445" s="104" t="s">
        <v>1666</v>
      </c>
      <c r="D445" s="104" t="s">
        <v>8</v>
      </c>
      <c r="E445" s="104">
        <v>1</v>
      </c>
      <c r="F445" s="113">
        <v>1088.3424539097266</v>
      </c>
      <c r="G445" s="172"/>
      <c r="H445" s="172"/>
      <c r="I445" s="172"/>
      <c r="J445" s="172"/>
      <c r="K445" s="172"/>
      <c r="L445" s="172"/>
      <c r="M445" s="172"/>
    </row>
    <row r="446" spans="1:13">
      <c r="A446" s="116" t="s">
        <v>490</v>
      </c>
      <c r="B446" s="104">
        <v>101</v>
      </c>
      <c r="C446" s="104" t="s">
        <v>1666</v>
      </c>
      <c r="D446" s="104" t="s">
        <v>1669</v>
      </c>
      <c r="E446" s="104">
        <v>1</v>
      </c>
      <c r="F446" s="113">
        <v>870.67396312778124</v>
      </c>
      <c r="G446" s="172"/>
      <c r="H446" s="172"/>
      <c r="I446" s="172"/>
      <c r="J446" s="172"/>
      <c r="K446" s="172"/>
      <c r="L446" s="172"/>
      <c r="M446" s="172"/>
    </row>
    <row r="447" spans="1:13">
      <c r="A447" s="116" t="s">
        <v>491</v>
      </c>
      <c r="B447" s="104">
        <v>101</v>
      </c>
      <c r="C447" s="104" t="s">
        <v>1666</v>
      </c>
      <c r="D447" s="104" t="s">
        <v>1669</v>
      </c>
      <c r="E447" s="104">
        <v>1</v>
      </c>
      <c r="F447" s="113">
        <v>870.67396312778124</v>
      </c>
      <c r="G447" s="172"/>
      <c r="H447" s="172"/>
      <c r="I447" s="172"/>
      <c r="J447" s="172"/>
      <c r="K447" s="172"/>
      <c r="L447" s="172"/>
      <c r="M447" s="172"/>
    </row>
    <row r="448" spans="1:13">
      <c r="A448" s="116" t="s">
        <v>492</v>
      </c>
      <c r="B448" s="104">
        <v>101</v>
      </c>
      <c r="C448" s="104" t="s">
        <v>1666</v>
      </c>
      <c r="D448" s="104" t="s">
        <v>1669</v>
      </c>
      <c r="E448" s="104">
        <v>1</v>
      </c>
      <c r="F448" s="113">
        <v>870.67396312778124</v>
      </c>
      <c r="G448" s="172"/>
      <c r="H448" s="172"/>
      <c r="I448" s="172"/>
      <c r="J448" s="172"/>
      <c r="K448" s="172"/>
      <c r="L448" s="172"/>
      <c r="M448" s="172"/>
    </row>
    <row r="449" spans="1:13">
      <c r="A449" s="116" t="s">
        <v>493</v>
      </c>
      <c r="B449" s="104">
        <v>101</v>
      </c>
      <c r="C449" s="104" t="s">
        <v>1666</v>
      </c>
      <c r="D449" s="104" t="s">
        <v>1669</v>
      </c>
      <c r="E449" s="104">
        <v>1</v>
      </c>
      <c r="F449" s="113">
        <v>870.67396312778124</v>
      </c>
      <c r="G449" s="172"/>
      <c r="H449" s="172"/>
      <c r="I449" s="172"/>
      <c r="J449" s="172"/>
      <c r="K449" s="172"/>
      <c r="L449" s="172"/>
      <c r="M449" s="172"/>
    </row>
    <row r="450" spans="1:13">
      <c r="A450" s="116" t="s">
        <v>494</v>
      </c>
      <c r="B450" s="104">
        <v>101</v>
      </c>
      <c r="C450" s="104" t="s">
        <v>1666</v>
      </c>
      <c r="D450" s="104" t="s">
        <v>1669</v>
      </c>
      <c r="E450" s="104">
        <v>1</v>
      </c>
      <c r="F450" s="113">
        <v>870.67396312778124</v>
      </c>
      <c r="G450" s="172"/>
      <c r="H450" s="172"/>
      <c r="I450" s="172"/>
      <c r="J450" s="172"/>
      <c r="K450" s="172"/>
      <c r="L450" s="172"/>
      <c r="M450" s="172"/>
    </row>
    <row r="451" spans="1:13">
      <c r="A451" s="116" t="s">
        <v>495</v>
      </c>
      <c r="B451" s="104">
        <v>101</v>
      </c>
      <c r="C451" s="104" t="s">
        <v>1666</v>
      </c>
      <c r="D451" s="104" t="s">
        <v>1669</v>
      </c>
      <c r="E451" s="104">
        <v>1</v>
      </c>
      <c r="F451" s="113">
        <v>870.67396312778124</v>
      </c>
      <c r="G451" s="172"/>
      <c r="H451" s="172"/>
      <c r="I451" s="172"/>
      <c r="J451" s="172"/>
      <c r="K451" s="172"/>
      <c r="L451" s="172"/>
      <c r="M451" s="172"/>
    </row>
    <row r="452" spans="1:13">
      <c r="A452" s="116" t="s">
        <v>496</v>
      </c>
      <c r="B452" s="104">
        <v>101</v>
      </c>
      <c r="C452" s="104" t="s">
        <v>1666</v>
      </c>
      <c r="D452" s="104" t="s">
        <v>55</v>
      </c>
      <c r="E452" s="104">
        <v>1</v>
      </c>
      <c r="F452" s="113">
        <v>1523.6794354736171</v>
      </c>
      <c r="G452" s="172"/>
      <c r="H452" s="172"/>
      <c r="I452" s="172"/>
      <c r="J452" s="172"/>
      <c r="K452" s="172"/>
      <c r="L452" s="172"/>
      <c r="M452" s="172"/>
    </row>
    <row r="453" spans="1:13">
      <c r="A453" s="116" t="s">
        <v>497</v>
      </c>
      <c r="B453" s="104">
        <v>101</v>
      </c>
      <c r="C453" s="104" t="s">
        <v>1666</v>
      </c>
      <c r="D453" s="104" t="s">
        <v>8</v>
      </c>
      <c r="E453" s="104">
        <v>1</v>
      </c>
      <c r="F453" s="113">
        <v>1088.3424539097266</v>
      </c>
      <c r="G453" s="172"/>
      <c r="H453" s="172"/>
      <c r="I453" s="172"/>
      <c r="J453" s="172"/>
      <c r="K453" s="172"/>
      <c r="L453" s="172"/>
      <c r="M453" s="172"/>
    </row>
    <row r="454" spans="1:13">
      <c r="A454" s="116" t="s">
        <v>498</v>
      </c>
      <c r="B454" s="104">
        <v>101</v>
      </c>
      <c r="C454" s="104" t="s">
        <v>1666</v>
      </c>
      <c r="D454" s="104" t="s">
        <v>8</v>
      </c>
      <c r="E454" s="104">
        <v>1</v>
      </c>
      <c r="F454" s="113">
        <v>1088.3424539097266</v>
      </c>
      <c r="G454" s="172"/>
      <c r="H454" s="172"/>
      <c r="I454" s="172"/>
      <c r="J454" s="172"/>
      <c r="K454" s="172"/>
      <c r="L454" s="172"/>
      <c r="M454" s="172"/>
    </row>
    <row r="455" spans="1:13">
      <c r="A455" s="116" t="s">
        <v>499</v>
      </c>
      <c r="B455" s="104">
        <v>101</v>
      </c>
      <c r="C455" s="104" t="s">
        <v>1666</v>
      </c>
      <c r="D455" s="104" t="s">
        <v>8</v>
      </c>
      <c r="E455" s="104">
        <v>1</v>
      </c>
      <c r="F455" s="113">
        <v>1088.3424539097266</v>
      </c>
      <c r="G455" s="172"/>
      <c r="H455" s="172"/>
      <c r="I455" s="172"/>
      <c r="J455" s="172"/>
      <c r="K455" s="172"/>
      <c r="L455" s="172"/>
      <c r="M455" s="172"/>
    </row>
    <row r="456" spans="1:13">
      <c r="A456" s="116" t="s">
        <v>500</v>
      </c>
      <c r="B456" s="104">
        <v>101</v>
      </c>
      <c r="C456" s="104" t="s">
        <v>1666</v>
      </c>
      <c r="D456" s="104" t="s">
        <v>47</v>
      </c>
      <c r="E456" s="104">
        <v>1</v>
      </c>
      <c r="F456" s="113">
        <v>1306.0109446916717</v>
      </c>
      <c r="G456" s="172"/>
      <c r="H456" s="172"/>
      <c r="I456" s="172"/>
      <c r="J456" s="172"/>
      <c r="K456" s="172"/>
      <c r="L456" s="172"/>
      <c r="M456" s="172"/>
    </row>
    <row r="457" spans="1:13">
      <c r="A457" s="116" t="s">
        <v>501</v>
      </c>
      <c r="B457" s="104">
        <v>101</v>
      </c>
      <c r="C457" s="104" t="s">
        <v>1666</v>
      </c>
      <c r="D457" s="104" t="s">
        <v>1669</v>
      </c>
      <c r="E457" s="104">
        <v>1</v>
      </c>
      <c r="F457" s="113">
        <v>870.67396312778124</v>
      </c>
      <c r="G457" s="172"/>
      <c r="H457" s="172"/>
      <c r="I457" s="172"/>
      <c r="J457" s="172"/>
      <c r="K457" s="172"/>
      <c r="L457" s="172"/>
      <c r="M457" s="172"/>
    </row>
    <row r="458" spans="1:13">
      <c r="A458" s="116" t="s">
        <v>502</v>
      </c>
      <c r="B458" s="104">
        <v>101</v>
      </c>
      <c r="C458" s="104" t="s">
        <v>1666</v>
      </c>
      <c r="D458" s="104" t="s">
        <v>1669</v>
      </c>
      <c r="E458" s="104">
        <v>1</v>
      </c>
      <c r="F458" s="113">
        <v>870.67396312778124</v>
      </c>
      <c r="G458" s="172"/>
      <c r="H458" s="172"/>
      <c r="I458" s="172"/>
      <c r="J458" s="172"/>
      <c r="K458" s="172"/>
      <c r="L458" s="172"/>
      <c r="M458" s="172"/>
    </row>
    <row r="459" spans="1:13">
      <c r="A459" s="116" t="s">
        <v>503</v>
      </c>
      <c r="B459" s="104">
        <v>101</v>
      </c>
      <c r="C459" s="104" t="s">
        <v>1666</v>
      </c>
      <c r="D459" s="104" t="s">
        <v>1669</v>
      </c>
      <c r="E459" s="104">
        <v>1</v>
      </c>
      <c r="F459" s="113">
        <v>870.67396312778124</v>
      </c>
      <c r="G459" s="172"/>
      <c r="H459" s="172"/>
      <c r="I459" s="172"/>
      <c r="J459" s="172"/>
      <c r="K459" s="172"/>
      <c r="L459" s="172"/>
      <c r="M459" s="172"/>
    </row>
    <row r="460" spans="1:13">
      <c r="A460" s="116" t="s">
        <v>504</v>
      </c>
      <c r="B460" s="104">
        <v>101</v>
      </c>
      <c r="C460" s="104" t="s">
        <v>1666</v>
      </c>
      <c r="D460" s="104" t="s">
        <v>1669</v>
      </c>
      <c r="E460" s="104">
        <v>1</v>
      </c>
      <c r="F460" s="113">
        <v>870.67396312778124</v>
      </c>
      <c r="G460" s="172"/>
      <c r="H460" s="172"/>
      <c r="I460" s="172"/>
      <c r="J460" s="172"/>
      <c r="K460" s="172"/>
      <c r="L460" s="172"/>
      <c r="M460" s="172"/>
    </row>
    <row r="461" spans="1:13">
      <c r="A461" s="116" t="s">
        <v>505</v>
      </c>
      <c r="B461" s="104">
        <v>101</v>
      </c>
      <c r="C461" s="104" t="s">
        <v>1666</v>
      </c>
      <c r="D461" s="104" t="s">
        <v>1669</v>
      </c>
      <c r="E461" s="104">
        <v>1</v>
      </c>
      <c r="F461" s="113">
        <v>870.67396312778124</v>
      </c>
      <c r="G461" s="172"/>
      <c r="H461" s="172"/>
      <c r="I461" s="172"/>
      <c r="J461" s="172"/>
      <c r="K461" s="172"/>
      <c r="L461" s="172"/>
      <c r="M461" s="172"/>
    </row>
    <row r="462" spans="1:13">
      <c r="A462" s="116" t="s">
        <v>407</v>
      </c>
      <c r="B462" s="104">
        <v>101</v>
      </c>
      <c r="C462" s="104" t="s">
        <v>1666</v>
      </c>
      <c r="D462" s="104" t="s">
        <v>1669</v>
      </c>
      <c r="E462" s="104">
        <v>1</v>
      </c>
      <c r="F462" s="113">
        <v>870.67396312778124</v>
      </c>
      <c r="G462" s="172"/>
      <c r="H462" s="172"/>
      <c r="I462" s="172"/>
      <c r="J462" s="172"/>
      <c r="K462" s="172"/>
      <c r="L462" s="172"/>
      <c r="M462" s="172"/>
    </row>
    <row r="463" spans="1:13">
      <c r="A463" s="116" t="s">
        <v>506</v>
      </c>
      <c r="B463" s="104">
        <v>101</v>
      </c>
      <c r="C463" s="104" t="s">
        <v>1666</v>
      </c>
      <c r="D463" s="104" t="s">
        <v>10</v>
      </c>
      <c r="E463" s="104">
        <v>1</v>
      </c>
      <c r="F463" s="113">
        <v>1088.3424539097266</v>
      </c>
      <c r="G463" s="172"/>
      <c r="H463" s="172"/>
      <c r="I463" s="172"/>
      <c r="J463" s="172"/>
      <c r="K463" s="172"/>
      <c r="L463" s="172"/>
      <c r="M463" s="172"/>
    </row>
    <row r="464" spans="1:13">
      <c r="A464" s="116" t="s">
        <v>507</v>
      </c>
      <c r="B464" s="104">
        <v>101</v>
      </c>
      <c r="C464" s="104" t="s">
        <v>1666</v>
      </c>
      <c r="D464" s="104" t="s">
        <v>55</v>
      </c>
      <c r="E464" s="104">
        <v>1</v>
      </c>
      <c r="F464" s="113">
        <v>1523.6794354736171</v>
      </c>
      <c r="G464" s="172"/>
      <c r="H464" s="172"/>
      <c r="I464" s="172"/>
      <c r="J464" s="172"/>
      <c r="K464" s="172"/>
      <c r="L464" s="172"/>
      <c r="M464" s="172"/>
    </row>
    <row r="465" spans="1:13">
      <c r="A465" s="116" t="s">
        <v>508</v>
      </c>
      <c r="B465" s="104">
        <v>101</v>
      </c>
      <c r="C465" s="104" t="s">
        <v>1666</v>
      </c>
      <c r="D465" s="104" t="s">
        <v>1669</v>
      </c>
      <c r="E465" s="104">
        <v>1</v>
      </c>
      <c r="F465" s="113">
        <v>870.67396312778124</v>
      </c>
      <c r="G465" s="172"/>
      <c r="H465" s="172"/>
      <c r="I465" s="172"/>
      <c r="J465" s="172"/>
      <c r="K465" s="172"/>
      <c r="L465" s="172"/>
      <c r="M465" s="172"/>
    </row>
    <row r="466" spans="1:13">
      <c r="A466" s="116" t="s">
        <v>509</v>
      </c>
      <c r="B466" s="104">
        <v>101</v>
      </c>
      <c r="C466" s="104" t="s">
        <v>1666</v>
      </c>
      <c r="D466" s="104" t="s">
        <v>1669</v>
      </c>
      <c r="E466" s="104">
        <v>1</v>
      </c>
      <c r="F466" s="113">
        <v>870.67396312778124</v>
      </c>
      <c r="G466" s="172"/>
      <c r="H466" s="172"/>
      <c r="I466" s="172"/>
      <c r="J466" s="172"/>
      <c r="K466" s="172"/>
      <c r="L466" s="172"/>
      <c r="M466" s="172"/>
    </row>
    <row r="467" spans="1:13">
      <c r="A467" s="116" t="s">
        <v>510</v>
      </c>
      <c r="B467" s="104">
        <v>101</v>
      </c>
      <c r="C467" s="104" t="s">
        <v>1666</v>
      </c>
      <c r="D467" s="104" t="s">
        <v>10</v>
      </c>
      <c r="E467" s="104">
        <v>1</v>
      </c>
      <c r="F467" s="113">
        <v>1088.3424539097266</v>
      </c>
      <c r="G467" s="172"/>
      <c r="H467" s="172"/>
      <c r="I467" s="172"/>
      <c r="J467" s="172"/>
      <c r="K467" s="172"/>
      <c r="L467" s="172"/>
      <c r="M467" s="172"/>
    </row>
    <row r="468" spans="1:13">
      <c r="A468" s="116" t="s">
        <v>511</v>
      </c>
      <c r="B468" s="104">
        <v>101</v>
      </c>
      <c r="C468" s="104" t="s">
        <v>1666</v>
      </c>
      <c r="D468" s="104" t="s">
        <v>8</v>
      </c>
      <c r="E468" s="104">
        <v>1</v>
      </c>
      <c r="F468" s="113">
        <v>1088.3424539097266</v>
      </c>
      <c r="G468" s="172"/>
      <c r="H468" s="172"/>
      <c r="I468" s="172"/>
      <c r="J468" s="172"/>
      <c r="K468" s="172"/>
      <c r="L468" s="172"/>
      <c r="M468" s="172"/>
    </row>
    <row r="469" spans="1:13">
      <c r="A469" s="116" t="s">
        <v>512</v>
      </c>
      <c r="B469" s="104">
        <v>101</v>
      </c>
      <c r="C469" s="104" t="s">
        <v>1666</v>
      </c>
      <c r="D469" s="104" t="s">
        <v>1669</v>
      </c>
      <c r="E469" s="104">
        <v>0.5</v>
      </c>
      <c r="F469" s="113">
        <v>870.67396312778124</v>
      </c>
      <c r="G469" s="172"/>
      <c r="H469" s="172"/>
      <c r="I469" s="172"/>
      <c r="J469" s="172"/>
      <c r="K469" s="172"/>
      <c r="L469" s="172"/>
      <c r="M469" s="172"/>
    </row>
    <row r="470" spans="1:13">
      <c r="A470" s="116" t="s">
        <v>513</v>
      </c>
      <c r="B470" s="104">
        <v>101</v>
      </c>
      <c r="C470" s="104" t="s">
        <v>1666</v>
      </c>
      <c r="D470" s="104" t="s">
        <v>1669</v>
      </c>
      <c r="E470" s="104">
        <v>1</v>
      </c>
      <c r="F470" s="113">
        <v>870.67396312778124</v>
      </c>
      <c r="G470" s="172"/>
      <c r="H470" s="172"/>
      <c r="I470" s="172"/>
      <c r="J470" s="172"/>
      <c r="K470" s="172"/>
      <c r="L470" s="172"/>
      <c r="M470" s="172"/>
    </row>
    <row r="471" spans="1:13">
      <c r="A471" s="116" t="s">
        <v>514</v>
      </c>
      <c r="B471" s="104">
        <v>101</v>
      </c>
      <c r="C471" s="104" t="s">
        <v>1666</v>
      </c>
      <c r="D471" s="104" t="s">
        <v>8</v>
      </c>
      <c r="E471" s="104">
        <v>1</v>
      </c>
      <c r="F471" s="113">
        <v>1088.3424539097266</v>
      </c>
      <c r="G471" s="172"/>
      <c r="H471" s="172"/>
      <c r="I471" s="172"/>
      <c r="J471" s="172"/>
      <c r="K471" s="172"/>
      <c r="L471" s="172"/>
      <c r="M471" s="172"/>
    </row>
    <row r="472" spans="1:13">
      <c r="A472" s="116" t="s">
        <v>97</v>
      </c>
      <c r="B472" s="104">
        <v>101</v>
      </c>
      <c r="C472" s="104" t="s">
        <v>1666</v>
      </c>
      <c r="D472" s="104" t="s">
        <v>1669</v>
      </c>
      <c r="E472" s="104">
        <v>1</v>
      </c>
      <c r="F472" s="113">
        <v>870.67396312778124</v>
      </c>
      <c r="G472" s="172"/>
      <c r="H472" s="172"/>
      <c r="I472" s="172"/>
      <c r="J472" s="172"/>
      <c r="K472" s="172"/>
      <c r="L472" s="172"/>
      <c r="M472" s="172"/>
    </row>
    <row r="473" spans="1:13">
      <c r="A473" s="116" t="s">
        <v>515</v>
      </c>
      <c r="B473" s="104">
        <v>101</v>
      </c>
      <c r="C473" s="104" t="s">
        <v>1666</v>
      </c>
      <c r="D473" s="104" t="s">
        <v>1669</v>
      </c>
      <c r="E473" s="104">
        <v>1</v>
      </c>
      <c r="F473" s="113">
        <v>870.67396312778124</v>
      </c>
      <c r="G473" s="172"/>
      <c r="H473" s="172"/>
      <c r="I473" s="172"/>
      <c r="J473" s="172"/>
      <c r="K473" s="172"/>
      <c r="L473" s="172"/>
      <c r="M473" s="172"/>
    </row>
    <row r="474" spans="1:13">
      <c r="A474" s="116" t="s">
        <v>516</v>
      </c>
      <c r="B474" s="104">
        <v>101</v>
      </c>
      <c r="C474" s="104" t="s">
        <v>1666</v>
      </c>
      <c r="D474" s="104" t="s">
        <v>1669</v>
      </c>
      <c r="E474" s="104">
        <v>1</v>
      </c>
      <c r="F474" s="113">
        <v>870.67396312778124</v>
      </c>
      <c r="G474" s="172"/>
      <c r="H474" s="172"/>
      <c r="I474" s="172"/>
      <c r="J474" s="172"/>
      <c r="K474" s="172"/>
      <c r="L474" s="172"/>
      <c r="M474" s="172"/>
    </row>
    <row r="475" spans="1:13">
      <c r="A475" s="116" t="s">
        <v>517</v>
      </c>
      <c r="B475" s="104">
        <v>101</v>
      </c>
      <c r="C475" s="104" t="s">
        <v>1666</v>
      </c>
      <c r="D475" s="104" t="s">
        <v>1669</v>
      </c>
      <c r="E475" s="104">
        <v>1</v>
      </c>
      <c r="F475" s="113">
        <v>870.67396312778124</v>
      </c>
      <c r="G475" s="172"/>
      <c r="H475" s="172"/>
      <c r="I475" s="172"/>
      <c r="J475" s="172"/>
      <c r="K475" s="172"/>
      <c r="L475" s="172"/>
      <c r="M475" s="172"/>
    </row>
    <row r="476" spans="1:13">
      <c r="A476" s="116" t="s">
        <v>518</v>
      </c>
      <c r="B476" s="104">
        <v>101</v>
      </c>
      <c r="C476" s="104" t="s">
        <v>1666</v>
      </c>
      <c r="D476" s="104" t="s">
        <v>1669</v>
      </c>
      <c r="E476" s="104">
        <v>1</v>
      </c>
      <c r="F476" s="113">
        <v>870.67396312778124</v>
      </c>
      <c r="G476" s="172"/>
      <c r="H476" s="172"/>
      <c r="I476" s="172"/>
      <c r="J476" s="172"/>
      <c r="K476" s="172"/>
      <c r="L476" s="172"/>
      <c r="M476" s="172"/>
    </row>
    <row r="477" spans="1:13">
      <c r="A477" s="116" t="s">
        <v>519</v>
      </c>
      <c r="B477" s="104">
        <v>101</v>
      </c>
      <c r="C477" s="104" t="s">
        <v>1666</v>
      </c>
      <c r="D477" s="104" t="s">
        <v>1669</v>
      </c>
      <c r="E477" s="104">
        <v>1</v>
      </c>
      <c r="F477" s="113">
        <v>870.67396312778124</v>
      </c>
      <c r="G477" s="172"/>
      <c r="H477" s="172"/>
      <c r="I477" s="172"/>
      <c r="J477" s="172"/>
      <c r="K477" s="172"/>
      <c r="L477" s="172"/>
      <c r="M477" s="172"/>
    </row>
    <row r="478" spans="1:13">
      <c r="A478" s="116" t="s">
        <v>520</v>
      </c>
      <c r="B478" s="104">
        <v>101</v>
      </c>
      <c r="C478" s="104" t="s">
        <v>1666</v>
      </c>
      <c r="D478" s="104" t="s">
        <v>47</v>
      </c>
      <c r="E478" s="104">
        <v>1</v>
      </c>
      <c r="F478" s="113">
        <v>1306.0109446916717</v>
      </c>
      <c r="G478" s="172"/>
      <c r="H478" s="172"/>
      <c r="I478" s="172"/>
      <c r="J478" s="172"/>
      <c r="K478" s="172"/>
      <c r="L478" s="172"/>
      <c r="M478" s="172"/>
    </row>
    <row r="479" spans="1:13">
      <c r="A479" s="116" t="s">
        <v>521</v>
      </c>
      <c r="B479" s="104">
        <v>101</v>
      </c>
      <c r="C479" s="104" t="s">
        <v>1666</v>
      </c>
      <c r="D479" s="104" t="s">
        <v>1669</v>
      </c>
      <c r="E479" s="104">
        <v>1</v>
      </c>
      <c r="F479" s="113">
        <v>870.67396312778124</v>
      </c>
      <c r="G479" s="172"/>
      <c r="H479" s="172"/>
      <c r="I479" s="172"/>
      <c r="J479" s="172"/>
      <c r="K479" s="172"/>
      <c r="L479" s="172"/>
      <c r="M479" s="172"/>
    </row>
    <row r="480" spans="1:13">
      <c r="A480" s="116" t="s">
        <v>522</v>
      </c>
      <c r="B480" s="104">
        <v>101</v>
      </c>
      <c r="C480" s="104" t="s">
        <v>1666</v>
      </c>
      <c r="D480" s="104" t="s">
        <v>8</v>
      </c>
      <c r="E480" s="104">
        <v>1</v>
      </c>
      <c r="F480" s="113">
        <v>1088.3424539097266</v>
      </c>
      <c r="G480" s="172"/>
      <c r="H480" s="172"/>
      <c r="I480" s="172"/>
      <c r="J480" s="172"/>
      <c r="K480" s="172"/>
      <c r="L480" s="172"/>
      <c r="M480" s="172"/>
    </row>
    <row r="481" spans="1:13">
      <c r="A481" s="116" t="s">
        <v>523</v>
      </c>
      <c r="B481" s="104">
        <v>101</v>
      </c>
      <c r="C481" s="104" t="s">
        <v>1664</v>
      </c>
      <c r="D481" s="104" t="s">
        <v>8</v>
      </c>
      <c r="E481" s="104">
        <v>1</v>
      </c>
      <c r="F481" s="113">
        <v>1088.3424539097266</v>
      </c>
      <c r="G481" s="172"/>
      <c r="H481" s="172"/>
      <c r="I481" s="172"/>
      <c r="J481" s="172"/>
      <c r="K481" s="172"/>
      <c r="L481" s="172"/>
      <c r="M481" s="172"/>
    </row>
    <row r="482" spans="1:13">
      <c r="A482" s="116" t="s">
        <v>524</v>
      </c>
      <c r="B482" s="104">
        <v>101</v>
      </c>
      <c r="C482" s="104" t="s">
        <v>1664</v>
      </c>
      <c r="D482" s="104" t="s">
        <v>1669</v>
      </c>
      <c r="E482" s="104">
        <v>1</v>
      </c>
      <c r="F482" s="113">
        <v>870.67396312778124</v>
      </c>
      <c r="G482" s="172"/>
      <c r="H482" s="172"/>
      <c r="I482" s="172"/>
      <c r="J482" s="172"/>
      <c r="K482" s="172"/>
      <c r="L482" s="172"/>
      <c r="M482" s="172"/>
    </row>
    <row r="483" spans="1:13">
      <c r="A483" s="116" t="s">
        <v>525</v>
      </c>
      <c r="B483" s="104">
        <v>101</v>
      </c>
      <c r="C483" s="104" t="s">
        <v>1664</v>
      </c>
      <c r="D483" s="104" t="s">
        <v>47</v>
      </c>
      <c r="E483" s="104">
        <v>1</v>
      </c>
      <c r="F483" s="113">
        <v>1306.0109446916717</v>
      </c>
      <c r="G483" s="172"/>
      <c r="H483" s="172"/>
      <c r="I483" s="172"/>
      <c r="J483" s="172"/>
      <c r="K483" s="172"/>
      <c r="L483" s="172"/>
      <c r="M483" s="172"/>
    </row>
    <row r="484" spans="1:13">
      <c r="A484" s="116" t="s">
        <v>526</v>
      </c>
      <c r="B484" s="104">
        <v>101</v>
      </c>
      <c r="C484" s="104" t="s">
        <v>1664</v>
      </c>
      <c r="D484" s="104" t="s">
        <v>47</v>
      </c>
      <c r="E484" s="104">
        <v>1</v>
      </c>
      <c r="F484" s="113">
        <v>1306.0109446916717</v>
      </c>
      <c r="G484" s="172"/>
      <c r="H484" s="172"/>
      <c r="I484" s="172"/>
      <c r="J484" s="172"/>
      <c r="K484" s="172"/>
      <c r="L484" s="172"/>
      <c r="M484" s="172"/>
    </row>
    <row r="485" spans="1:13">
      <c r="A485" s="116" t="s">
        <v>527</v>
      </c>
      <c r="B485" s="104">
        <v>101</v>
      </c>
      <c r="C485" s="104" t="s">
        <v>1664</v>
      </c>
      <c r="D485" s="104" t="s">
        <v>55</v>
      </c>
      <c r="E485" s="104">
        <v>1</v>
      </c>
      <c r="F485" s="113">
        <v>1523.6794354736171</v>
      </c>
      <c r="G485" s="172"/>
      <c r="H485" s="172"/>
      <c r="I485" s="172"/>
      <c r="J485" s="172"/>
      <c r="K485" s="172"/>
      <c r="L485" s="172"/>
      <c r="M485" s="172"/>
    </row>
    <row r="486" spans="1:13">
      <c r="A486" s="116" t="s">
        <v>528</v>
      </c>
      <c r="B486" s="104">
        <v>101</v>
      </c>
      <c r="C486" s="104" t="s">
        <v>1664</v>
      </c>
      <c r="D486" s="104" t="s">
        <v>1669</v>
      </c>
      <c r="E486" s="104">
        <v>1</v>
      </c>
      <c r="F486" s="113">
        <v>870.67396312778124</v>
      </c>
      <c r="G486" s="172"/>
      <c r="H486" s="172"/>
      <c r="I486" s="172"/>
      <c r="J486" s="172"/>
      <c r="K486" s="172"/>
      <c r="L486" s="172"/>
      <c r="M486" s="172"/>
    </row>
    <row r="487" spans="1:13">
      <c r="A487" s="116" t="s">
        <v>529</v>
      </c>
      <c r="B487" s="104">
        <v>101</v>
      </c>
      <c r="C487" s="104" t="s">
        <v>1664</v>
      </c>
      <c r="D487" s="104" t="s">
        <v>8</v>
      </c>
      <c r="E487" s="104">
        <v>1</v>
      </c>
      <c r="F487" s="113">
        <v>1088.3424539097266</v>
      </c>
      <c r="G487" s="172"/>
      <c r="H487" s="172"/>
      <c r="I487" s="172"/>
      <c r="J487" s="172"/>
      <c r="K487" s="172"/>
      <c r="L487" s="172"/>
      <c r="M487" s="172"/>
    </row>
    <row r="488" spans="1:13">
      <c r="A488" s="116" t="s">
        <v>530</v>
      </c>
      <c r="B488" s="104">
        <v>101</v>
      </c>
      <c r="C488" s="104" t="s">
        <v>1664</v>
      </c>
      <c r="D488" s="104" t="s">
        <v>47</v>
      </c>
      <c r="E488" s="104">
        <v>1</v>
      </c>
      <c r="F488" s="113">
        <v>1306.0109446916717</v>
      </c>
      <c r="G488" s="172"/>
      <c r="H488" s="172"/>
      <c r="I488" s="172"/>
      <c r="J488" s="172"/>
      <c r="K488" s="172"/>
      <c r="L488" s="172"/>
      <c r="M488" s="172"/>
    </row>
    <row r="489" spans="1:13">
      <c r="A489" s="116" t="s">
        <v>531</v>
      </c>
      <c r="B489" s="104">
        <v>101</v>
      </c>
      <c r="C489" s="104" t="s">
        <v>1664</v>
      </c>
      <c r="D489" s="104" t="s">
        <v>55</v>
      </c>
      <c r="E489" s="104">
        <v>1</v>
      </c>
      <c r="F489" s="113">
        <v>1523.6794354736171</v>
      </c>
      <c r="G489" s="172"/>
      <c r="H489" s="172"/>
      <c r="I489" s="172"/>
      <c r="J489" s="172"/>
      <c r="K489" s="172"/>
      <c r="L489" s="172"/>
      <c r="M489" s="172"/>
    </row>
    <row r="490" spans="1:13">
      <c r="A490" s="116" t="s">
        <v>532</v>
      </c>
      <c r="B490" s="104">
        <v>101</v>
      </c>
      <c r="C490" s="104" t="s">
        <v>1663</v>
      </c>
      <c r="D490" s="104" t="s">
        <v>1669</v>
      </c>
      <c r="E490" s="104">
        <v>1</v>
      </c>
      <c r="F490" s="113">
        <v>870.67396312778124</v>
      </c>
      <c r="G490" s="172"/>
      <c r="H490" s="172"/>
      <c r="I490" s="172"/>
      <c r="J490" s="172"/>
      <c r="K490" s="172"/>
      <c r="L490" s="172"/>
      <c r="M490" s="172"/>
    </row>
    <row r="491" spans="1:13">
      <c r="A491" s="116" t="s">
        <v>533</v>
      </c>
      <c r="B491" s="104">
        <v>101</v>
      </c>
      <c r="C491" s="104" t="s">
        <v>1663</v>
      </c>
      <c r="D491" s="104" t="s">
        <v>8</v>
      </c>
      <c r="E491" s="104">
        <v>1</v>
      </c>
      <c r="F491" s="113">
        <v>1088.3424539097266</v>
      </c>
      <c r="G491" s="172"/>
      <c r="H491" s="172"/>
      <c r="I491" s="172"/>
      <c r="J491" s="172"/>
      <c r="K491" s="172"/>
      <c r="L491" s="172"/>
      <c r="M491" s="172"/>
    </row>
    <row r="492" spans="1:13">
      <c r="A492" s="116" t="s">
        <v>534</v>
      </c>
      <c r="B492" s="104">
        <v>101</v>
      </c>
      <c r="C492" s="104" t="s">
        <v>1663</v>
      </c>
      <c r="D492" s="104" t="s">
        <v>47</v>
      </c>
      <c r="E492" s="104">
        <v>1</v>
      </c>
      <c r="F492" s="113">
        <v>1306.0109446916717</v>
      </c>
      <c r="G492" s="172"/>
      <c r="H492" s="172"/>
      <c r="I492" s="172"/>
      <c r="J492" s="172"/>
      <c r="K492" s="172"/>
      <c r="L492" s="172"/>
      <c r="M492" s="172"/>
    </row>
    <row r="493" spans="1:13">
      <c r="A493" s="116" t="s">
        <v>535</v>
      </c>
      <c r="B493" s="104">
        <v>101</v>
      </c>
      <c r="C493" s="104" t="s">
        <v>1663</v>
      </c>
      <c r="D493" s="104" t="s">
        <v>1669</v>
      </c>
      <c r="E493" s="104">
        <v>1</v>
      </c>
      <c r="F493" s="113">
        <v>870.67396312778124</v>
      </c>
      <c r="G493" s="172"/>
      <c r="H493" s="172"/>
      <c r="I493" s="172"/>
      <c r="J493" s="172"/>
      <c r="K493" s="172"/>
      <c r="L493" s="172"/>
      <c r="M493" s="172"/>
    </row>
    <row r="494" spans="1:13">
      <c r="A494" s="116" t="s">
        <v>536</v>
      </c>
      <c r="B494" s="104">
        <v>101</v>
      </c>
      <c r="C494" s="104" t="s">
        <v>1663</v>
      </c>
      <c r="D494" s="104" t="s">
        <v>1669</v>
      </c>
      <c r="E494" s="104">
        <v>1</v>
      </c>
      <c r="F494" s="113">
        <v>870.67396312778124</v>
      </c>
      <c r="G494" s="172"/>
      <c r="H494" s="172"/>
      <c r="I494" s="172"/>
      <c r="J494" s="172"/>
      <c r="K494" s="172"/>
      <c r="L494" s="172"/>
      <c r="M494" s="172"/>
    </row>
    <row r="495" spans="1:13">
      <c r="A495" s="116" t="s">
        <v>537</v>
      </c>
      <c r="B495" s="104">
        <v>101</v>
      </c>
      <c r="C495" s="104" t="s">
        <v>1663</v>
      </c>
      <c r="D495" s="104" t="s">
        <v>1669</v>
      </c>
      <c r="E495" s="104">
        <v>1</v>
      </c>
      <c r="F495" s="113">
        <v>870.67396312778124</v>
      </c>
      <c r="G495" s="172"/>
      <c r="H495" s="172"/>
      <c r="I495" s="172"/>
      <c r="J495" s="172"/>
      <c r="K495" s="172"/>
      <c r="L495" s="172"/>
      <c r="M495" s="172"/>
    </row>
    <row r="496" spans="1:13">
      <c r="A496" s="116" t="s">
        <v>538</v>
      </c>
      <c r="B496" s="104">
        <v>101</v>
      </c>
      <c r="C496" s="104" t="s">
        <v>1663</v>
      </c>
      <c r="D496" s="104" t="s">
        <v>55</v>
      </c>
      <c r="E496" s="104">
        <v>1</v>
      </c>
      <c r="F496" s="113">
        <v>1523.6794354736171</v>
      </c>
      <c r="G496" s="172"/>
      <c r="H496" s="172"/>
      <c r="I496" s="172"/>
      <c r="J496" s="172"/>
      <c r="K496" s="172"/>
      <c r="L496" s="172"/>
      <c r="M496" s="172"/>
    </row>
    <row r="497" spans="1:13">
      <c r="A497" s="116" t="s">
        <v>248</v>
      </c>
      <c r="B497" s="104">
        <v>101</v>
      </c>
      <c r="C497" s="104" t="s">
        <v>1663</v>
      </c>
      <c r="D497" s="104" t="s">
        <v>1669</v>
      </c>
      <c r="E497" s="104">
        <v>1</v>
      </c>
      <c r="F497" s="113">
        <v>870.67396312778124</v>
      </c>
      <c r="G497" s="172"/>
      <c r="H497" s="172"/>
      <c r="I497" s="172"/>
      <c r="J497" s="172"/>
      <c r="K497" s="172"/>
      <c r="L497" s="172"/>
      <c r="M497" s="172"/>
    </row>
    <row r="498" spans="1:13">
      <c r="A498" s="116" t="s">
        <v>539</v>
      </c>
      <c r="B498" s="104">
        <v>101</v>
      </c>
      <c r="C498" s="104" t="s">
        <v>1663</v>
      </c>
      <c r="D498" s="104" t="s">
        <v>47</v>
      </c>
      <c r="E498" s="104">
        <v>1</v>
      </c>
      <c r="F498" s="113">
        <v>1306.0109446916717</v>
      </c>
      <c r="G498" s="172"/>
      <c r="H498" s="172"/>
      <c r="I498" s="172"/>
      <c r="J498" s="172"/>
      <c r="K498" s="172"/>
      <c r="L498" s="172"/>
      <c r="M498" s="172"/>
    </row>
    <row r="499" spans="1:13">
      <c r="A499" s="116" t="s">
        <v>540</v>
      </c>
      <c r="B499" s="104">
        <v>101</v>
      </c>
      <c r="C499" s="104" t="s">
        <v>1663</v>
      </c>
      <c r="D499" s="104" t="s">
        <v>1669</v>
      </c>
      <c r="E499" s="104">
        <v>1</v>
      </c>
      <c r="F499" s="113">
        <v>870.67396312778124</v>
      </c>
      <c r="G499" s="172"/>
      <c r="H499" s="172"/>
      <c r="I499" s="172"/>
      <c r="J499" s="172"/>
      <c r="K499" s="172"/>
      <c r="L499" s="172"/>
      <c r="M499" s="172"/>
    </row>
    <row r="500" spans="1:13">
      <c r="A500" s="116" t="s">
        <v>541</v>
      </c>
      <c r="B500" s="104">
        <v>101</v>
      </c>
      <c r="C500" s="104" t="s">
        <v>1663</v>
      </c>
      <c r="D500" s="104" t="s">
        <v>1669</v>
      </c>
      <c r="E500" s="104">
        <v>1</v>
      </c>
      <c r="F500" s="113">
        <v>870.67396312778124</v>
      </c>
      <c r="G500" s="172"/>
      <c r="H500" s="172"/>
      <c r="I500" s="172"/>
      <c r="J500" s="172"/>
      <c r="K500" s="172"/>
      <c r="L500" s="172"/>
      <c r="M500" s="172"/>
    </row>
    <row r="501" spans="1:13">
      <c r="A501" s="116" t="s">
        <v>542</v>
      </c>
      <c r="B501" s="104">
        <v>101</v>
      </c>
      <c r="C501" s="104" t="s">
        <v>1663</v>
      </c>
      <c r="D501" s="104" t="s">
        <v>1669</v>
      </c>
      <c r="E501" s="104">
        <v>1</v>
      </c>
      <c r="F501" s="113">
        <v>870.67396312778124</v>
      </c>
      <c r="G501" s="172"/>
      <c r="H501" s="172"/>
      <c r="I501" s="172"/>
      <c r="J501" s="172"/>
      <c r="K501" s="172"/>
      <c r="L501" s="172"/>
      <c r="M501" s="172"/>
    </row>
    <row r="502" spans="1:13">
      <c r="A502" s="116" t="s">
        <v>543</v>
      </c>
      <c r="B502" s="104">
        <v>101</v>
      </c>
      <c r="C502" s="104" t="s">
        <v>1663</v>
      </c>
      <c r="D502" s="104" t="s">
        <v>8</v>
      </c>
      <c r="E502" s="104">
        <v>1</v>
      </c>
      <c r="F502" s="113">
        <v>1088.3424539097266</v>
      </c>
      <c r="G502" s="172"/>
      <c r="H502" s="172"/>
      <c r="I502" s="172"/>
      <c r="J502" s="172"/>
      <c r="K502" s="172"/>
      <c r="L502" s="172"/>
      <c r="M502" s="172"/>
    </row>
    <row r="503" spans="1:13">
      <c r="A503" s="116" t="s">
        <v>544</v>
      </c>
      <c r="B503" s="104">
        <v>101</v>
      </c>
      <c r="C503" s="104" t="s">
        <v>1663</v>
      </c>
      <c r="D503" s="104" t="s">
        <v>1669</v>
      </c>
      <c r="E503" s="104">
        <v>1</v>
      </c>
      <c r="F503" s="113">
        <v>870.67396312778124</v>
      </c>
      <c r="G503" s="172"/>
      <c r="H503" s="172"/>
      <c r="I503" s="172"/>
      <c r="J503" s="172"/>
      <c r="K503" s="172"/>
      <c r="L503" s="172"/>
      <c r="M503" s="172"/>
    </row>
    <row r="504" spans="1:13">
      <c r="A504" s="116" t="s">
        <v>545</v>
      </c>
      <c r="B504" s="104">
        <v>101</v>
      </c>
      <c r="C504" s="104" t="s">
        <v>1663</v>
      </c>
      <c r="D504" s="104" t="s">
        <v>1669</v>
      </c>
      <c r="E504" s="104">
        <v>1</v>
      </c>
      <c r="F504" s="113">
        <v>870.67396312778124</v>
      </c>
      <c r="G504" s="172"/>
      <c r="H504" s="172"/>
      <c r="I504" s="172"/>
      <c r="J504" s="172"/>
      <c r="K504" s="172"/>
      <c r="L504" s="172"/>
      <c r="M504" s="172"/>
    </row>
    <row r="505" spans="1:13">
      <c r="A505" s="116" t="s">
        <v>94</v>
      </c>
      <c r="B505" s="104">
        <v>101</v>
      </c>
      <c r="C505" s="104" t="s">
        <v>1663</v>
      </c>
      <c r="D505" s="104" t="s">
        <v>1669</v>
      </c>
      <c r="E505" s="104">
        <v>1</v>
      </c>
      <c r="F505" s="113">
        <v>870.67396312778124</v>
      </c>
      <c r="G505" s="172"/>
      <c r="H505" s="172"/>
      <c r="I505" s="172"/>
      <c r="J505" s="172"/>
      <c r="K505" s="172"/>
      <c r="L505" s="172"/>
      <c r="M505" s="172"/>
    </row>
    <row r="506" spans="1:13">
      <c r="A506" s="116" t="s">
        <v>546</v>
      </c>
      <c r="B506" s="104">
        <v>101</v>
      </c>
      <c r="C506" s="104" t="s">
        <v>1663</v>
      </c>
      <c r="D506" s="104" t="s">
        <v>7</v>
      </c>
      <c r="E506" s="104">
        <v>1</v>
      </c>
      <c r="F506" s="113">
        <v>1306.0109446916717</v>
      </c>
      <c r="G506" s="172"/>
      <c r="H506" s="172"/>
      <c r="I506" s="172"/>
      <c r="J506" s="172"/>
      <c r="K506" s="172"/>
      <c r="L506" s="172"/>
      <c r="M506" s="172"/>
    </row>
    <row r="507" spans="1:13">
      <c r="A507" s="116" t="s">
        <v>547</v>
      </c>
      <c r="B507" s="104">
        <v>101</v>
      </c>
      <c r="C507" s="104" t="s">
        <v>1663</v>
      </c>
      <c r="D507" s="104" t="s">
        <v>1669</v>
      </c>
      <c r="E507" s="104">
        <v>1</v>
      </c>
      <c r="F507" s="113">
        <v>870.67396312778124</v>
      </c>
      <c r="G507" s="172"/>
      <c r="H507" s="172"/>
      <c r="I507" s="172"/>
      <c r="J507" s="172"/>
      <c r="K507" s="172"/>
      <c r="L507" s="172"/>
      <c r="M507" s="172"/>
    </row>
    <row r="508" spans="1:13">
      <c r="A508" s="116" t="s">
        <v>548</v>
      </c>
      <c r="B508" s="104">
        <v>101</v>
      </c>
      <c r="C508" s="104" t="s">
        <v>1663</v>
      </c>
      <c r="D508" s="104" t="s">
        <v>7</v>
      </c>
      <c r="E508" s="104">
        <v>1</v>
      </c>
      <c r="F508" s="113">
        <v>1306.0109446916717</v>
      </c>
      <c r="G508" s="172"/>
      <c r="H508" s="172"/>
      <c r="I508" s="172"/>
      <c r="J508" s="172"/>
      <c r="K508" s="172"/>
      <c r="L508" s="172"/>
      <c r="M508" s="172"/>
    </row>
    <row r="509" spans="1:13">
      <c r="A509" s="116" t="s">
        <v>549</v>
      </c>
      <c r="B509" s="104">
        <v>101</v>
      </c>
      <c r="C509" s="104" t="s">
        <v>1663</v>
      </c>
      <c r="D509" s="104" t="s">
        <v>1669</v>
      </c>
      <c r="E509" s="104">
        <v>1</v>
      </c>
      <c r="F509" s="113">
        <v>870.67396312778124</v>
      </c>
      <c r="G509" s="172"/>
      <c r="H509" s="172"/>
      <c r="I509" s="172"/>
      <c r="J509" s="172"/>
      <c r="K509" s="172"/>
      <c r="L509" s="172"/>
      <c r="M509" s="172"/>
    </row>
    <row r="510" spans="1:13">
      <c r="A510" s="116" t="s">
        <v>550</v>
      </c>
      <c r="B510" s="104">
        <v>101</v>
      </c>
      <c r="C510" s="104" t="s">
        <v>1663</v>
      </c>
      <c r="D510" s="104" t="s">
        <v>1669</v>
      </c>
      <c r="E510" s="104">
        <v>0.75</v>
      </c>
      <c r="F510" s="113">
        <v>870.67396312778124</v>
      </c>
      <c r="G510" s="172"/>
      <c r="H510" s="172"/>
      <c r="I510" s="172"/>
      <c r="J510" s="172"/>
      <c r="K510" s="172"/>
      <c r="L510" s="172"/>
      <c r="M510" s="172"/>
    </row>
    <row r="511" spans="1:13">
      <c r="A511" s="116" t="s">
        <v>551</v>
      </c>
      <c r="B511" s="104">
        <v>101</v>
      </c>
      <c r="C511" s="104" t="s">
        <v>1663</v>
      </c>
      <c r="D511" s="104" t="s">
        <v>1669</v>
      </c>
      <c r="E511" s="104">
        <v>0.5</v>
      </c>
      <c r="F511" s="113">
        <v>870.67396312778124</v>
      </c>
      <c r="G511" s="172"/>
      <c r="H511" s="172"/>
      <c r="I511" s="172"/>
      <c r="J511" s="172"/>
      <c r="K511" s="172"/>
      <c r="L511" s="172"/>
      <c r="M511" s="172"/>
    </row>
    <row r="512" spans="1:13">
      <c r="A512" s="116" t="s">
        <v>552</v>
      </c>
      <c r="B512" s="104">
        <v>101</v>
      </c>
      <c r="C512" s="104" t="s">
        <v>1663</v>
      </c>
      <c r="D512" s="104" t="s">
        <v>8</v>
      </c>
      <c r="E512" s="104">
        <v>1</v>
      </c>
      <c r="F512" s="113">
        <v>1088.3424539097266</v>
      </c>
      <c r="G512" s="172"/>
      <c r="H512" s="172"/>
      <c r="I512" s="172"/>
      <c r="J512" s="172"/>
      <c r="K512" s="172"/>
      <c r="L512" s="172"/>
      <c r="M512" s="172"/>
    </row>
    <row r="513" spans="1:13">
      <c r="A513" s="116" t="s">
        <v>553</v>
      </c>
      <c r="B513" s="104">
        <v>101</v>
      </c>
      <c r="C513" s="104" t="s">
        <v>1663</v>
      </c>
      <c r="D513" s="104" t="s">
        <v>1669</v>
      </c>
      <c r="E513" s="104">
        <v>1</v>
      </c>
      <c r="F513" s="113">
        <v>870.67396312778124</v>
      </c>
      <c r="G513" s="172"/>
      <c r="H513" s="172"/>
      <c r="I513" s="172"/>
      <c r="J513" s="172"/>
      <c r="K513" s="172"/>
      <c r="L513" s="172"/>
      <c r="M513" s="172"/>
    </row>
    <row r="514" spans="1:13">
      <c r="A514" s="116" t="s">
        <v>554</v>
      </c>
      <c r="B514" s="104">
        <v>101</v>
      </c>
      <c r="C514" s="104" t="s">
        <v>1663</v>
      </c>
      <c r="D514" s="104" t="s">
        <v>1669</v>
      </c>
      <c r="E514" s="104">
        <v>1</v>
      </c>
      <c r="F514" s="113">
        <v>870.67396312778124</v>
      </c>
      <c r="G514" s="172"/>
      <c r="H514" s="172"/>
      <c r="I514" s="172"/>
      <c r="J514" s="172"/>
      <c r="K514" s="172"/>
      <c r="L514" s="172"/>
      <c r="M514" s="172"/>
    </row>
    <row r="515" spans="1:13">
      <c r="A515" s="116" t="s">
        <v>555</v>
      </c>
      <c r="B515" s="104">
        <v>101</v>
      </c>
      <c r="C515" s="104" t="s">
        <v>1663</v>
      </c>
      <c r="D515" s="104" t="s">
        <v>8</v>
      </c>
      <c r="E515" s="104">
        <v>1</v>
      </c>
      <c r="F515" s="113">
        <v>1088.3424539097266</v>
      </c>
      <c r="G515" s="172"/>
      <c r="H515" s="172"/>
      <c r="I515" s="172"/>
      <c r="J515" s="172"/>
      <c r="K515" s="172"/>
      <c r="L515" s="172"/>
      <c r="M515" s="172"/>
    </row>
    <row r="516" spans="1:13">
      <c r="A516" s="116" t="s">
        <v>556</v>
      </c>
      <c r="B516" s="104">
        <v>101</v>
      </c>
      <c r="C516" s="104" t="s">
        <v>1663</v>
      </c>
      <c r="D516" s="104" t="s">
        <v>1669</v>
      </c>
      <c r="E516" s="104">
        <v>1</v>
      </c>
      <c r="F516" s="113">
        <v>870.67396312778124</v>
      </c>
      <c r="G516" s="172"/>
      <c r="H516" s="172"/>
      <c r="I516" s="172"/>
      <c r="J516" s="172"/>
      <c r="K516" s="172"/>
      <c r="L516" s="172"/>
      <c r="M516" s="172"/>
    </row>
    <row r="517" spans="1:13">
      <c r="A517" s="116" t="s">
        <v>505</v>
      </c>
      <c r="B517" s="104">
        <v>101</v>
      </c>
      <c r="C517" s="104" t="s">
        <v>1663</v>
      </c>
      <c r="D517" s="104" t="s">
        <v>10</v>
      </c>
      <c r="E517" s="104">
        <v>1</v>
      </c>
      <c r="F517" s="113">
        <v>1088.3424539097266</v>
      </c>
      <c r="G517" s="172"/>
      <c r="H517" s="172"/>
      <c r="I517" s="172"/>
      <c r="J517" s="172"/>
      <c r="K517" s="172"/>
      <c r="L517" s="172"/>
      <c r="M517" s="172"/>
    </row>
    <row r="518" spans="1:13">
      <c r="A518" s="116" t="s">
        <v>557</v>
      </c>
      <c r="B518" s="104">
        <v>101</v>
      </c>
      <c r="C518" s="104" t="s">
        <v>1663</v>
      </c>
      <c r="D518" s="104" t="s">
        <v>1669</v>
      </c>
      <c r="E518" s="104">
        <v>1</v>
      </c>
      <c r="F518" s="113">
        <v>870.67396312778124</v>
      </c>
      <c r="G518" s="172"/>
      <c r="H518" s="172"/>
      <c r="I518" s="172"/>
      <c r="J518" s="172"/>
      <c r="K518" s="172"/>
      <c r="L518" s="172"/>
      <c r="M518" s="172"/>
    </row>
    <row r="519" spans="1:13">
      <c r="A519" s="116" t="s">
        <v>558</v>
      </c>
      <c r="B519" s="104">
        <v>101</v>
      </c>
      <c r="C519" s="104" t="s">
        <v>1663</v>
      </c>
      <c r="D519" s="104" t="s">
        <v>1669</v>
      </c>
      <c r="E519" s="104">
        <v>1</v>
      </c>
      <c r="F519" s="113">
        <v>870.67396312778124</v>
      </c>
      <c r="G519" s="172"/>
      <c r="H519" s="172"/>
      <c r="I519" s="172"/>
      <c r="J519" s="172"/>
      <c r="K519" s="172"/>
      <c r="L519" s="172"/>
      <c r="M519" s="172"/>
    </row>
    <row r="520" spans="1:13">
      <c r="A520" s="116" t="s">
        <v>559</v>
      </c>
      <c r="B520" s="104">
        <v>101</v>
      </c>
      <c r="C520" s="104" t="s">
        <v>1663</v>
      </c>
      <c r="D520" s="104" t="s">
        <v>1669</v>
      </c>
      <c r="E520" s="104">
        <v>1</v>
      </c>
      <c r="F520" s="113">
        <v>870.67396312778124</v>
      </c>
      <c r="G520" s="172"/>
      <c r="H520" s="172"/>
      <c r="I520" s="172"/>
      <c r="J520" s="172"/>
      <c r="K520" s="172"/>
      <c r="L520" s="172"/>
      <c r="M520" s="172"/>
    </row>
    <row r="521" spans="1:13">
      <c r="A521" s="116" t="s">
        <v>560</v>
      </c>
      <c r="B521" s="104">
        <v>101</v>
      </c>
      <c r="C521" s="104" t="s">
        <v>1663</v>
      </c>
      <c r="D521" s="104" t="s">
        <v>1669</v>
      </c>
      <c r="E521" s="104">
        <v>1</v>
      </c>
      <c r="F521" s="113">
        <v>870.67396312778124</v>
      </c>
      <c r="G521" s="172"/>
      <c r="H521" s="172"/>
      <c r="I521" s="172"/>
      <c r="J521" s="172"/>
      <c r="K521" s="172"/>
      <c r="L521" s="172"/>
      <c r="M521" s="172"/>
    </row>
    <row r="522" spans="1:13">
      <c r="A522" s="116" t="s">
        <v>561</v>
      </c>
      <c r="B522" s="104">
        <v>101</v>
      </c>
      <c r="C522" s="104" t="s">
        <v>1663</v>
      </c>
      <c r="D522" s="104" t="s">
        <v>10</v>
      </c>
      <c r="E522" s="104">
        <v>1</v>
      </c>
      <c r="F522" s="113">
        <v>1088.3424539097266</v>
      </c>
      <c r="G522" s="172"/>
      <c r="H522" s="172"/>
      <c r="I522" s="172"/>
      <c r="J522" s="172"/>
      <c r="K522" s="172"/>
      <c r="L522" s="172"/>
      <c r="M522" s="172"/>
    </row>
    <row r="523" spans="1:13">
      <c r="A523" s="116" t="s">
        <v>562</v>
      </c>
      <c r="B523" s="104">
        <v>101</v>
      </c>
      <c r="C523" s="104" t="s">
        <v>1663</v>
      </c>
      <c r="D523" s="104" t="s">
        <v>1669</v>
      </c>
      <c r="E523" s="104">
        <v>1</v>
      </c>
      <c r="F523" s="113">
        <v>870.67396312778124</v>
      </c>
      <c r="G523" s="172"/>
      <c r="H523" s="172"/>
      <c r="I523" s="172"/>
      <c r="J523" s="172"/>
      <c r="K523" s="172"/>
      <c r="L523" s="172"/>
      <c r="M523" s="172"/>
    </row>
    <row r="524" spans="1:13">
      <c r="A524" s="116" t="s">
        <v>563</v>
      </c>
      <c r="B524" s="104">
        <v>101</v>
      </c>
      <c r="C524" s="104" t="s">
        <v>1663</v>
      </c>
      <c r="D524" s="104" t="s">
        <v>1669</v>
      </c>
      <c r="E524" s="104">
        <v>1</v>
      </c>
      <c r="F524" s="113">
        <v>870.67396312778124</v>
      </c>
      <c r="G524" s="172"/>
      <c r="H524" s="172"/>
      <c r="I524" s="172"/>
      <c r="J524" s="172"/>
      <c r="K524" s="172"/>
      <c r="L524" s="172"/>
      <c r="M524" s="172"/>
    </row>
    <row r="525" spans="1:13">
      <c r="A525" s="116" t="s">
        <v>564</v>
      </c>
      <c r="B525" s="104">
        <v>101</v>
      </c>
      <c r="C525" s="104" t="s">
        <v>1663</v>
      </c>
      <c r="D525" s="104" t="s">
        <v>10</v>
      </c>
      <c r="E525" s="104">
        <v>1</v>
      </c>
      <c r="F525" s="113">
        <v>1088.3424539097266</v>
      </c>
      <c r="G525" s="172"/>
      <c r="H525" s="172"/>
      <c r="I525" s="172"/>
      <c r="J525" s="172"/>
      <c r="K525" s="172"/>
      <c r="L525" s="172"/>
      <c r="M525" s="172"/>
    </row>
    <row r="526" spans="1:13">
      <c r="A526" s="116" t="s">
        <v>565</v>
      </c>
      <c r="B526" s="104">
        <v>101</v>
      </c>
      <c r="C526" s="104" t="s">
        <v>1663</v>
      </c>
      <c r="D526" s="104" t="s">
        <v>55</v>
      </c>
      <c r="E526" s="104">
        <v>1</v>
      </c>
      <c r="F526" s="113">
        <v>1523.6794354736171</v>
      </c>
      <c r="G526" s="172"/>
      <c r="H526" s="172"/>
      <c r="I526" s="172"/>
      <c r="J526" s="172"/>
      <c r="K526" s="172"/>
      <c r="L526" s="172"/>
      <c r="M526" s="172"/>
    </row>
    <row r="527" spans="1:13">
      <c r="A527" s="116" t="s">
        <v>566</v>
      </c>
      <c r="B527" s="104">
        <v>101</v>
      </c>
      <c r="C527" s="104" t="s">
        <v>1663</v>
      </c>
      <c r="D527" s="104" t="s">
        <v>1669</v>
      </c>
      <c r="E527" s="104">
        <v>1</v>
      </c>
      <c r="F527" s="113">
        <v>870.67396312778124</v>
      </c>
      <c r="G527" s="172"/>
      <c r="H527" s="172"/>
      <c r="I527" s="172"/>
      <c r="J527" s="172"/>
      <c r="K527" s="172"/>
      <c r="L527" s="172"/>
      <c r="M527" s="172"/>
    </row>
    <row r="528" spans="1:13">
      <c r="A528" s="116" t="s">
        <v>567</v>
      </c>
      <c r="B528" s="104">
        <v>101</v>
      </c>
      <c r="C528" s="104" t="s">
        <v>1663</v>
      </c>
      <c r="D528" s="104" t="s">
        <v>47</v>
      </c>
      <c r="E528" s="104">
        <v>1</v>
      </c>
      <c r="F528" s="113">
        <v>1306.0109446916717</v>
      </c>
      <c r="G528" s="172"/>
      <c r="H528" s="172"/>
      <c r="I528" s="172"/>
      <c r="J528" s="172"/>
      <c r="K528" s="172"/>
      <c r="L528" s="172"/>
      <c r="M528" s="172"/>
    </row>
    <row r="529" spans="1:13">
      <c r="A529" s="116" t="s">
        <v>568</v>
      </c>
      <c r="B529" s="104">
        <v>101</v>
      </c>
      <c r="C529" s="104" t="s">
        <v>1663</v>
      </c>
      <c r="D529" s="104" t="s">
        <v>55</v>
      </c>
      <c r="E529" s="104">
        <v>1</v>
      </c>
      <c r="F529" s="113">
        <v>1523.6794354736171</v>
      </c>
      <c r="G529" s="172"/>
      <c r="H529" s="172"/>
      <c r="I529" s="172"/>
      <c r="J529" s="172"/>
      <c r="K529" s="172"/>
      <c r="L529" s="172"/>
      <c r="M529" s="172"/>
    </row>
    <row r="530" spans="1:13">
      <c r="A530" s="116" t="s">
        <v>569</v>
      </c>
      <c r="B530" s="104">
        <v>101</v>
      </c>
      <c r="C530" s="104" t="s">
        <v>1663</v>
      </c>
      <c r="D530" s="104" t="s">
        <v>10</v>
      </c>
      <c r="E530" s="104">
        <v>1</v>
      </c>
      <c r="F530" s="113">
        <v>1088.3424539097266</v>
      </c>
      <c r="G530" s="172"/>
      <c r="H530" s="172"/>
      <c r="I530" s="172"/>
      <c r="J530" s="172"/>
      <c r="K530" s="172"/>
      <c r="L530" s="172"/>
      <c r="M530" s="172"/>
    </row>
    <row r="531" spans="1:13">
      <c r="A531" s="116" t="s">
        <v>570</v>
      </c>
      <c r="B531" s="104">
        <v>101</v>
      </c>
      <c r="C531" s="104" t="s">
        <v>1663</v>
      </c>
      <c r="D531" s="104" t="s">
        <v>1669</v>
      </c>
      <c r="E531" s="104">
        <v>1</v>
      </c>
      <c r="F531" s="113">
        <v>870.67396312778124</v>
      </c>
      <c r="G531" s="172"/>
      <c r="H531" s="172"/>
      <c r="I531" s="172"/>
      <c r="J531" s="172"/>
      <c r="K531" s="172"/>
      <c r="L531" s="172"/>
      <c r="M531" s="172"/>
    </row>
    <row r="532" spans="1:13">
      <c r="A532" s="116" t="s">
        <v>571</v>
      </c>
      <c r="B532" s="104">
        <v>101</v>
      </c>
      <c r="C532" s="104" t="s">
        <v>1663</v>
      </c>
      <c r="D532" s="104" t="s">
        <v>8</v>
      </c>
      <c r="E532" s="104">
        <v>1</v>
      </c>
      <c r="F532" s="113">
        <v>1088.3424539097266</v>
      </c>
      <c r="G532" s="172"/>
      <c r="H532" s="172"/>
      <c r="I532" s="172"/>
      <c r="J532" s="172"/>
      <c r="K532" s="172"/>
      <c r="L532" s="172"/>
      <c r="M532" s="172"/>
    </row>
    <row r="533" spans="1:13">
      <c r="A533" s="116" t="s">
        <v>572</v>
      </c>
      <c r="B533" s="104">
        <v>101</v>
      </c>
      <c r="C533" s="104" t="s">
        <v>1663</v>
      </c>
      <c r="D533" s="104" t="s">
        <v>1669</v>
      </c>
      <c r="E533" s="104">
        <v>1</v>
      </c>
      <c r="F533" s="113">
        <v>870.67396312778124</v>
      </c>
      <c r="G533" s="172"/>
      <c r="H533" s="172"/>
      <c r="I533" s="172"/>
      <c r="J533" s="172"/>
      <c r="K533" s="172"/>
      <c r="L533" s="172"/>
      <c r="M533" s="172"/>
    </row>
    <row r="534" spans="1:13">
      <c r="A534" s="116" t="s">
        <v>573</v>
      </c>
      <c r="B534" s="104">
        <v>101</v>
      </c>
      <c r="C534" s="104" t="s">
        <v>1663</v>
      </c>
      <c r="D534" s="104" t="s">
        <v>1669</v>
      </c>
      <c r="E534" s="104">
        <v>1</v>
      </c>
      <c r="F534" s="113">
        <v>870.67396312778124</v>
      </c>
      <c r="G534" s="172"/>
      <c r="H534" s="172"/>
      <c r="I534" s="172"/>
      <c r="J534" s="172"/>
      <c r="K534" s="172"/>
      <c r="L534" s="172"/>
      <c r="M534" s="172"/>
    </row>
    <row r="535" spans="1:13">
      <c r="A535" s="116" t="s">
        <v>574</v>
      </c>
      <c r="B535" s="104">
        <v>101</v>
      </c>
      <c r="C535" s="104" t="s">
        <v>1663</v>
      </c>
      <c r="D535" s="104" t="s">
        <v>1669</v>
      </c>
      <c r="E535" s="104">
        <v>1</v>
      </c>
      <c r="F535" s="113">
        <v>870.67396312778124</v>
      </c>
      <c r="G535" s="172"/>
      <c r="H535" s="172"/>
      <c r="I535" s="172"/>
      <c r="J535" s="172"/>
      <c r="K535" s="172"/>
      <c r="L535" s="172"/>
      <c r="M535" s="172"/>
    </row>
    <row r="536" spans="1:13">
      <c r="A536" s="116" t="s">
        <v>575</v>
      </c>
      <c r="B536" s="104">
        <v>101</v>
      </c>
      <c r="C536" s="104" t="s">
        <v>1663</v>
      </c>
      <c r="D536" s="104" t="s">
        <v>1669</v>
      </c>
      <c r="E536" s="104">
        <v>1</v>
      </c>
      <c r="F536" s="113">
        <v>870.67396312778124</v>
      </c>
      <c r="G536" s="172"/>
      <c r="H536" s="172"/>
      <c r="I536" s="172"/>
      <c r="J536" s="172"/>
      <c r="K536" s="172"/>
      <c r="L536" s="172"/>
      <c r="M536" s="172"/>
    </row>
    <row r="537" spans="1:13">
      <c r="A537" s="116" t="s">
        <v>576</v>
      </c>
      <c r="B537" s="104">
        <v>101</v>
      </c>
      <c r="C537" s="104" t="s">
        <v>1663</v>
      </c>
      <c r="D537" s="104" t="s">
        <v>1669</v>
      </c>
      <c r="E537" s="104">
        <v>1</v>
      </c>
      <c r="F537" s="113">
        <v>870.67396312778124</v>
      </c>
      <c r="G537" s="172"/>
      <c r="H537" s="172"/>
      <c r="I537" s="172"/>
      <c r="J537" s="172"/>
      <c r="K537" s="172"/>
      <c r="L537" s="172"/>
      <c r="M537" s="172"/>
    </row>
    <row r="538" spans="1:13">
      <c r="A538" s="116" t="s">
        <v>874</v>
      </c>
      <c r="B538" s="104">
        <v>101</v>
      </c>
      <c r="C538" s="104" t="s">
        <v>1667</v>
      </c>
      <c r="D538" s="104" t="s">
        <v>44</v>
      </c>
      <c r="E538" s="104">
        <v>1</v>
      </c>
      <c r="F538" s="113">
        <v>3047.3588709472342</v>
      </c>
      <c r="G538" s="172"/>
      <c r="H538" s="172"/>
      <c r="I538" s="172"/>
      <c r="J538" s="172"/>
      <c r="K538" s="172"/>
      <c r="L538" s="172"/>
      <c r="M538" s="172"/>
    </row>
    <row r="539" spans="1:13">
      <c r="A539" s="116" t="s">
        <v>1246</v>
      </c>
      <c r="B539" s="104">
        <v>101</v>
      </c>
      <c r="C539" s="104" t="s">
        <v>1666</v>
      </c>
      <c r="D539" s="104" t="s">
        <v>45</v>
      </c>
      <c r="E539" s="104">
        <v>1</v>
      </c>
      <c r="F539" s="113">
        <v>2612.0218893833435</v>
      </c>
      <c r="G539" s="172"/>
      <c r="H539" s="172"/>
      <c r="I539" s="172"/>
      <c r="J539" s="172"/>
      <c r="K539" s="172"/>
      <c r="L539" s="172"/>
      <c r="M539" s="172"/>
    </row>
    <row r="540" spans="1:13">
      <c r="A540" s="116" t="s">
        <v>1365</v>
      </c>
      <c r="B540" s="104">
        <v>101</v>
      </c>
      <c r="C540" s="104" t="s">
        <v>1664</v>
      </c>
      <c r="D540" s="104" t="s">
        <v>45</v>
      </c>
      <c r="E540" s="104">
        <v>1</v>
      </c>
      <c r="F540" s="113">
        <v>2612.0218893833435</v>
      </c>
      <c r="G540" s="172"/>
      <c r="H540" s="172"/>
      <c r="I540" s="172"/>
      <c r="J540" s="172"/>
      <c r="K540" s="172"/>
      <c r="L540" s="172"/>
      <c r="M540" s="172"/>
    </row>
    <row r="541" spans="1:13">
      <c r="A541" s="116" t="s">
        <v>1424</v>
      </c>
      <c r="B541" s="104">
        <v>101</v>
      </c>
      <c r="C541" s="104" t="s">
        <v>1664</v>
      </c>
      <c r="D541" s="104" t="s">
        <v>45</v>
      </c>
      <c r="E541" s="104">
        <v>1</v>
      </c>
      <c r="F541" s="113">
        <v>2612.0218893833435</v>
      </c>
      <c r="G541" s="172"/>
      <c r="H541" s="172"/>
      <c r="I541" s="172"/>
      <c r="J541" s="172"/>
      <c r="K541" s="172"/>
      <c r="L541" s="172"/>
      <c r="M541" s="172"/>
    </row>
    <row r="542" spans="1:13">
      <c r="A542" s="116" t="s">
        <v>1431</v>
      </c>
      <c r="B542" s="104">
        <v>101</v>
      </c>
      <c r="C542" s="104" t="s">
        <v>1664</v>
      </c>
      <c r="D542" s="104" t="s">
        <v>45</v>
      </c>
      <c r="E542" s="104">
        <v>1</v>
      </c>
      <c r="F542" s="113">
        <v>2612.0218893833435</v>
      </c>
      <c r="G542" s="172"/>
      <c r="H542" s="172"/>
      <c r="I542" s="172"/>
      <c r="J542" s="172"/>
      <c r="K542" s="172"/>
      <c r="L542" s="172"/>
      <c r="M542" s="172"/>
    </row>
    <row r="543" spans="1:13">
      <c r="A543" s="116" t="s">
        <v>577</v>
      </c>
      <c r="B543" s="104">
        <v>102</v>
      </c>
      <c r="C543" s="104" t="s">
        <v>1663</v>
      </c>
      <c r="D543" s="104" t="s">
        <v>1669</v>
      </c>
      <c r="E543" s="104">
        <v>1</v>
      </c>
      <c r="F543" s="113">
        <v>870.67396312778124</v>
      </c>
      <c r="G543" s="171"/>
      <c r="H543" s="171"/>
      <c r="I543" s="172"/>
      <c r="J543" s="172"/>
      <c r="K543" s="172"/>
      <c r="L543" s="172"/>
      <c r="M543" s="172"/>
    </row>
    <row r="544" spans="1:13">
      <c r="A544" s="116" t="s">
        <v>578</v>
      </c>
      <c r="B544" s="104">
        <v>102</v>
      </c>
      <c r="C544" s="104" t="s">
        <v>1663</v>
      </c>
      <c r="D544" s="104" t="s">
        <v>1669</v>
      </c>
      <c r="E544" s="104">
        <v>1</v>
      </c>
      <c r="F544" s="113">
        <v>870.67396312778124</v>
      </c>
      <c r="G544" s="173"/>
      <c r="H544" s="173"/>
      <c r="I544" s="172"/>
      <c r="J544" s="172"/>
      <c r="K544" s="172"/>
      <c r="L544" s="172"/>
      <c r="M544" s="172"/>
    </row>
    <row r="545" spans="1:13">
      <c r="A545" s="116" t="s">
        <v>579</v>
      </c>
      <c r="B545" s="104">
        <v>102</v>
      </c>
      <c r="C545" s="104" t="s">
        <v>1663</v>
      </c>
      <c r="D545" s="104" t="s">
        <v>8</v>
      </c>
      <c r="E545" s="104">
        <v>1</v>
      </c>
      <c r="F545" s="113">
        <v>1088.3424539097266</v>
      </c>
      <c r="G545" s="171"/>
      <c r="H545" s="171"/>
      <c r="I545" s="172"/>
      <c r="J545" s="172"/>
      <c r="K545" s="172"/>
      <c r="L545" s="172"/>
      <c r="M545" s="172"/>
    </row>
    <row r="546" spans="1:13">
      <c r="A546" s="116" t="s">
        <v>117</v>
      </c>
      <c r="B546" s="104">
        <v>102</v>
      </c>
      <c r="C546" s="104" t="s">
        <v>1663</v>
      </c>
      <c r="D546" s="104" t="s">
        <v>10</v>
      </c>
      <c r="E546" s="104">
        <v>1</v>
      </c>
      <c r="F546" s="113">
        <v>1088.3424539097266</v>
      </c>
      <c r="G546" s="173"/>
      <c r="H546" s="173"/>
      <c r="I546" s="172"/>
      <c r="J546" s="172"/>
      <c r="K546" s="172"/>
      <c r="L546" s="172"/>
      <c r="M546" s="172"/>
    </row>
    <row r="547" spans="1:13">
      <c r="A547" s="116" t="s">
        <v>580</v>
      </c>
      <c r="B547" s="104">
        <v>102</v>
      </c>
      <c r="C547" s="104" t="s">
        <v>1663</v>
      </c>
      <c r="D547" s="104" t="s">
        <v>1669</v>
      </c>
      <c r="E547" s="104">
        <v>1</v>
      </c>
      <c r="F547" s="113">
        <v>870.67396312778124</v>
      </c>
      <c r="G547" s="171"/>
      <c r="H547" s="171"/>
      <c r="I547" s="172"/>
      <c r="J547" s="172"/>
      <c r="K547" s="172"/>
      <c r="L547" s="172"/>
      <c r="M547" s="172"/>
    </row>
    <row r="548" spans="1:13">
      <c r="A548" s="116" t="s">
        <v>581</v>
      </c>
      <c r="B548" s="104">
        <v>102</v>
      </c>
      <c r="C548" s="104" t="s">
        <v>1663</v>
      </c>
      <c r="D548" s="104" t="s">
        <v>47</v>
      </c>
      <c r="E548" s="104">
        <v>1</v>
      </c>
      <c r="F548" s="113">
        <v>1306.0109446916717</v>
      </c>
      <c r="G548" s="173"/>
      <c r="H548" s="173"/>
      <c r="I548" s="172"/>
      <c r="J548" s="172"/>
      <c r="K548" s="172"/>
      <c r="L548" s="172"/>
      <c r="M548" s="172"/>
    </row>
    <row r="549" spans="1:13">
      <c r="A549" s="116" t="s">
        <v>582</v>
      </c>
      <c r="B549" s="104">
        <v>102</v>
      </c>
      <c r="C549" s="104" t="s">
        <v>1663</v>
      </c>
      <c r="D549" s="104" t="s">
        <v>47</v>
      </c>
      <c r="E549" s="104">
        <v>1</v>
      </c>
      <c r="F549" s="113">
        <v>1306.0109446916717</v>
      </c>
      <c r="G549" s="171"/>
      <c r="H549" s="171"/>
      <c r="I549" s="172"/>
      <c r="J549" s="172"/>
      <c r="K549" s="172"/>
      <c r="L549" s="172"/>
      <c r="M549" s="172"/>
    </row>
    <row r="550" spans="1:13">
      <c r="A550" s="116" t="s">
        <v>583</v>
      </c>
      <c r="B550" s="104">
        <v>102</v>
      </c>
      <c r="C550" s="104" t="s">
        <v>1663</v>
      </c>
      <c r="D550" s="104" t="s">
        <v>1669</v>
      </c>
      <c r="E550" s="104">
        <v>1</v>
      </c>
      <c r="F550" s="113">
        <v>870.67396312778124</v>
      </c>
      <c r="G550" s="173"/>
      <c r="H550" s="173"/>
      <c r="I550" s="172"/>
      <c r="J550" s="172"/>
      <c r="K550" s="172"/>
      <c r="L550" s="172"/>
      <c r="M550" s="172"/>
    </row>
    <row r="551" spans="1:13">
      <c r="A551" s="116" t="s">
        <v>584</v>
      </c>
      <c r="B551" s="104">
        <v>102</v>
      </c>
      <c r="C551" s="104" t="s">
        <v>1663</v>
      </c>
      <c r="D551" s="104" t="s">
        <v>47</v>
      </c>
      <c r="E551" s="104">
        <v>1</v>
      </c>
      <c r="F551" s="113">
        <v>1306.0109446916717</v>
      </c>
      <c r="G551" s="171"/>
      <c r="H551" s="171"/>
      <c r="I551" s="172"/>
      <c r="J551" s="172"/>
      <c r="K551" s="172"/>
      <c r="L551" s="172"/>
      <c r="M551" s="172"/>
    </row>
    <row r="552" spans="1:13">
      <c r="A552" s="116" t="s">
        <v>585</v>
      </c>
      <c r="B552" s="104">
        <v>102</v>
      </c>
      <c r="C552" s="104" t="s">
        <v>1663</v>
      </c>
      <c r="D552" s="104" t="s">
        <v>10</v>
      </c>
      <c r="E552" s="104">
        <v>1</v>
      </c>
      <c r="F552" s="113">
        <v>1088.3424539097266</v>
      </c>
      <c r="G552" s="172"/>
      <c r="H552" s="172"/>
      <c r="I552" s="172"/>
      <c r="J552" s="172"/>
      <c r="K552" s="172"/>
      <c r="L552" s="172"/>
      <c r="M552" s="172"/>
    </row>
    <row r="553" spans="1:13">
      <c r="A553" s="116" t="s">
        <v>586</v>
      </c>
      <c r="B553" s="104">
        <v>102</v>
      </c>
      <c r="C553" s="104" t="s">
        <v>1663</v>
      </c>
      <c r="D553" s="104" t="s">
        <v>1669</v>
      </c>
      <c r="E553" s="104">
        <v>1</v>
      </c>
      <c r="F553" s="113">
        <v>870.67396312778124</v>
      </c>
      <c r="G553" s="172"/>
      <c r="H553" s="172"/>
      <c r="I553" s="172"/>
      <c r="J553" s="172"/>
      <c r="K553" s="172"/>
      <c r="L553" s="172"/>
      <c r="M553" s="172"/>
    </row>
    <row r="554" spans="1:13">
      <c r="A554" s="116" t="s">
        <v>587</v>
      </c>
      <c r="B554" s="104">
        <v>102</v>
      </c>
      <c r="C554" s="104" t="s">
        <v>1663</v>
      </c>
      <c r="D554" s="104" t="s">
        <v>1669</v>
      </c>
      <c r="E554" s="104">
        <v>1</v>
      </c>
      <c r="F554" s="113">
        <v>870.67396312778124</v>
      </c>
      <c r="G554" s="172"/>
      <c r="H554" s="172"/>
      <c r="I554" s="172"/>
      <c r="J554" s="172"/>
      <c r="K554" s="172"/>
      <c r="L554" s="172"/>
      <c r="M554" s="172"/>
    </row>
    <row r="555" spans="1:13">
      <c r="A555" s="116" t="s">
        <v>588</v>
      </c>
      <c r="B555" s="104">
        <v>102</v>
      </c>
      <c r="C555" s="104" t="s">
        <v>1663</v>
      </c>
      <c r="D555" s="104" t="s">
        <v>1669</v>
      </c>
      <c r="E555" s="104">
        <v>1</v>
      </c>
      <c r="F555" s="113">
        <v>870.67396312778124</v>
      </c>
      <c r="G555" s="172"/>
      <c r="H555" s="172"/>
      <c r="I555" s="172"/>
      <c r="J555" s="172"/>
      <c r="K555" s="172"/>
      <c r="L555" s="172"/>
      <c r="M555" s="172"/>
    </row>
    <row r="556" spans="1:13">
      <c r="A556" s="116" t="s">
        <v>589</v>
      </c>
      <c r="B556" s="104">
        <v>102</v>
      </c>
      <c r="C556" s="104" t="s">
        <v>1663</v>
      </c>
      <c r="D556" s="104" t="s">
        <v>10</v>
      </c>
      <c r="E556" s="104">
        <v>1</v>
      </c>
      <c r="F556" s="113">
        <v>1088.3424539097266</v>
      </c>
      <c r="G556" s="172"/>
      <c r="H556" s="172"/>
      <c r="I556" s="172"/>
      <c r="J556" s="172"/>
      <c r="K556" s="172"/>
      <c r="L556" s="172"/>
      <c r="M556" s="172"/>
    </row>
    <row r="557" spans="1:13">
      <c r="A557" s="116" t="s">
        <v>590</v>
      </c>
      <c r="B557" s="104">
        <v>102</v>
      </c>
      <c r="C557" s="104" t="s">
        <v>1663</v>
      </c>
      <c r="D557" s="104" t="s">
        <v>1669</v>
      </c>
      <c r="E557" s="104">
        <v>1</v>
      </c>
      <c r="F557" s="113">
        <v>870.67396312778124</v>
      </c>
      <c r="G557" s="172"/>
      <c r="H557" s="172"/>
      <c r="I557" s="172"/>
      <c r="J557" s="172"/>
      <c r="K557" s="172"/>
      <c r="L557" s="172"/>
      <c r="M557" s="172"/>
    </row>
    <row r="558" spans="1:13">
      <c r="A558" s="116" t="s">
        <v>591</v>
      </c>
      <c r="B558" s="104">
        <v>102</v>
      </c>
      <c r="C558" s="104" t="s">
        <v>1663</v>
      </c>
      <c r="D558" s="104" t="s">
        <v>1669</v>
      </c>
      <c r="E558" s="104">
        <v>0.75</v>
      </c>
      <c r="F558" s="113">
        <v>870.67396312778124</v>
      </c>
      <c r="G558" s="172"/>
      <c r="H558" s="172"/>
      <c r="I558" s="172"/>
      <c r="J558" s="172"/>
      <c r="K558" s="172"/>
      <c r="L558" s="172"/>
      <c r="M558" s="172"/>
    </row>
    <row r="559" spans="1:13">
      <c r="A559" s="116" t="s">
        <v>592</v>
      </c>
      <c r="B559" s="104">
        <v>102</v>
      </c>
      <c r="C559" s="104" t="s">
        <v>1663</v>
      </c>
      <c r="D559" s="104" t="s">
        <v>7</v>
      </c>
      <c r="E559" s="104">
        <v>1</v>
      </c>
      <c r="F559" s="113">
        <v>1306.0109446916717</v>
      </c>
      <c r="G559" s="172"/>
      <c r="H559" s="172"/>
      <c r="I559" s="172"/>
      <c r="J559" s="172"/>
      <c r="K559" s="172"/>
      <c r="L559" s="172"/>
      <c r="M559" s="172"/>
    </row>
    <row r="560" spans="1:13">
      <c r="A560" s="116" t="s">
        <v>593</v>
      </c>
      <c r="B560" s="104">
        <v>102</v>
      </c>
      <c r="C560" s="104" t="s">
        <v>1663</v>
      </c>
      <c r="D560" s="104" t="s">
        <v>1669</v>
      </c>
      <c r="E560" s="104">
        <v>1</v>
      </c>
      <c r="F560" s="113">
        <v>870.67396312778124</v>
      </c>
      <c r="G560" s="172"/>
      <c r="H560" s="172"/>
      <c r="I560" s="172"/>
      <c r="J560" s="172"/>
      <c r="K560" s="172"/>
      <c r="L560" s="172"/>
      <c r="M560" s="172"/>
    </row>
    <row r="561" spans="1:13">
      <c r="A561" s="116" t="s">
        <v>594</v>
      </c>
      <c r="B561" s="104">
        <v>102</v>
      </c>
      <c r="C561" s="104" t="s">
        <v>1663</v>
      </c>
      <c r="D561" s="104" t="s">
        <v>1669</v>
      </c>
      <c r="E561" s="104">
        <v>1</v>
      </c>
      <c r="F561" s="113">
        <v>870.67396312778124</v>
      </c>
      <c r="G561" s="172"/>
      <c r="H561" s="172"/>
      <c r="I561" s="172"/>
      <c r="J561" s="172"/>
      <c r="K561" s="172"/>
      <c r="L561" s="172"/>
      <c r="M561" s="172"/>
    </row>
    <row r="562" spans="1:13">
      <c r="A562" s="116" t="s">
        <v>595</v>
      </c>
      <c r="B562" s="104">
        <v>102</v>
      </c>
      <c r="C562" s="104" t="s">
        <v>1663</v>
      </c>
      <c r="D562" s="104" t="s">
        <v>1669</v>
      </c>
      <c r="E562" s="104">
        <v>1</v>
      </c>
      <c r="F562" s="113">
        <v>870.67396312778124</v>
      </c>
      <c r="G562" s="172"/>
      <c r="H562" s="172"/>
      <c r="I562" s="172"/>
      <c r="J562" s="172"/>
      <c r="K562" s="172"/>
      <c r="L562" s="172"/>
      <c r="M562" s="172"/>
    </row>
    <row r="563" spans="1:13">
      <c r="A563" s="116" t="s">
        <v>596</v>
      </c>
      <c r="B563" s="104">
        <v>102</v>
      </c>
      <c r="C563" s="104" t="s">
        <v>1663</v>
      </c>
      <c r="D563" s="104" t="s">
        <v>1669</v>
      </c>
      <c r="E563" s="104">
        <v>1</v>
      </c>
      <c r="F563" s="113">
        <v>870.67396312778124</v>
      </c>
      <c r="G563" s="172"/>
      <c r="H563" s="172"/>
      <c r="I563" s="172"/>
      <c r="J563" s="172"/>
      <c r="K563" s="172"/>
      <c r="L563" s="172"/>
      <c r="M563" s="172"/>
    </row>
    <row r="564" spans="1:13">
      <c r="A564" s="116" t="s">
        <v>597</v>
      </c>
      <c r="B564" s="104">
        <v>102</v>
      </c>
      <c r="C564" s="104" t="s">
        <v>1663</v>
      </c>
      <c r="D564" s="104" t="s">
        <v>10</v>
      </c>
      <c r="E564" s="104">
        <v>1</v>
      </c>
      <c r="F564" s="113">
        <v>1088.3424539097266</v>
      </c>
      <c r="G564" s="172"/>
      <c r="H564" s="172"/>
      <c r="I564" s="172"/>
      <c r="J564" s="172"/>
      <c r="K564" s="172"/>
      <c r="L564" s="172"/>
      <c r="M564" s="172"/>
    </row>
    <row r="565" spans="1:13">
      <c r="A565" s="116" t="s">
        <v>598</v>
      </c>
      <c r="B565" s="104">
        <v>102</v>
      </c>
      <c r="C565" s="104" t="s">
        <v>1663</v>
      </c>
      <c r="D565" s="104" t="s">
        <v>1669</v>
      </c>
      <c r="E565" s="104">
        <v>1</v>
      </c>
      <c r="F565" s="113">
        <v>870.67396312778124</v>
      </c>
      <c r="G565" s="172"/>
      <c r="H565" s="172"/>
      <c r="I565" s="172"/>
      <c r="J565" s="172"/>
      <c r="K565" s="172"/>
      <c r="L565" s="172"/>
      <c r="M565" s="172"/>
    </row>
    <row r="566" spans="1:13">
      <c r="A566" s="116" t="s">
        <v>599</v>
      </c>
      <c r="B566" s="104">
        <v>102</v>
      </c>
      <c r="C566" s="104" t="s">
        <v>1663</v>
      </c>
      <c r="D566" s="104" t="s">
        <v>46</v>
      </c>
      <c r="E566" s="104">
        <v>1</v>
      </c>
      <c r="F566" s="113">
        <v>2176.6849078194532</v>
      </c>
      <c r="G566" s="172"/>
      <c r="H566" s="172"/>
      <c r="I566" s="172"/>
      <c r="J566" s="172"/>
      <c r="K566" s="172"/>
      <c r="L566" s="172"/>
      <c r="M566" s="172"/>
    </row>
    <row r="567" spans="1:13">
      <c r="A567" s="116" t="s">
        <v>600</v>
      </c>
      <c r="B567" s="104">
        <v>102</v>
      </c>
      <c r="C567" s="104" t="s">
        <v>1663</v>
      </c>
      <c r="D567" s="104" t="s">
        <v>10</v>
      </c>
      <c r="E567" s="104">
        <v>1</v>
      </c>
      <c r="F567" s="113">
        <v>1088.3424539097266</v>
      </c>
      <c r="G567" s="172"/>
      <c r="H567" s="172"/>
      <c r="I567" s="172"/>
      <c r="J567" s="172"/>
      <c r="K567" s="172"/>
      <c r="L567" s="172"/>
      <c r="M567" s="172"/>
    </row>
    <row r="568" spans="1:13">
      <c r="A568" s="116" t="s">
        <v>601</v>
      </c>
      <c r="B568" s="104">
        <v>102</v>
      </c>
      <c r="C568" s="104" t="s">
        <v>1663</v>
      </c>
      <c r="D568" s="104" t="s">
        <v>1669</v>
      </c>
      <c r="E568" s="104">
        <v>1</v>
      </c>
      <c r="F568" s="113">
        <v>870.67396312778124</v>
      </c>
      <c r="G568" s="172"/>
      <c r="H568" s="172"/>
      <c r="I568" s="172"/>
      <c r="J568" s="172"/>
      <c r="K568" s="172"/>
      <c r="L568" s="172"/>
      <c r="M568" s="172"/>
    </row>
    <row r="569" spans="1:13">
      <c r="A569" s="116" t="s">
        <v>602</v>
      </c>
      <c r="B569" s="104">
        <v>102</v>
      </c>
      <c r="C569" s="104" t="s">
        <v>1663</v>
      </c>
      <c r="D569" s="104" t="s">
        <v>1669</v>
      </c>
      <c r="E569" s="104">
        <v>1</v>
      </c>
      <c r="F569" s="113">
        <v>870.67396312778124</v>
      </c>
      <c r="G569" s="172"/>
      <c r="H569" s="172"/>
      <c r="I569" s="172"/>
      <c r="J569" s="172"/>
      <c r="K569" s="172"/>
      <c r="L569" s="172"/>
      <c r="M569" s="172"/>
    </row>
    <row r="570" spans="1:13">
      <c r="A570" s="116" t="s">
        <v>603</v>
      </c>
      <c r="B570" s="104">
        <v>102</v>
      </c>
      <c r="C570" s="104" t="s">
        <v>1664</v>
      </c>
      <c r="D570" s="104" t="s">
        <v>1669</v>
      </c>
      <c r="E570" s="104">
        <v>0.75</v>
      </c>
      <c r="F570" s="113">
        <v>870.67396312778124</v>
      </c>
      <c r="G570" s="172"/>
      <c r="H570" s="172"/>
      <c r="I570" s="172"/>
      <c r="J570" s="172"/>
      <c r="K570" s="172"/>
      <c r="L570" s="172"/>
      <c r="M570" s="172"/>
    </row>
    <row r="571" spans="1:13">
      <c r="A571" s="116" t="s">
        <v>604</v>
      </c>
      <c r="B571" s="104">
        <v>102</v>
      </c>
      <c r="C571" s="104" t="s">
        <v>1664</v>
      </c>
      <c r="D571" s="104" t="s">
        <v>8</v>
      </c>
      <c r="E571" s="104">
        <v>1</v>
      </c>
      <c r="F571" s="113">
        <v>1088.3424539097266</v>
      </c>
      <c r="G571" s="172"/>
      <c r="H571" s="172"/>
      <c r="I571" s="172"/>
      <c r="J571" s="172"/>
      <c r="K571" s="172"/>
      <c r="L571" s="172"/>
      <c r="M571" s="172"/>
    </row>
    <row r="572" spans="1:13">
      <c r="A572" s="116" t="s">
        <v>605</v>
      </c>
      <c r="B572" s="104">
        <v>102</v>
      </c>
      <c r="C572" s="104" t="s">
        <v>1664</v>
      </c>
      <c r="D572" s="104" t="s">
        <v>1669</v>
      </c>
      <c r="E572" s="104">
        <v>1</v>
      </c>
      <c r="F572" s="113">
        <v>870.67396312778124</v>
      </c>
      <c r="G572" s="172"/>
      <c r="H572" s="172"/>
      <c r="I572" s="172"/>
      <c r="J572" s="172"/>
      <c r="K572" s="172"/>
      <c r="L572" s="172"/>
      <c r="M572" s="172"/>
    </row>
    <row r="573" spans="1:13">
      <c r="A573" s="116" t="s">
        <v>606</v>
      </c>
      <c r="B573" s="104">
        <v>102</v>
      </c>
      <c r="C573" s="104" t="s">
        <v>1664</v>
      </c>
      <c r="D573" s="104" t="s">
        <v>47</v>
      </c>
      <c r="E573" s="104">
        <v>1</v>
      </c>
      <c r="F573" s="113">
        <v>1306.0109446916717</v>
      </c>
      <c r="G573" s="172"/>
      <c r="H573" s="172"/>
      <c r="I573" s="172"/>
      <c r="J573" s="172"/>
      <c r="K573" s="172"/>
      <c r="L573" s="172"/>
      <c r="M573" s="172"/>
    </row>
    <row r="574" spans="1:13">
      <c r="A574" s="116" t="s">
        <v>607</v>
      </c>
      <c r="B574" s="104">
        <v>102</v>
      </c>
      <c r="C574" s="104" t="s">
        <v>1664</v>
      </c>
      <c r="D574" s="104" t="s">
        <v>1669</v>
      </c>
      <c r="E574" s="104">
        <v>1</v>
      </c>
      <c r="F574" s="113">
        <v>870.67396312778124</v>
      </c>
      <c r="G574" s="172"/>
      <c r="H574" s="172"/>
      <c r="I574" s="172"/>
      <c r="J574" s="172"/>
      <c r="K574" s="172"/>
      <c r="L574" s="172"/>
      <c r="M574" s="172"/>
    </row>
    <row r="575" spans="1:13">
      <c r="A575" s="116" t="s">
        <v>608</v>
      </c>
      <c r="B575" s="104">
        <v>102</v>
      </c>
      <c r="C575" s="104" t="s">
        <v>1664</v>
      </c>
      <c r="D575" s="104" t="s">
        <v>1669</v>
      </c>
      <c r="E575" s="104">
        <v>1</v>
      </c>
      <c r="F575" s="113">
        <v>870.67396312778124</v>
      </c>
      <c r="G575" s="172"/>
      <c r="H575" s="172"/>
      <c r="I575" s="172"/>
      <c r="J575" s="172"/>
      <c r="K575" s="172"/>
      <c r="L575" s="172"/>
      <c r="M575" s="172"/>
    </row>
    <row r="576" spans="1:13">
      <c r="A576" s="116" t="s">
        <v>609</v>
      </c>
      <c r="B576" s="104">
        <v>102</v>
      </c>
      <c r="C576" s="104" t="s">
        <v>1664</v>
      </c>
      <c r="D576" s="104" t="s">
        <v>1669</v>
      </c>
      <c r="E576" s="104">
        <v>1</v>
      </c>
      <c r="F576" s="113">
        <v>870.67396312778124</v>
      </c>
      <c r="G576" s="172"/>
      <c r="H576" s="172"/>
      <c r="I576" s="172"/>
      <c r="J576" s="172"/>
      <c r="K576" s="172"/>
      <c r="L576" s="172"/>
      <c r="M576" s="172"/>
    </row>
    <row r="577" spans="1:13">
      <c r="A577" s="116" t="s">
        <v>610</v>
      </c>
      <c r="B577" s="104">
        <v>102</v>
      </c>
      <c r="C577" s="104" t="s">
        <v>1664</v>
      </c>
      <c r="D577" s="104" t="s">
        <v>1669</v>
      </c>
      <c r="E577" s="104">
        <v>1</v>
      </c>
      <c r="F577" s="113">
        <v>870.67396312778124</v>
      </c>
      <c r="G577" s="172"/>
      <c r="H577" s="172"/>
      <c r="I577" s="172"/>
      <c r="J577" s="172"/>
      <c r="K577" s="172"/>
      <c r="L577" s="172"/>
      <c r="M577" s="172"/>
    </row>
    <row r="578" spans="1:13">
      <c r="A578" s="116" t="s">
        <v>611</v>
      </c>
      <c r="B578" s="104">
        <v>102</v>
      </c>
      <c r="C578" s="104" t="s">
        <v>1664</v>
      </c>
      <c r="D578" s="104" t="s">
        <v>47</v>
      </c>
      <c r="E578" s="104">
        <v>1</v>
      </c>
      <c r="F578" s="113">
        <v>1306.0109446916717</v>
      </c>
      <c r="G578" s="172"/>
      <c r="H578" s="172"/>
      <c r="I578" s="172"/>
      <c r="J578" s="172"/>
      <c r="K578" s="172"/>
      <c r="L578" s="172"/>
      <c r="M578" s="172"/>
    </row>
    <row r="579" spans="1:13">
      <c r="A579" s="116" t="s">
        <v>612</v>
      </c>
      <c r="B579" s="104">
        <v>102</v>
      </c>
      <c r="C579" s="104" t="s">
        <v>1664</v>
      </c>
      <c r="D579" s="104" t="s">
        <v>10</v>
      </c>
      <c r="E579" s="104">
        <v>1</v>
      </c>
      <c r="F579" s="113">
        <v>1088.3424539097266</v>
      </c>
      <c r="G579" s="172"/>
      <c r="H579" s="172"/>
      <c r="I579" s="172"/>
      <c r="J579" s="172"/>
      <c r="K579" s="172"/>
      <c r="L579" s="172"/>
      <c r="M579" s="172"/>
    </row>
    <row r="580" spans="1:13">
      <c r="A580" s="116" t="s">
        <v>613</v>
      </c>
      <c r="B580" s="104">
        <v>102</v>
      </c>
      <c r="C580" s="104" t="s">
        <v>1664</v>
      </c>
      <c r="D580" s="104" t="s">
        <v>1669</v>
      </c>
      <c r="E580" s="104">
        <v>1</v>
      </c>
      <c r="F580" s="113">
        <v>870.67396312778124</v>
      </c>
      <c r="G580" s="172"/>
      <c r="H580" s="172"/>
      <c r="I580" s="172"/>
      <c r="J580" s="172"/>
      <c r="K580" s="172"/>
      <c r="L580" s="172"/>
      <c r="M580" s="172"/>
    </row>
    <row r="581" spans="1:13">
      <c r="A581" s="116" t="s">
        <v>614</v>
      </c>
      <c r="B581" s="104">
        <v>102</v>
      </c>
      <c r="C581" s="104" t="s">
        <v>1664</v>
      </c>
      <c r="D581" s="104" t="s">
        <v>1669</v>
      </c>
      <c r="E581" s="104">
        <v>1</v>
      </c>
      <c r="F581" s="113">
        <v>870.67396312778124</v>
      </c>
      <c r="G581" s="172"/>
      <c r="H581" s="172"/>
      <c r="I581" s="172"/>
      <c r="J581" s="172"/>
      <c r="K581" s="172"/>
      <c r="L581" s="172"/>
      <c r="M581" s="172"/>
    </row>
    <row r="582" spans="1:13">
      <c r="A582" s="116" t="s">
        <v>615</v>
      </c>
      <c r="B582" s="104">
        <v>102</v>
      </c>
      <c r="C582" s="104" t="s">
        <v>1664</v>
      </c>
      <c r="D582" s="104" t="s">
        <v>1669</v>
      </c>
      <c r="E582" s="104">
        <v>1</v>
      </c>
      <c r="F582" s="113">
        <v>870.67396312778124</v>
      </c>
      <c r="G582" s="172"/>
      <c r="H582" s="172"/>
      <c r="I582" s="172"/>
      <c r="J582" s="172"/>
      <c r="K582" s="172"/>
      <c r="L582" s="172"/>
      <c r="M582" s="172"/>
    </row>
    <row r="583" spans="1:13">
      <c r="A583" s="116" t="s">
        <v>616</v>
      </c>
      <c r="B583" s="104">
        <v>102</v>
      </c>
      <c r="C583" s="104" t="s">
        <v>1664</v>
      </c>
      <c r="D583" s="104" t="s">
        <v>55</v>
      </c>
      <c r="E583" s="104">
        <v>1</v>
      </c>
      <c r="F583" s="113">
        <v>1523.6794354736171</v>
      </c>
      <c r="G583" s="172"/>
      <c r="H583" s="172"/>
      <c r="I583" s="172"/>
      <c r="J583" s="172"/>
      <c r="K583" s="172"/>
      <c r="L583" s="172"/>
      <c r="M583" s="172"/>
    </row>
    <row r="584" spans="1:13">
      <c r="A584" s="116" t="s">
        <v>617</v>
      </c>
      <c r="B584" s="104">
        <v>102</v>
      </c>
      <c r="C584" s="104" t="s">
        <v>1664</v>
      </c>
      <c r="D584" s="104" t="s">
        <v>47</v>
      </c>
      <c r="E584" s="104">
        <v>1</v>
      </c>
      <c r="F584" s="113">
        <v>1306.0109446916717</v>
      </c>
      <c r="G584" s="172"/>
      <c r="H584" s="172"/>
      <c r="I584" s="172"/>
      <c r="J584" s="172"/>
      <c r="K584" s="172"/>
      <c r="L584" s="172"/>
      <c r="M584" s="172"/>
    </row>
    <row r="585" spans="1:13">
      <c r="A585" s="116" t="s">
        <v>618</v>
      </c>
      <c r="B585" s="104">
        <v>102</v>
      </c>
      <c r="C585" s="104" t="s">
        <v>1664</v>
      </c>
      <c r="D585" s="104" t="s">
        <v>1669</v>
      </c>
      <c r="E585" s="104">
        <v>1</v>
      </c>
      <c r="F585" s="113">
        <v>870.67396312778124</v>
      </c>
      <c r="G585" s="172"/>
      <c r="H585" s="172"/>
      <c r="I585" s="172"/>
      <c r="J585" s="172"/>
      <c r="K585" s="172"/>
      <c r="L585" s="172"/>
      <c r="M585" s="172"/>
    </row>
    <row r="586" spans="1:13">
      <c r="A586" s="116" t="s">
        <v>619</v>
      </c>
      <c r="B586" s="104">
        <v>102</v>
      </c>
      <c r="C586" s="104" t="s">
        <v>1664</v>
      </c>
      <c r="D586" s="104" t="s">
        <v>1669</v>
      </c>
      <c r="E586" s="104">
        <v>1</v>
      </c>
      <c r="F586" s="113">
        <v>870.67396312778124</v>
      </c>
      <c r="G586" s="172"/>
      <c r="H586" s="172"/>
      <c r="I586" s="172"/>
      <c r="J586" s="172"/>
      <c r="K586" s="172"/>
      <c r="L586" s="172"/>
      <c r="M586" s="172"/>
    </row>
    <row r="587" spans="1:13">
      <c r="A587" s="116" t="s">
        <v>620</v>
      </c>
      <c r="B587" s="104">
        <v>102</v>
      </c>
      <c r="C587" s="104" t="s">
        <v>1664</v>
      </c>
      <c r="D587" s="104" t="s">
        <v>1669</v>
      </c>
      <c r="E587" s="104">
        <v>1</v>
      </c>
      <c r="F587" s="113">
        <v>870.67396312778124</v>
      </c>
      <c r="G587" s="172"/>
      <c r="H587" s="172"/>
      <c r="I587" s="172"/>
      <c r="J587" s="172"/>
      <c r="K587" s="172"/>
      <c r="L587" s="172"/>
      <c r="M587" s="172"/>
    </row>
    <row r="588" spans="1:13">
      <c r="A588" s="116" t="s">
        <v>621</v>
      </c>
      <c r="B588" s="104">
        <v>102</v>
      </c>
      <c r="C588" s="104" t="s">
        <v>1664</v>
      </c>
      <c r="D588" s="104" t="s">
        <v>1669</v>
      </c>
      <c r="E588" s="104">
        <v>1</v>
      </c>
      <c r="F588" s="113">
        <v>870.67396312778124</v>
      </c>
      <c r="G588" s="172"/>
      <c r="H588" s="172"/>
      <c r="I588" s="172"/>
      <c r="J588" s="172"/>
      <c r="K588" s="172"/>
      <c r="L588" s="172"/>
      <c r="M588" s="172"/>
    </row>
    <row r="589" spans="1:13">
      <c r="A589" s="116" t="s">
        <v>622</v>
      </c>
      <c r="B589" s="104">
        <v>102</v>
      </c>
      <c r="C589" s="104" t="s">
        <v>1664</v>
      </c>
      <c r="D589" s="104" t="s">
        <v>1669</v>
      </c>
      <c r="E589" s="104">
        <v>1</v>
      </c>
      <c r="F589" s="113">
        <v>870.67396312778124</v>
      </c>
      <c r="G589" s="172"/>
      <c r="H589" s="172"/>
      <c r="I589" s="172"/>
      <c r="J589" s="172"/>
      <c r="K589" s="172"/>
      <c r="L589" s="172"/>
      <c r="M589" s="172"/>
    </row>
    <row r="590" spans="1:13">
      <c r="A590" s="116" t="s">
        <v>623</v>
      </c>
      <c r="B590" s="104">
        <v>102</v>
      </c>
      <c r="C590" s="104" t="s">
        <v>1664</v>
      </c>
      <c r="D590" s="104" t="s">
        <v>1669</v>
      </c>
      <c r="E590" s="104">
        <v>1</v>
      </c>
      <c r="F590" s="113">
        <v>870.67396312778124</v>
      </c>
      <c r="G590" s="172"/>
      <c r="H590" s="172"/>
      <c r="I590" s="172"/>
      <c r="J590" s="172"/>
      <c r="K590" s="172"/>
      <c r="L590" s="172"/>
      <c r="M590" s="172"/>
    </row>
    <row r="591" spans="1:13">
      <c r="A591" s="116" t="s">
        <v>624</v>
      </c>
      <c r="B591" s="104">
        <v>102</v>
      </c>
      <c r="C591" s="104" t="s">
        <v>1664</v>
      </c>
      <c r="D591" s="104" t="s">
        <v>47</v>
      </c>
      <c r="E591" s="104">
        <v>1</v>
      </c>
      <c r="F591" s="113">
        <v>1306.0109446916717</v>
      </c>
      <c r="G591" s="172"/>
      <c r="H591" s="172"/>
      <c r="I591" s="172"/>
      <c r="J591" s="172"/>
      <c r="K591" s="172"/>
      <c r="L591" s="172"/>
      <c r="M591" s="172"/>
    </row>
    <row r="592" spans="1:13">
      <c r="A592" s="116" t="s">
        <v>625</v>
      </c>
      <c r="B592" s="104">
        <v>102</v>
      </c>
      <c r="C592" s="104" t="s">
        <v>1664</v>
      </c>
      <c r="D592" s="104" t="s">
        <v>1669</v>
      </c>
      <c r="E592" s="104">
        <v>1</v>
      </c>
      <c r="F592" s="113">
        <v>870.67396312778124</v>
      </c>
      <c r="G592" s="172"/>
      <c r="H592" s="172"/>
      <c r="I592" s="172"/>
      <c r="J592" s="172"/>
      <c r="K592" s="172"/>
      <c r="L592" s="172"/>
      <c r="M592" s="172"/>
    </row>
    <row r="593" spans="1:13">
      <c r="A593" s="116" t="s">
        <v>626</v>
      </c>
      <c r="B593" s="104">
        <v>102</v>
      </c>
      <c r="C593" s="104" t="s">
        <v>1664</v>
      </c>
      <c r="D593" s="104" t="s">
        <v>1669</v>
      </c>
      <c r="E593" s="104">
        <v>1</v>
      </c>
      <c r="F593" s="113">
        <v>870.67396312778124</v>
      </c>
      <c r="G593" s="172"/>
      <c r="H593" s="172"/>
      <c r="I593" s="172"/>
      <c r="J593" s="172"/>
      <c r="K593" s="172"/>
      <c r="L593" s="172"/>
      <c r="M593" s="172"/>
    </row>
    <row r="594" spans="1:13">
      <c r="A594" s="116" t="s">
        <v>627</v>
      </c>
      <c r="B594" s="104">
        <v>102</v>
      </c>
      <c r="C594" s="104" t="s">
        <v>1664</v>
      </c>
      <c r="D594" s="104" t="s">
        <v>1669</v>
      </c>
      <c r="E594" s="104">
        <v>1</v>
      </c>
      <c r="F594" s="113">
        <v>870.67396312778124</v>
      </c>
      <c r="G594" s="172"/>
      <c r="H594" s="172"/>
      <c r="I594" s="172"/>
      <c r="J594" s="172"/>
      <c r="K594" s="172"/>
      <c r="L594" s="172"/>
      <c r="M594" s="172"/>
    </row>
    <row r="595" spans="1:13">
      <c r="A595" s="116" t="s">
        <v>628</v>
      </c>
      <c r="B595" s="104">
        <v>102</v>
      </c>
      <c r="C595" s="104" t="s">
        <v>1664</v>
      </c>
      <c r="D595" s="104" t="s">
        <v>46</v>
      </c>
      <c r="E595" s="104">
        <v>1</v>
      </c>
      <c r="F595" s="113">
        <v>2176.6849078194532</v>
      </c>
      <c r="G595" s="172"/>
      <c r="H595" s="172"/>
      <c r="I595" s="172"/>
      <c r="J595" s="172"/>
      <c r="K595" s="172"/>
      <c r="L595" s="172"/>
      <c r="M595" s="172"/>
    </row>
    <row r="596" spans="1:13">
      <c r="A596" s="116" t="s">
        <v>629</v>
      </c>
      <c r="B596" s="104">
        <v>102</v>
      </c>
      <c r="C596" s="104" t="s">
        <v>1664</v>
      </c>
      <c r="D596" s="104" t="s">
        <v>1669</v>
      </c>
      <c r="E596" s="104">
        <v>1</v>
      </c>
      <c r="F596" s="113">
        <v>870.67396312778124</v>
      </c>
      <c r="G596" s="172"/>
      <c r="H596" s="172"/>
      <c r="I596" s="172"/>
      <c r="J596" s="172"/>
      <c r="K596" s="172"/>
      <c r="L596" s="172"/>
      <c r="M596" s="172"/>
    </row>
    <row r="597" spans="1:13">
      <c r="A597" s="116" t="s">
        <v>630</v>
      </c>
      <c r="B597" s="104">
        <v>102</v>
      </c>
      <c r="C597" s="104" t="s">
        <v>1664</v>
      </c>
      <c r="D597" s="104" t="s">
        <v>1669</v>
      </c>
      <c r="E597" s="104">
        <v>1</v>
      </c>
      <c r="F597" s="113">
        <v>870.67396312778124</v>
      </c>
      <c r="G597" s="172"/>
      <c r="H597" s="172"/>
      <c r="I597" s="172"/>
      <c r="J597" s="172"/>
      <c r="K597" s="172"/>
      <c r="L597" s="172"/>
      <c r="M597" s="172"/>
    </row>
    <row r="598" spans="1:13">
      <c r="A598" s="116" t="s">
        <v>631</v>
      </c>
      <c r="B598" s="104">
        <v>102</v>
      </c>
      <c r="C598" s="104" t="s">
        <v>1664</v>
      </c>
      <c r="D598" s="104" t="s">
        <v>47</v>
      </c>
      <c r="E598" s="104">
        <v>1</v>
      </c>
      <c r="F598" s="113">
        <v>1306.0109446916717</v>
      </c>
      <c r="G598" s="172"/>
      <c r="H598" s="172"/>
      <c r="I598" s="172"/>
      <c r="J598" s="172"/>
      <c r="K598" s="172"/>
      <c r="L598" s="172"/>
      <c r="M598" s="172"/>
    </row>
    <row r="599" spans="1:13">
      <c r="A599" s="116" t="s">
        <v>632</v>
      </c>
      <c r="B599" s="104">
        <v>102</v>
      </c>
      <c r="C599" s="104" t="s">
        <v>1664</v>
      </c>
      <c r="D599" s="104" t="s">
        <v>1669</v>
      </c>
      <c r="E599" s="104">
        <v>1</v>
      </c>
      <c r="F599" s="113">
        <v>870.67396312778124</v>
      </c>
      <c r="G599" s="172"/>
      <c r="H599" s="172"/>
      <c r="I599" s="172"/>
      <c r="J599" s="172"/>
      <c r="K599" s="172"/>
      <c r="L599" s="172"/>
      <c r="M599" s="172"/>
    </row>
    <row r="600" spans="1:13">
      <c r="A600" s="116" t="s">
        <v>164</v>
      </c>
      <c r="B600" s="104">
        <v>102</v>
      </c>
      <c r="C600" s="104" t="s">
        <v>1664</v>
      </c>
      <c r="D600" s="104" t="s">
        <v>52</v>
      </c>
      <c r="E600" s="104">
        <v>1</v>
      </c>
      <c r="F600" s="113">
        <v>1741.3479262555625</v>
      </c>
      <c r="G600" s="172"/>
      <c r="H600" s="172"/>
      <c r="I600" s="172"/>
      <c r="J600" s="172"/>
      <c r="K600" s="172"/>
      <c r="L600" s="172"/>
      <c r="M600" s="172"/>
    </row>
    <row r="601" spans="1:13">
      <c r="A601" s="116" t="s">
        <v>633</v>
      </c>
      <c r="B601" s="104">
        <v>102</v>
      </c>
      <c r="C601" s="104" t="s">
        <v>1664</v>
      </c>
      <c r="D601" s="104" t="s">
        <v>46</v>
      </c>
      <c r="E601" s="104">
        <v>1</v>
      </c>
      <c r="F601" s="113">
        <v>2176.6849078194532</v>
      </c>
      <c r="G601" s="172"/>
      <c r="H601" s="172"/>
      <c r="I601" s="172"/>
      <c r="J601" s="172"/>
      <c r="K601" s="172"/>
      <c r="L601" s="172"/>
      <c r="M601" s="172"/>
    </row>
    <row r="602" spans="1:13">
      <c r="A602" s="116" t="s">
        <v>634</v>
      </c>
      <c r="B602" s="104">
        <v>102</v>
      </c>
      <c r="C602" s="104" t="s">
        <v>1664</v>
      </c>
      <c r="D602" s="104" t="s">
        <v>1669</v>
      </c>
      <c r="E602" s="104">
        <v>1</v>
      </c>
      <c r="F602" s="113">
        <v>870.67396312778124</v>
      </c>
      <c r="G602" s="172"/>
      <c r="H602" s="172"/>
      <c r="I602" s="172"/>
      <c r="J602" s="172"/>
      <c r="K602" s="172"/>
      <c r="L602" s="172"/>
      <c r="M602" s="172"/>
    </row>
    <row r="603" spans="1:13">
      <c r="A603" s="116" t="s">
        <v>407</v>
      </c>
      <c r="B603" s="104">
        <v>102</v>
      </c>
      <c r="C603" s="104" t="s">
        <v>1664</v>
      </c>
      <c r="D603" s="104" t="s">
        <v>1669</v>
      </c>
      <c r="E603" s="104">
        <v>1</v>
      </c>
      <c r="F603" s="113">
        <v>870.67396312778124</v>
      </c>
      <c r="G603" s="172"/>
      <c r="H603" s="172"/>
      <c r="I603" s="172"/>
      <c r="J603" s="172"/>
      <c r="K603" s="172"/>
      <c r="L603" s="172"/>
      <c r="M603" s="172"/>
    </row>
    <row r="604" spans="1:13">
      <c r="A604" s="116" t="s">
        <v>635</v>
      </c>
      <c r="B604" s="104">
        <v>102</v>
      </c>
      <c r="C604" s="104" t="s">
        <v>1664</v>
      </c>
      <c r="D604" s="104" t="s">
        <v>1669</v>
      </c>
      <c r="E604" s="104">
        <v>1</v>
      </c>
      <c r="F604" s="113">
        <v>870.67396312778124</v>
      </c>
      <c r="G604" s="172"/>
      <c r="H604" s="172"/>
      <c r="I604" s="172"/>
      <c r="J604" s="172"/>
      <c r="K604" s="172"/>
      <c r="L604" s="172"/>
      <c r="M604" s="172"/>
    </row>
    <row r="605" spans="1:13">
      <c r="A605" s="116" t="s">
        <v>636</v>
      </c>
      <c r="B605" s="104">
        <v>102</v>
      </c>
      <c r="C605" s="104" t="s">
        <v>1664</v>
      </c>
      <c r="D605" s="104" t="s">
        <v>1669</v>
      </c>
      <c r="E605" s="104">
        <v>1</v>
      </c>
      <c r="F605" s="113">
        <v>870.67396312778124</v>
      </c>
      <c r="G605" s="172"/>
      <c r="H605" s="172"/>
      <c r="I605" s="172"/>
      <c r="J605" s="172"/>
      <c r="K605" s="172"/>
      <c r="L605" s="172"/>
      <c r="M605" s="172"/>
    </row>
    <row r="606" spans="1:13">
      <c r="A606" s="116" t="s">
        <v>637</v>
      </c>
      <c r="B606" s="104">
        <v>102</v>
      </c>
      <c r="C606" s="104" t="s">
        <v>1664</v>
      </c>
      <c r="D606" s="104" t="s">
        <v>1669</v>
      </c>
      <c r="E606" s="104">
        <v>1</v>
      </c>
      <c r="F606" s="113">
        <v>870.67396312778124</v>
      </c>
      <c r="G606" s="172"/>
      <c r="H606" s="172"/>
      <c r="I606" s="172"/>
      <c r="J606" s="172"/>
      <c r="K606" s="172"/>
      <c r="L606" s="172"/>
      <c r="M606" s="172"/>
    </row>
    <row r="607" spans="1:13">
      <c r="A607" s="116" t="s">
        <v>638</v>
      </c>
      <c r="B607" s="104">
        <v>102</v>
      </c>
      <c r="C607" s="104" t="s">
        <v>1664</v>
      </c>
      <c r="D607" s="104" t="s">
        <v>1669</v>
      </c>
      <c r="E607" s="104">
        <v>1</v>
      </c>
      <c r="F607" s="113">
        <v>870.67396312778124</v>
      </c>
      <c r="G607" s="172"/>
      <c r="H607" s="172"/>
      <c r="I607" s="172"/>
      <c r="J607" s="172"/>
      <c r="K607" s="172"/>
      <c r="L607" s="172"/>
      <c r="M607" s="172"/>
    </row>
    <row r="608" spans="1:13">
      <c r="A608" s="116" t="s">
        <v>639</v>
      </c>
      <c r="B608" s="104">
        <v>102</v>
      </c>
      <c r="C608" s="104" t="s">
        <v>1664</v>
      </c>
      <c r="D608" s="104" t="s">
        <v>1669</v>
      </c>
      <c r="E608" s="104">
        <v>1</v>
      </c>
      <c r="F608" s="113">
        <v>870.67396312778124</v>
      </c>
      <c r="G608" s="172"/>
      <c r="H608" s="172"/>
      <c r="I608" s="172"/>
      <c r="J608" s="172"/>
      <c r="K608" s="172"/>
      <c r="L608" s="172"/>
      <c r="M608" s="172"/>
    </row>
    <row r="609" spans="1:13">
      <c r="A609" s="116" t="s">
        <v>640</v>
      </c>
      <c r="B609" s="104">
        <v>102</v>
      </c>
      <c r="C609" s="104" t="s">
        <v>1664</v>
      </c>
      <c r="D609" s="104" t="s">
        <v>1669</v>
      </c>
      <c r="E609" s="104">
        <v>1</v>
      </c>
      <c r="F609" s="113">
        <v>870.67396312778124</v>
      </c>
      <c r="G609" s="172"/>
      <c r="H609" s="172"/>
      <c r="I609" s="172"/>
      <c r="J609" s="172"/>
      <c r="K609" s="172"/>
      <c r="L609" s="172"/>
      <c r="M609" s="172"/>
    </row>
    <row r="610" spans="1:13">
      <c r="A610" s="116" t="s">
        <v>641</v>
      </c>
      <c r="B610" s="104">
        <v>102</v>
      </c>
      <c r="C610" s="104" t="s">
        <v>1663</v>
      </c>
      <c r="D610" s="104" t="s">
        <v>1669</v>
      </c>
      <c r="E610" s="104">
        <v>1</v>
      </c>
      <c r="F610" s="113">
        <v>870.67396312778124</v>
      </c>
      <c r="G610" s="172"/>
      <c r="H610" s="172"/>
      <c r="I610" s="172"/>
      <c r="J610" s="172"/>
      <c r="K610" s="172"/>
      <c r="L610" s="172"/>
      <c r="M610" s="172"/>
    </row>
    <row r="611" spans="1:13">
      <c r="A611" s="116" t="s">
        <v>642</v>
      </c>
      <c r="B611" s="104">
        <v>102</v>
      </c>
      <c r="C611" s="104" t="s">
        <v>1663</v>
      </c>
      <c r="D611" s="104" t="s">
        <v>1669</v>
      </c>
      <c r="E611" s="104">
        <v>1</v>
      </c>
      <c r="F611" s="113">
        <v>870.67396312778124</v>
      </c>
      <c r="G611" s="172"/>
      <c r="H611" s="172"/>
      <c r="I611" s="172"/>
      <c r="J611" s="172"/>
      <c r="K611" s="172"/>
      <c r="L611" s="172"/>
      <c r="M611" s="172"/>
    </row>
    <row r="612" spans="1:13">
      <c r="A612" s="116" t="s">
        <v>643</v>
      </c>
      <c r="B612" s="104">
        <v>102</v>
      </c>
      <c r="C612" s="104" t="s">
        <v>1663</v>
      </c>
      <c r="D612" s="104" t="s">
        <v>1669</v>
      </c>
      <c r="E612" s="104">
        <v>1</v>
      </c>
      <c r="F612" s="113">
        <v>870.67396312778124</v>
      </c>
      <c r="G612" s="172"/>
      <c r="H612" s="172"/>
      <c r="I612" s="172"/>
      <c r="J612" s="172"/>
      <c r="K612" s="172"/>
      <c r="L612" s="172"/>
      <c r="M612" s="172"/>
    </row>
    <row r="613" spans="1:13">
      <c r="A613" s="116" t="s">
        <v>644</v>
      </c>
      <c r="B613" s="104">
        <v>102</v>
      </c>
      <c r="C613" s="104" t="s">
        <v>1663</v>
      </c>
      <c r="D613" s="104" t="s">
        <v>1669</v>
      </c>
      <c r="E613" s="104">
        <v>1</v>
      </c>
      <c r="F613" s="113">
        <v>870.67396312778124</v>
      </c>
      <c r="G613" s="172"/>
      <c r="H613" s="172"/>
      <c r="I613" s="172"/>
      <c r="J613" s="172"/>
      <c r="K613" s="172"/>
      <c r="L613" s="172"/>
      <c r="M613" s="172"/>
    </row>
    <row r="614" spans="1:13">
      <c r="A614" s="116" t="s">
        <v>645</v>
      </c>
      <c r="B614" s="104">
        <v>102</v>
      </c>
      <c r="C614" s="104" t="s">
        <v>1663</v>
      </c>
      <c r="D614" s="104" t="s">
        <v>1669</v>
      </c>
      <c r="E614" s="104">
        <v>1</v>
      </c>
      <c r="F614" s="113">
        <v>870.67396312778124</v>
      </c>
      <c r="G614" s="172"/>
      <c r="H614" s="172"/>
      <c r="I614" s="172"/>
      <c r="J614" s="172"/>
      <c r="K614" s="172"/>
      <c r="L614" s="172"/>
      <c r="M614" s="172"/>
    </row>
    <row r="615" spans="1:13">
      <c r="A615" s="116" t="s">
        <v>646</v>
      </c>
      <c r="B615" s="104">
        <v>102</v>
      </c>
      <c r="C615" s="104" t="s">
        <v>1663</v>
      </c>
      <c r="D615" s="104" t="s">
        <v>1669</v>
      </c>
      <c r="E615" s="104">
        <v>1</v>
      </c>
      <c r="F615" s="113">
        <v>870.67396312778124</v>
      </c>
      <c r="G615" s="172"/>
      <c r="H615" s="172"/>
      <c r="I615" s="172"/>
      <c r="J615" s="172"/>
      <c r="K615" s="172"/>
      <c r="L615" s="172"/>
      <c r="M615" s="172"/>
    </row>
    <row r="616" spans="1:13">
      <c r="A616" s="116" t="s">
        <v>647</v>
      </c>
      <c r="B616" s="104">
        <v>102</v>
      </c>
      <c r="C616" s="104" t="s">
        <v>1663</v>
      </c>
      <c r="D616" s="104" t="s">
        <v>10</v>
      </c>
      <c r="E616" s="104">
        <v>1</v>
      </c>
      <c r="F616" s="113">
        <v>1088.3424539097266</v>
      </c>
      <c r="G616" s="172"/>
      <c r="H616" s="172"/>
      <c r="I616" s="172"/>
      <c r="J616" s="172"/>
      <c r="K616" s="172"/>
      <c r="L616" s="172"/>
      <c r="M616" s="172"/>
    </row>
    <row r="617" spans="1:13">
      <c r="A617" s="116" t="s">
        <v>648</v>
      </c>
      <c r="B617" s="104">
        <v>102</v>
      </c>
      <c r="C617" s="104" t="s">
        <v>1663</v>
      </c>
      <c r="D617" s="104" t="s">
        <v>47</v>
      </c>
      <c r="E617" s="104">
        <v>1</v>
      </c>
      <c r="F617" s="113">
        <v>1306.0109446916717</v>
      </c>
      <c r="G617" s="172"/>
      <c r="H617" s="172"/>
      <c r="I617" s="172"/>
      <c r="J617" s="172"/>
      <c r="K617" s="172"/>
      <c r="L617" s="172"/>
      <c r="M617" s="172"/>
    </row>
    <row r="618" spans="1:13">
      <c r="A618" s="116" t="s">
        <v>649</v>
      </c>
      <c r="B618" s="104">
        <v>102</v>
      </c>
      <c r="C618" s="104" t="s">
        <v>1663</v>
      </c>
      <c r="D618" s="104" t="s">
        <v>1669</v>
      </c>
      <c r="E618" s="104">
        <v>1</v>
      </c>
      <c r="F618" s="113">
        <v>870.67396312778124</v>
      </c>
      <c r="G618" s="172"/>
      <c r="H618" s="172"/>
      <c r="I618" s="172"/>
      <c r="J618" s="172"/>
      <c r="K618" s="172"/>
      <c r="L618" s="172"/>
      <c r="M618" s="172"/>
    </row>
    <row r="619" spans="1:13">
      <c r="A619" s="116" t="s">
        <v>650</v>
      </c>
      <c r="B619" s="104">
        <v>102</v>
      </c>
      <c r="C619" s="104" t="s">
        <v>1663</v>
      </c>
      <c r="D619" s="104" t="s">
        <v>1669</v>
      </c>
      <c r="E619" s="104">
        <v>1</v>
      </c>
      <c r="F619" s="113">
        <v>870.67396312778124</v>
      </c>
      <c r="G619" s="172"/>
      <c r="H619" s="172"/>
      <c r="I619" s="172"/>
      <c r="J619" s="172"/>
      <c r="K619" s="172"/>
      <c r="L619" s="172"/>
      <c r="M619" s="172"/>
    </row>
    <row r="620" spans="1:13">
      <c r="A620" s="116" t="s">
        <v>651</v>
      </c>
      <c r="B620" s="104">
        <v>102</v>
      </c>
      <c r="C620" s="104" t="s">
        <v>1663</v>
      </c>
      <c r="D620" s="104" t="s">
        <v>8</v>
      </c>
      <c r="E620" s="104">
        <v>1</v>
      </c>
      <c r="F620" s="113">
        <v>1088.3424539097266</v>
      </c>
      <c r="G620" s="172"/>
      <c r="H620" s="172"/>
      <c r="I620" s="172"/>
      <c r="J620" s="172"/>
      <c r="K620" s="172"/>
      <c r="L620" s="172"/>
      <c r="M620" s="172"/>
    </row>
    <row r="621" spans="1:13">
      <c r="A621" s="116" t="s">
        <v>652</v>
      </c>
      <c r="B621" s="104">
        <v>102</v>
      </c>
      <c r="C621" s="104" t="s">
        <v>1663</v>
      </c>
      <c r="D621" s="104" t="s">
        <v>1669</v>
      </c>
      <c r="E621" s="104">
        <v>1</v>
      </c>
      <c r="F621" s="113">
        <v>870.67396312778124</v>
      </c>
      <c r="G621" s="172"/>
      <c r="H621" s="172"/>
      <c r="I621" s="172"/>
      <c r="J621" s="172"/>
      <c r="K621" s="172"/>
      <c r="L621" s="172"/>
      <c r="M621" s="172"/>
    </row>
    <row r="622" spans="1:13">
      <c r="A622" s="116" t="s">
        <v>653</v>
      </c>
      <c r="B622" s="104">
        <v>102</v>
      </c>
      <c r="C622" s="104" t="s">
        <v>1663</v>
      </c>
      <c r="D622" s="104" t="s">
        <v>1669</v>
      </c>
      <c r="E622" s="104">
        <v>1</v>
      </c>
      <c r="F622" s="113">
        <v>870.67396312778124</v>
      </c>
      <c r="G622" s="172"/>
      <c r="H622" s="172"/>
      <c r="I622" s="172"/>
      <c r="J622" s="172"/>
      <c r="K622" s="172"/>
      <c r="L622" s="172"/>
      <c r="M622" s="172"/>
    </row>
    <row r="623" spans="1:13">
      <c r="A623" s="116" t="s">
        <v>654</v>
      </c>
      <c r="B623" s="104">
        <v>102</v>
      </c>
      <c r="C623" s="104" t="s">
        <v>1663</v>
      </c>
      <c r="D623" s="104" t="s">
        <v>1669</v>
      </c>
      <c r="E623" s="104">
        <v>1</v>
      </c>
      <c r="F623" s="113">
        <v>870.67396312778124</v>
      </c>
      <c r="G623" s="172"/>
      <c r="H623" s="172"/>
      <c r="I623" s="172"/>
      <c r="J623" s="172"/>
      <c r="K623" s="172"/>
      <c r="L623" s="172"/>
      <c r="M623" s="172"/>
    </row>
    <row r="624" spans="1:13">
      <c r="A624" s="116" t="s">
        <v>655</v>
      </c>
      <c r="B624" s="104">
        <v>102</v>
      </c>
      <c r="C624" s="104" t="s">
        <v>1663</v>
      </c>
      <c r="D624" s="104" t="s">
        <v>1669</v>
      </c>
      <c r="E624" s="104">
        <v>1</v>
      </c>
      <c r="F624" s="113">
        <v>870.67396312778124</v>
      </c>
      <c r="G624" s="172"/>
      <c r="H624" s="172"/>
      <c r="I624" s="172"/>
      <c r="J624" s="172"/>
      <c r="K624" s="172"/>
      <c r="L624" s="172"/>
      <c r="M624" s="172"/>
    </row>
    <row r="625" spans="1:13">
      <c r="A625" s="116" t="s">
        <v>656</v>
      </c>
      <c r="B625" s="104">
        <v>102</v>
      </c>
      <c r="C625" s="104" t="s">
        <v>1663</v>
      </c>
      <c r="D625" s="104" t="s">
        <v>8</v>
      </c>
      <c r="E625" s="104">
        <v>1</v>
      </c>
      <c r="F625" s="113">
        <v>1088.3424539097266</v>
      </c>
      <c r="G625" s="172"/>
      <c r="H625" s="172"/>
      <c r="I625" s="172"/>
      <c r="J625" s="172"/>
      <c r="K625" s="172"/>
      <c r="L625" s="172"/>
      <c r="M625" s="172"/>
    </row>
    <row r="626" spans="1:13">
      <c r="A626" s="116" t="s">
        <v>657</v>
      </c>
      <c r="B626" s="104">
        <v>102</v>
      </c>
      <c r="C626" s="104" t="s">
        <v>1663</v>
      </c>
      <c r="D626" s="104" t="s">
        <v>1669</v>
      </c>
      <c r="E626" s="104">
        <v>1</v>
      </c>
      <c r="F626" s="113">
        <v>870.67396312778124</v>
      </c>
      <c r="G626" s="172"/>
      <c r="H626" s="172"/>
      <c r="I626" s="172"/>
      <c r="J626" s="172"/>
      <c r="K626" s="172"/>
      <c r="L626" s="172"/>
      <c r="M626" s="172"/>
    </row>
    <row r="627" spans="1:13">
      <c r="A627" s="116" t="s">
        <v>658</v>
      </c>
      <c r="B627" s="104">
        <v>102</v>
      </c>
      <c r="C627" s="104" t="s">
        <v>1663</v>
      </c>
      <c r="D627" s="104" t="s">
        <v>8</v>
      </c>
      <c r="E627" s="104">
        <v>1</v>
      </c>
      <c r="F627" s="113">
        <v>1088.3424539097266</v>
      </c>
      <c r="G627" s="172"/>
      <c r="H627" s="172"/>
      <c r="I627" s="172"/>
      <c r="J627" s="172"/>
      <c r="K627" s="172"/>
      <c r="L627" s="172"/>
      <c r="M627" s="172"/>
    </row>
    <row r="628" spans="1:13">
      <c r="A628" s="116" t="s">
        <v>659</v>
      </c>
      <c r="B628" s="104">
        <v>102</v>
      </c>
      <c r="C628" s="104" t="s">
        <v>1663</v>
      </c>
      <c r="D628" s="104" t="s">
        <v>1669</v>
      </c>
      <c r="E628" s="104">
        <v>0.75</v>
      </c>
      <c r="F628" s="113">
        <v>870.67396312778124</v>
      </c>
      <c r="G628" s="172"/>
      <c r="H628" s="172"/>
      <c r="I628" s="172"/>
      <c r="J628" s="172"/>
      <c r="K628" s="172"/>
      <c r="L628" s="172"/>
      <c r="M628" s="172"/>
    </row>
    <row r="629" spans="1:13">
      <c r="A629" s="116" t="s">
        <v>660</v>
      </c>
      <c r="B629" s="104">
        <v>102</v>
      </c>
      <c r="C629" s="104" t="s">
        <v>1663</v>
      </c>
      <c r="D629" s="104" t="s">
        <v>8</v>
      </c>
      <c r="E629" s="104">
        <v>1</v>
      </c>
      <c r="F629" s="113">
        <v>1088.3424539097266</v>
      </c>
      <c r="G629" s="172"/>
      <c r="H629" s="172"/>
      <c r="I629" s="172"/>
      <c r="J629" s="172"/>
      <c r="K629" s="172"/>
      <c r="L629" s="172"/>
      <c r="M629" s="172"/>
    </row>
    <row r="630" spans="1:13">
      <c r="A630" s="116" t="s">
        <v>574</v>
      </c>
      <c r="B630" s="104">
        <v>102</v>
      </c>
      <c r="C630" s="104" t="s">
        <v>1663</v>
      </c>
      <c r="D630" s="104" t="s">
        <v>55</v>
      </c>
      <c r="E630" s="104">
        <v>1</v>
      </c>
      <c r="F630" s="113">
        <v>1523.6794354736171</v>
      </c>
      <c r="G630" s="172"/>
      <c r="H630" s="172"/>
      <c r="I630" s="172"/>
      <c r="J630" s="172"/>
      <c r="K630" s="172"/>
      <c r="L630" s="172"/>
      <c r="M630" s="172"/>
    </row>
    <row r="631" spans="1:13">
      <c r="A631" s="116" t="s">
        <v>661</v>
      </c>
      <c r="B631" s="104">
        <v>102</v>
      </c>
      <c r="C631" s="104" t="s">
        <v>1663</v>
      </c>
      <c r="D631" s="104" t="s">
        <v>8</v>
      </c>
      <c r="E631" s="104">
        <v>1</v>
      </c>
      <c r="F631" s="113">
        <v>1088.3424539097266</v>
      </c>
      <c r="G631" s="172"/>
      <c r="H631" s="172"/>
      <c r="I631" s="172"/>
      <c r="J631" s="172"/>
      <c r="K631" s="172"/>
      <c r="L631" s="172"/>
      <c r="M631" s="172"/>
    </row>
    <row r="632" spans="1:13">
      <c r="A632" s="116" t="s">
        <v>662</v>
      </c>
      <c r="B632" s="104">
        <v>102</v>
      </c>
      <c r="C632" s="104" t="s">
        <v>1663</v>
      </c>
      <c r="D632" s="104" t="s">
        <v>8</v>
      </c>
      <c r="E632" s="104">
        <v>1</v>
      </c>
      <c r="F632" s="113">
        <v>1088.3424539097266</v>
      </c>
      <c r="G632" s="172"/>
      <c r="H632" s="172"/>
      <c r="I632" s="172"/>
      <c r="J632" s="172"/>
      <c r="K632" s="172"/>
      <c r="L632" s="172"/>
      <c r="M632" s="172"/>
    </row>
    <row r="633" spans="1:13">
      <c r="A633" s="116" t="s">
        <v>663</v>
      </c>
      <c r="B633" s="104">
        <v>102</v>
      </c>
      <c r="C633" s="104" t="s">
        <v>1663</v>
      </c>
      <c r="D633" s="104" t="s">
        <v>1669</v>
      </c>
      <c r="E633" s="104">
        <v>1</v>
      </c>
      <c r="F633" s="113">
        <v>870.67396312778124</v>
      </c>
      <c r="G633" s="172"/>
      <c r="H633" s="172"/>
      <c r="I633" s="172"/>
      <c r="J633" s="172"/>
      <c r="K633" s="172"/>
      <c r="L633" s="172"/>
      <c r="M633" s="172"/>
    </row>
    <row r="634" spans="1:13">
      <c r="A634" s="116" t="s">
        <v>664</v>
      </c>
      <c r="B634" s="104">
        <v>102</v>
      </c>
      <c r="C634" s="104" t="s">
        <v>1663</v>
      </c>
      <c r="D634" s="104" t="s">
        <v>1669</v>
      </c>
      <c r="E634" s="104">
        <v>1</v>
      </c>
      <c r="F634" s="113">
        <v>870.67396312778124</v>
      </c>
      <c r="G634" s="172"/>
      <c r="H634" s="172"/>
      <c r="I634" s="172"/>
      <c r="J634" s="172"/>
      <c r="K634" s="172"/>
      <c r="L634" s="172"/>
      <c r="M634" s="172"/>
    </row>
    <row r="635" spans="1:13">
      <c r="A635" s="116" t="s">
        <v>665</v>
      </c>
      <c r="B635" s="104">
        <v>102</v>
      </c>
      <c r="C635" s="104" t="s">
        <v>1663</v>
      </c>
      <c r="D635" s="104" t="s">
        <v>1669</v>
      </c>
      <c r="E635" s="104">
        <v>1</v>
      </c>
      <c r="F635" s="113">
        <v>870.67396312778124</v>
      </c>
      <c r="G635" s="172"/>
      <c r="H635" s="172"/>
      <c r="I635" s="172"/>
      <c r="J635" s="172"/>
      <c r="K635" s="172"/>
      <c r="L635" s="172"/>
      <c r="M635" s="172"/>
    </row>
    <row r="636" spans="1:13">
      <c r="A636" s="116" t="s">
        <v>666</v>
      </c>
      <c r="B636" s="104">
        <v>102</v>
      </c>
      <c r="C636" s="104" t="s">
        <v>1663</v>
      </c>
      <c r="D636" s="104" t="s">
        <v>1669</v>
      </c>
      <c r="E636" s="104">
        <v>1</v>
      </c>
      <c r="F636" s="113">
        <v>870.67396312778124</v>
      </c>
      <c r="G636" s="172"/>
      <c r="H636" s="172"/>
      <c r="I636" s="172"/>
      <c r="J636" s="172"/>
      <c r="K636" s="172"/>
      <c r="L636" s="172"/>
      <c r="M636" s="172"/>
    </row>
    <row r="637" spans="1:13">
      <c r="A637" s="116" t="s">
        <v>667</v>
      </c>
      <c r="B637" s="104">
        <v>102</v>
      </c>
      <c r="C637" s="104" t="s">
        <v>1663</v>
      </c>
      <c r="D637" s="104" t="s">
        <v>1669</v>
      </c>
      <c r="E637" s="104">
        <v>1</v>
      </c>
      <c r="F637" s="113">
        <v>870.67396312778124</v>
      </c>
      <c r="G637" s="172"/>
      <c r="H637" s="172"/>
      <c r="I637" s="172"/>
      <c r="J637" s="172"/>
      <c r="K637" s="172"/>
      <c r="L637" s="172"/>
      <c r="M637" s="172"/>
    </row>
    <row r="638" spans="1:13">
      <c r="A638" s="116" t="s">
        <v>668</v>
      </c>
      <c r="B638" s="104">
        <v>102</v>
      </c>
      <c r="C638" s="104" t="s">
        <v>1663</v>
      </c>
      <c r="D638" s="104" t="s">
        <v>1669</v>
      </c>
      <c r="E638" s="104">
        <v>1</v>
      </c>
      <c r="F638" s="113">
        <v>870.67396312778124</v>
      </c>
      <c r="G638" s="172"/>
      <c r="H638" s="172"/>
      <c r="I638" s="172"/>
      <c r="J638" s="172"/>
      <c r="K638" s="172"/>
      <c r="L638" s="172"/>
      <c r="M638" s="172"/>
    </row>
    <row r="639" spans="1:13">
      <c r="A639" s="116" t="s">
        <v>669</v>
      </c>
      <c r="B639" s="104">
        <v>102</v>
      </c>
      <c r="C639" s="104" t="s">
        <v>1663</v>
      </c>
      <c r="D639" s="104" t="s">
        <v>8</v>
      </c>
      <c r="E639" s="104">
        <v>1</v>
      </c>
      <c r="F639" s="113">
        <v>1088.3424539097266</v>
      </c>
      <c r="G639" s="172"/>
      <c r="H639" s="172"/>
      <c r="I639" s="172"/>
      <c r="J639" s="172"/>
      <c r="K639" s="172"/>
      <c r="L639" s="172"/>
      <c r="M639" s="172"/>
    </row>
    <row r="640" spans="1:13">
      <c r="A640" s="116" t="s">
        <v>670</v>
      </c>
      <c r="B640" s="104">
        <v>102</v>
      </c>
      <c r="C640" s="104" t="s">
        <v>1663</v>
      </c>
      <c r="D640" s="104" t="s">
        <v>10</v>
      </c>
      <c r="E640" s="104">
        <v>1</v>
      </c>
      <c r="F640" s="113">
        <v>1088.3424539097266</v>
      </c>
      <c r="G640" s="172"/>
      <c r="H640" s="172"/>
      <c r="I640" s="172"/>
      <c r="J640" s="172"/>
      <c r="K640" s="172"/>
      <c r="L640" s="172"/>
      <c r="M640" s="172"/>
    </row>
    <row r="641" spans="1:13">
      <c r="A641" s="116" t="s">
        <v>671</v>
      </c>
      <c r="B641" s="104">
        <v>102</v>
      </c>
      <c r="C641" s="104" t="s">
        <v>1664</v>
      </c>
      <c r="D641" s="104" t="s">
        <v>1669</v>
      </c>
      <c r="E641" s="104">
        <v>1</v>
      </c>
      <c r="F641" s="113">
        <v>870.67396312778124</v>
      </c>
      <c r="G641" s="172"/>
      <c r="H641" s="172"/>
      <c r="I641" s="172"/>
      <c r="J641" s="172"/>
      <c r="K641" s="172"/>
      <c r="L641" s="172"/>
      <c r="M641" s="172"/>
    </row>
    <row r="642" spans="1:13">
      <c r="A642" s="116" t="s">
        <v>672</v>
      </c>
      <c r="B642" s="104">
        <v>102</v>
      </c>
      <c r="C642" s="104" t="s">
        <v>1664</v>
      </c>
      <c r="D642" s="104" t="s">
        <v>1669</v>
      </c>
      <c r="E642" s="104">
        <v>1</v>
      </c>
      <c r="F642" s="113">
        <v>870.67396312778124</v>
      </c>
      <c r="G642" s="172"/>
      <c r="H642" s="172"/>
      <c r="I642" s="172"/>
      <c r="J642" s="172"/>
      <c r="K642" s="172"/>
      <c r="L642" s="172"/>
      <c r="M642" s="172"/>
    </row>
    <row r="643" spans="1:13">
      <c r="A643" s="116" t="s">
        <v>673</v>
      </c>
      <c r="B643" s="104">
        <v>102</v>
      </c>
      <c r="C643" s="104" t="s">
        <v>1664</v>
      </c>
      <c r="D643" s="104" t="s">
        <v>1669</v>
      </c>
      <c r="E643" s="104">
        <v>1</v>
      </c>
      <c r="F643" s="113">
        <v>870.67396312778124</v>
      </c>
      <c r="G643" s="172"/>
      <c r="H643" s="172"/>
      <c r="I643" s="172"/>
      <c r="J643" s="172"/>
      <c r="K643" s="172"/>
      <c r="L643" s="172"/>
      <c r="M643" s="172"/>
    </row>
    <row r="644" spans="1:13">
      <c r="A644" s="116" t="s">
        <v>674</v>
      </c>
      <c r="B644" s="104">
        <v>102</v>
      </c>
      <c r="C644" s="104" t="s">
        <v>1664</v>
      </c>
      <c r="D644" s="104" t="s">
        <v>10</v>
      </c>
      <c r="E644" s="104">
        <v>1</v>
      </c>
      <c r="F644" s="113">
        <v>1088.3424539097266</v>
      </c>
      <c r="G644" s="172"/>
      <c r="H644" s="172"/>
      <c r="I644" s="172"/>
      <c r="J644" s="172"/>
      <c r="K644" s="172"/>
      <c r="L644" s="172"/>
      <c r="M644" s="172"/>
    </row>
    <row r="645" spans="1:13">
      <c r="A645" s="116" t="s">
        <v>675</v>
      </c>
      <c r="B645" s="104">
        <v>102</v>
      </c>
      <c r="C645" s="104" t="s">
        <v>1664</v>
      </c>
      <c r="D645" s="104" t="s">
        <v>10</v>
      </c>
      <c r="E645" s="104">
        <v>1</v>
      </c>
      <c r="F645" s="113">
        <v>1088.3424539097266</v>
      </c>
      <c r="G645" s="172"/>
      <c r="H645" s="172"/>
      <c r="I645" s="172"/>
      <c r="J645" s="172"/>
      <c r="K645" s="172"/>
      <c r="L645" s="172"/>
      <c r="M645" s="172"/>
    </row>
    <row r="646" spans="1:13">
      <c r="A646" s="116" t="s">
        <v>676</v>
      </c>
      <c r="B646" s="104">
        <v>102</v>
      </c>
      <c r="C646" s="104" t="s">
        <v>1664</v>
      </c>
      <c r="D646" s="104" t="s">
        <v>1669</v>
      </c>
      <c r="E646" s="104">
        <v>1</v>
      </c>
      <c r="F646" s="113">
        <v>870.67396312778124</v>
      </c>
      <c r="G646" s="172"/>
      <c r="H646" s="172"/>
      <c r="I646" s="172"/>
      <c r="J646" s="172"/>
      <c r="K646" s="172"/>
      <c r="L646" s="172"/>
      <c r="M646" s="172"/>
    </row>
    <row r="647" spans="1:13">
      <c r="A647" s="116" t="s">
        <v>677</v>
      </c>
      <c r="B647" s="104">
        <v>102</v>
      </c>
      <c r="C647" s="104" t="s">
        <v>1664</v>
      </c>
      <c r="D647" s="104" t="s">
        <v>1669</v>
      </c>
      <c r="E647" s="104">
        <v>1</v>
      </c>
      <c r="F647" s="113">
        <v>870.67396312778124</v>
      </c>
      <c r="G647" s="172"/>
      <c r="H647" s="172"/>
      <c r="I647" s="172"/>
      <c r="J647" s="172"/>
      <c r="K647" s="172"/>
      <c r="L647" s="172"/>
      <c r="M647" s="172"/>
    </row>
    <row r="648" spans="1:13">
      <c r="A648" s="116" t="s">
        <v>678</v>
      </c>
      <c r="B648" s="104">
        <v>102</v>
      </c>
      <c r="C648" s="104" t="s">
        <v>1664</v>
      </c>
      <c r="D648" s="104" t="s">
        <v>8</v>
      </c>
      <c r="E648" s="104">
        <v>1</v>
      </c>
      <c r="F648" s="113">
        <v>1088.3424539097266</v>
      </c>
      <c r="G648" s="172"/>
      <c r="H648" s="172"/>
      <c r="I648" s="172"/>
      <c r="J648" s="172"/>
      <c r="K648" s="172"/>
      <c r="L648" s="172"/>
      <c r="M648" s="172"/>
    </row>
    <row r="649" spans="1:13">
      <c r="A649" s="116" t="s">
        <v>679</v>
      </c>
      <c r="B649" s="104">
        <v>102</v>
      </c>
      <c r="C649" s="104" t="s">
        <v>1664</v>
      </c>
      <c r="D649" s="104" t="s">
        <v>1669</v>
      </c>
      <c r="E649" s="104">
        <v>1</v>
      </c>
      <c r="F649" s="113">
        <v>870.67396312778124</v>
      </c>
      <c r="G649" s="172"/>
      <c r="H649" s="172"/>
      <c r="I649" s="172"/>
      <c r="J649" s="172"/>
      <c r="K649" s="172"/>
      <c r="L649" s="172"/>
      <c r="M649" s="172"/>
    </row>
    <row r="650" spans="1:13">
      <c r="A650" s="116" t="s">
        <v>680</v>
      </c>
      <c r="B650" s="104">
        <v>102</v>
      </c>
      <c r="C650" s="104" t="s">
        <v>1664</v>
      </c>
      <c r="D650" s="104" t="s">
        <v>55</v>
      </c>
      <c r="E650" s="104">
        <v>1</v>
      </c>
      <c r="F650" s="113">
        <v>1523.6794354736171</v>
      </c>
      <c r="G650" s="172"/>
      <c r="H650" s="172"/>
      <c r="I650" s="172"/>
      <c r="J650" s="172"/>
      <c r="K650" s="172"/>
      <c r="L650" s="172"/>
      <c r="M650" s="172"/>
    </row>
    <row r="651" spans="1:13">
      <c r="A651" s="116" t="s">
        <v>681</v>
      </c>
      <c r="B651" s="104">
        <v>102</v>
      </c>
      <c r="C651" s="104" t="s">
        <v>1664</v>
      </c>
      <c r="D651" s="104" t="s">
        <v>8</v>
      </c>
      <c r="E651" s="104">
        <v>1</v>
      </c>
      <c r="F651" s="113">
        <v>1088.3424539097266</v>
      </c>
      <c r="G651" s="172"/>
      <c r="H651" s="172"/>
      <c r="I651" s="172"/>
      <c r="J651" s="172"/>
      <c r="K651" s="172"/>
      <c r="L651" s="172"/>
      <c r="M651" s="172"/>
    </row>
    <row r="652" spans="1:13">
      <c r="A652" s="116" t="s">
        <v>682</v>
      </c>
      <c r="B652" s="104">
        <v>102</v>
      </c>
      <c r="C652" s="104" t="s">
        <v>1664</v>
      </c>
      <c r="D652" s="104" t="s">
        <v>47</v>
      </c>
      <c r="E652" s="104">
        <v>1</v>
      </c>
      <c r="F652" s="113">
        <v>1306.0109446916717</v>
      </c>
      <c r="G652" s="172"/>
      <c r="H652" s="172"/>
      <c r="I652" s="172"/>
      <c r="J652" s="172"/>
      <c r="K652" s="172"/>
      <c r="L652" s="172"/>
      <c r="M652" s="172"/>
    </row>
    <row r="653" spans="1:13">
      <c r="A653" s="116" t="s">
        <v>683</v>
      </c>
      <c r="B653" s="104">
        <v>102</v>
      </c>
      <c r="C653" s="104" t="s">
        <v>1664</v>
      </c>
      <c r="D653" s="104" t="s">
        <v>1669</v>
      </c>
      <c r="E653" s="104">
        <v>1</v>
      </c>
      <c r="F653" s="113">
        <v>870.67396312778124</v>
      </c>
      <c r="G653" s="172"/>
      <c r="H653" s="172"/>
      <c r="I653" s="172"/>
      <c r="J653" s="172"/>
      <c r="K653" s="172"/>
      <c r="L653" s="172"/>
      <c r="M653" s="172"/>
    </row>
    <row r="654" spans="1:13">
      <c r="A654" s="116" t="s">
        <v>684</v>
      </c>
      <c r="B654" s="104">
        <v>102</v>
      </c>
      <c r="C654" s="104" t="s">
        <v>1664</v>
      </c>
      <c r="D654" s="104" t="s">
        <v>1669</v>
      </c>
      <c r="E654" s="104">
        <v>1</v>
      </c>
      <c r="F654" s="113">
        <v>870.67396312778124</v>
      </c>
      <c r="G654" s="172"/>
      <c r="H654" s="172"/>
      <c r="I654" s="172"/>
      <c r="J654" s="172"/>
      <c r="K654" s="172"/>
      <c r="L654" s="172"/>
      <c r="M654" s="172"/>
    </row>
    <row r="655" spans="1:13">
      <c r="A655" s="116" t="s">
        <v>685</v>
      </c>
      <c r="B655" s="104">
        <v>102</v>
      </c>
      <c r="C655" s="104" t="s">
        <v>1664</v>
      </c>
      <c r="D655" s="104" t="s">
        <v>10</v>
      </c>
      <c r="E655" s="104">
        <v>1</v>
      </c>
      <c r="F655" s="113">
        <v>1088.3424539097266</v>
      </c>
      <c r="G655" s="172"/>
      <c r="H655" s="172"/>
      <c r="I655" s="172"/>
      <c r="J655" s="172"/>
      <c r="K655" s="172"/>
      <c r="L655" s="172"/>
      <c r="M655" s="172"/>
    </row>
    <row r="656" spans="1:13">
      <c r="A656" s="116" t="s">
        <v>686</v>
      </c>
      <c r="B656" s="104">
        <v>102</v>
      </c>
      <c r="C656" s="104" t="s">
        <v>1664</v>
      </c>
      <c r="D656" s="104" t="s">
        <v>55</v>
      </c>
      <c r="E656" s="104">
        <v>1</v>
      </c>
      <c r="F656" s="113">
        <v>1523.6794354736171</v>
      </c>
      <c r="G656" s="172"/>
      <c r="H656" s="172"/>
      <c r="I656" s="172"/>
      <c r="J656" s="172"/>
      <c r="K656" s="172"/>
      <c r="L656" s="172"/>
      <c r="M656" s="172"/>
    </row>
    <row r="657" spans="1:13">
      <c r="A657" s="116" t="s">
        <v>687</v>
      </c>
      <c r="B657" s="104">
        <v>102</v>
      </c>
      <c r="C657" s="104" t="s">
        <v>1664</v>
      </c>
      <c r="D657" s="104" t="s">
        <v>1669</v>
      </c>
      <c r="E657" s="104">
        <v>1</v>
      </c>
      <c r="F657" s="113">
        <v>870.67396312778124</v>
      </c>
      <c r="G657" s="172"/>
      <c r="H657" s="172"/>
      <c r="I657" s="172"/>
      <c r="J657" s="172"/>
      <c r="K657" s="172"/>
      <c r="L657" s="172"/>
      <c r="M657" s="172"/>
    </row>
    <row r="658" spans="1:13">
      <c r="A658" s="116" t="s">
        <v>688</v>
      </c>
      <c r="B658" s="104">
        <v>102</v>
      </c>
      <c r="C658" s="104" t="s">
        <v>1664</v>
      </c>
      <c r="D658" s="104" t="s">
        <v>1669</v>
      </c>
      <c r="E658" s="104">
        <v>1</v>
      </c>
      <c r="F658" s="113">
        <v>870.67396312778124</v>
      </c>
      <c r="G658" s="172"/>
      <c r="H658" s="172"/>
      <c r="I658" s="172"/>
      <c r="J658" s="172"/>
      <c r="K658" s="172"/>
      <c r="L658" s="172"/>
      <c r="M658" s="172"/>
    </row>
    <row r="659" spans="1:13">
      <c r="A659" s="116" t="s">
        <v>689</v>
      </c>
      <c r="B659" s="104">
        <v>102</v>
      </c>
      <c r="C659" s="104" t="s">
        <v>1664</v>
      </c>
      <c r="D659" s="104" t="s">
        <v>1669</v>
      </c>
      <c r="E659" s="104">
        <v>1</v>
      </c>
      <c r="F659" s="113">
        <v>870.67396312778124</v>
      </c>
      <c r="G659" s="172"/>
      <c r="H659" s="172"/>
      <c r="I659" s="172"/>
      <c r="J659" s="172"/>
      <c r="K659" s="172"/>
      <c r="L659" s="172"/>
      <c r="M659" s="172"/>
    </row>
    <row r="660" spans="1:13">
      <c r="A660" s="116" t="s">
        <v>690</v>
      </c>
      <c r="B660" s="104">
        <v>102</v>
      </c>
      <c r="C660" s="104" t="s">
        <v>1664</v>
      </c>
      <c r="D660" s="104" t="s">
        <v>8</v>
      </c>
      <c r="E660" s="104">
        <v>1</v>
      </c>
      <c r="F660" s="113">
        <v>1088.3424539097266</v>
      </c>
      <c r="G660" s="172"/>
      <c r="H660" s="172"/>
      <c r="I660" s="172"/>
      <c r="J660" s="172"/>
      <c r="K660" s="172"/>
      <c r="L660" s="172"/>
      <c r="M660" s="172"/>
    </row>
    <row r="661" spans="1:13">
      <c r="A661" s="116" t="s">
        <v>691</v>
      </c>
      <c r="B661" s="104">
        <v>102</v>
      </c>
      <c r="C661" s="104" t="s">
        <v>1664</v>
      </c>
      <c r="D661" s="104" t="s">
        <v>10</v>
      </c>
      <c r="E661" s="104">
        <v>1</v>
      </c>
      <c r="F661" s="113">
        <v>1088.3424539097266</v>
      </c>
      <c r="G661" s="172"/>
      <c r="H661" s="172"/>
      <c r="I661" s="172"/>
      <c r="J661" s="172"/>
      <c r="K661" s="172"/>
      <c r="L661" s="172"/>
      <c r="M661" s="172"/>
    </row>
    <row r="662" spans="1:13">
      <c r="A662" s="116" t="s">
        <v>692</v>
      </c>
      <c r="B662" s="104">
        <v>102</v>
      </c>
      <c r="C662" s="104" t="s">
        <v>1664</v>
      </c>
      <c r="D662" s="104" t="s">
        <v>1669</v>
      </c>
      <c r="E662" s="104">
        <v>0.75</v>
      </c>
      <c r="F662" s="113">
        <v>870.67396312778124</v>
      </c>
      <c r="G662" s="172"/>
      <c r="H662" s="172"/>
      <c r="I662" s="172"/>
      <c r="J662" s="172"/>
      <c r="K662" s="172"/>
      <c r="L662" s="172"/>
      <c r="M662" s="172"/>
    </row>
    <row r="663" spans="1:13">
      <c r="A663" s="116" t="s">
        <v>693</v>
      </c>
      <c r="B663" s="104">
        <v>102</v>
      </c>
      <c r="C663" s="104" t="s">
        <v>1664</v>
      </c>
      <c r="D663" s="104" t="s">
        <v>1669</v>
      </c>
      <c r="E663" s="104">
        <v>1</v>
      </c>
      <c r="F663" s="113">
        <v>870.67396312778124</v>
      </c>
      <c r="G663" s="172"/>
      <c r="H663" s="172"/>
      <c r="I663" s="172"/>
      <c r="J663" s="172"/>
      <c r="K663" s="172"/>
      <c r="L663" s="172"/>
      <c r="M663" s="172"/>
    </row>
    <row r="664" spans="1:13">
      <c r="A664" s="116" t="s">
        <v>694</v>
      </c>
      <c r="B664" s="104">
        <v>102</v>
      </c>
      <c r="C664" s="104" t="s">
        <v>1664</v>
      </c>
      <c r="D664" s="104" t="s">
        <v>10</v>
      </c>
      <c r="E664" s="104">
        <v>1</v>
      </c>
      <c r="F664" s="113">
        <v>1088.3424539097266</v>
      </c>
      <c r="G664" s="172"/>
      <c r="H664" s="172"/>
      <c r="I664" s="172"/>
      <c r="J664" s="172"/>
      <c r="K664" s="172"/>
      <c r="L664" s="172"/>
      <c r="M664" s="172"/>
    </row>
    <row r="665" spans="1:13">
      <c r="A665" s="116" t="s">
        <v>695</v>
      </c>
      <c r="B665" s="104">
        <v>102</v>
      </c>
      <c r="C665" s="104" t="s">
        <v>1664</v>
      </c>
      <c r="D665" s="104" t="s">
        <v>1669</v>
      </c>
      <c r="E665" s="104">
        <v>1</v>
      </c>
      <c r="F665" s="113">
        <v>870.67396312778124</v>
      </c>
      <c r="G665" s="172"/>
      <c r="H665" s="172"/>
      <c r="I665" s="172"/>
      <c r="J665" s="172"/>
      <c r="K665" s="172"/>
      <c r="L665" s="172"/>
      <c r="M665" s="172"/>
    </row>
    <row r="666" spans="1:13">
      <c r="A666" s="116" t="s">
        <v>696</v>
      </c>
      <c r="B666" s="104">
        <v>102</v>
      </c>
      <c r="C666" s="104" t="s">
        <v>1664</v>
      </c>
      <c r="D666" s="104" t="s">
        <v>55</v>
      </c>
      <c r="E666" s="104">
        <v>1</v>
      </c>
      <c r="F666" s="113">
        <v>1523.6794354736171</v>
      </c>
      <c r="G666" s="172"/>
      <c r="H666" s="172"/>
      <c r="I666" s="172"/>
      <c r="J666" s="172"/>
      <c r="K666" s="172"/>
      <c r="L666" s="172"/>
      <c r="M666" s="172"/>
    </row>
    <row r="667" spans="1:13">
      <c r="A667" s="116" t="s">
        <v>697</v>
      </c>
      <c r="B667" s="104">
        <v>102</v>
      </c>
      <c r="C667" s="104" t="s">
        <v>1664</v>
      </c>
      <c r="D667" s="104" t="s">
        <v>1669</v>
      </c>
      <c r="E667" s="104">
        <v>1</v>
      </c>
      <c r="F667" s="113">
        <v>870.67396312778124</v>
      </c>
      <c r="G667" s="172"/>
      <c r="H667" s="172"/>
      <c r="I667" s="172"/>
      <c r="J667" s="172"/>
      <c r="K667" s="172"/>
      <c r="L667" s="172"/>
      <c r="M667" s="172"/>
    </row>
    <row r="668" spans="1:13">
      <c r="A668" s="116" t="s">
        <v>698</v>
      </c>
      <c r="B668" s="104">
        <v>102</v>
      </c>
      <c r="C668" s="104" t="s">
        <v>1664</v>
      </c>
      <c r="D668" s="104" t="s">
        <v>1669</v>
      </c>
      <c r="E668" s="104">
        <v>1</v>
      </c>
      <c r="F668" s="113">
        <v>870.67396312778124</v>
      </c>
      <c r="G668" s="172"/>
      <c r="H668" s="172"/>
      <c r="I668" s="172"/>
      <c r="J668" s="172"/>
      <c r="K668" s="172"/>
      <c r="L668" s="172"/>
      <c r="M668" s="172"/>
    </row>
    <row r="669" spans="1:13">
      <c r="A669" s="116" t="s">
        <v>699</v>
      </c>
      <c r="B669" s="104">
        <v>102</v>
      </c>
      <c r="C669" s="104" t="s">
        <v>1664</v>
      </c>
      <c r="D669" s="104" t="s">
        <v>1669</v>
      </c>
      <c r="E669" s="104">
        <v>1</v>
      </c>
      <c r="F669" s="113">
        <v>870.67396312778124</v>
      </c>
      <c r="G669" s="172"/>
      <c r="H669" s="172"/>
      <c r="I669" s="172"/>
      <c r="J669" s="172"/>
      <c r="K669" s="172"/>
      <c r="L669" s="172"/>
      <c r="M669" s="172"/>
    </row>
    <row r="670" spans="1:13">
      <c r="A670" s="116" t="s">
        <v>700</v>
      </c>
      <c r="B670" s="104">
        <v>102</v>
      </c>
      <c r="C670" s="104" t="s">
        <v>1664</v>
      </c>
      <c r="D670" s="104" t="s">
        <v>8</v>
      </c>
      <c r="E670" s="104">
        <v>1</v>
      </c>
      <c r="F670" s="113">
        <v>1088.3424539097266</v>
      </c>
      <c r="G670" s="172"/>
      <c r="H670" s="172"/>
      <c r="I670" s="172"/>
      <c r="J670" s="172"/>
      <c r="K670" s="172"/>
      <c r="L670" s="172"/>
      <c r="M670" s="172"/>
    </row>
    <row r="671" spans="1:13">
      <c r="A671" s="116" t="s">
        <v>701</v>
      </c>
      <c r="B671" s="104">
        <v>102</v>
      </c>
      <c r="C671" s="104" t="s">
        <v>1664</v>
      </c>
      <c r="D671" s="104" t="s">
        <v>1669</v>
      </c>
      <c r="E671" s="104">
        <v>1</v>
      </c>
      <c r="F671" s="113">
        <v>870.67396312778124</v>
      </c>
      <c r="G671" s="172"/>
      <c r="H671" s="172"/>
      <c r="I671" s="172"/>
      <c r="J671" s="172"/>
      <c r="K671" s="172"/>
      <c r="L671" s="172"/>
      <c r="M671" s="172"/>
    </row>
    <row r="672" spans="1:13">
      <c r="A672" s="116" t="s">
        <v>702</v>
      </c>
      <c r="B672" s="104">
        <v>102</v>
      </c>
      <c r="C672" s="104" t="s">
        <v>1664</v>
      </c>
      <c r="D672" s="104" t="s">
        <v>1669</v>
      </c>
      <c r="E672" s="104">
        <v>1</v>
      </c>
      <c r="F672" s="113">
        <v>870.67396312778124</v>
      </c>
      <c r="G672" s="172"/>
      <c r="H672" s="172"/>
      <c r="I672" s="172"/>
      <c r="J672" s="172"/>
      <c r="K672" s="172"/>
      <c r="L672" s="172"/>
      <c r="M672" s="172"/>
    </row>
    <row r="673" spans="1:13">
      <c r="A673" s="116" t="s">
        <v>703</v>
      </c>
      <c r="B673" s="104">
        <v>102</v>
      </c>
      <c r="C673" s="104" t="s">
        <v>1664</v>
      </c>
      <c r="D673" s="104" t="s">
        <v>1669</v>
      </c>
      <c r="E673" s="104">
        <v>1</v>
      </c>
      <c r="F673" s="113">
        <v>870.67396312778124</v>
      </c>
      <c r="G673" s="172"/>
      <c r="H673" s="172"/>
      <c r="I673" s="172"/>
      <c r="J673" s="172"/>
      <c r="K673" s="172"/>
      <c r="L673" s="172"/>
      <c r="M673" s="172"/>
    </row>
    <row r="674" spans="1:13">
      <c r="A674" s="116" t="s">
        <v>704</v>
      </c>
      <c r="B674" s="104">
        <v>102</v>
      </c>
      <c r="C674" s="104" t="s">
        <v>1664</v>
      </c>
      <c r="D674" s="104" t="s">
        <v>1669</v>
      </c>
      <c r="E674" s="104">
        <v>1</v>
      </c>
      <c r="F674" s="113">
        <v>870.67396312778124</v>
      </c>
      <c r="G674" s="172"/>
      <c r="H674" s="172"/>
      <c r="I674" s="172"/>
      <c r="J674" s="172"/>
      <c r="K674" s="172"/>
      <c r="L674" s="172"/>
      <c r="M674" s="172"/>
    </row>
    <row r="675" spans="1:13">
      <c r="A675" s="116" t="s">
        <v>705</v>
      </c>
      <c r="B675" s="104">
        <v>102</v>
      </c>
      <c r="C675" s="104" t="s">
        <v>1664</v>
      </c>
      <c r="D675" s="104" t="s">
        <v>8</v>
      </c>
      <c r="E675" s="104">
        <v>1</v>
      </c>
      <c r="F675" s="113">
        <v>1088.3424539097266</v>
      </c>
      <c r="G675" s="172"/>
      <c r="H675" s="172"/>
      <c r="I675" s="172"/>
      <c r="J675" s="172"/>
      <c r="K675" s="172"/>
      <c r="L675" s="172"/>
      <c r="M675" s="172"/>
    </row>
    <row r="676" spans="1:13">
      <c r="A676" s="116" t="s">
        <v>706</v>
      </c>
      <c r="B676" s="104">
        <v>102</v>
      </c>
      <c r="C676" s="104" t="s">
        <v>1664</v>
      </c>
      <c r="D676" s="104" t="s">
        <v>47</v>
      </c>
      <c r="E676" s="104">
        <v>1</v>
      </c>
      <c r="F676" s="113">
        <v>1306.0109446916717</v>
      </c>
      <c r="G676" s="172"/>
      <c r="H676" s="172"/>
      <c r="I676" s="172"/>
      <c r="J676" s="172"/>
      <c r="K676" s="172"/>
      <c r="L676" s="172"/>
      <c r="M676" s="172"/>
    </row>
    <row r="677" spans="1:13">
      <c r="A677" s="116" t="s">
        <v>707</v>
      </c>
      <c r="B677" s="104">
        <v>102</v>
      </c>
      <c r="C677" s="104" t="s">
        <v>1664</v>
      </c>
      <c r="D677" s="104" t="s">
        <v>1669</v>
      </c>
      <c r="E677" s="104">
        <v>1</v>
      </c>
      <c r="F677" s="113">
        <v>870.67396312778124</v>
      </c>
      <c r="G677" s="172"/>
      <c r="H677" s="172"/>
      <c r="I677" s="172"/>
      <c r="J677" s="172"/>
      <c r="K677" s="172"/>
      <c r="L677" s="172"/>
      <c r="M677" s="172"/>
    </row>
    <row r="678" spans="1:13">
      <c r="A678" s="116" t="s">
        <v>708</v>
      </c>
      <c r="B678" s="104">
        <v>102</v>
      </c>
      <c r="C678" s="104" t="s">
        <v>1664</v>
      </c>
      <c r="D678" s="104" t="s">
        <v>1669</v>
      </c>
      <c r="E678" s="104">
        <v>1</v>
      </c>
      <c r="F678" s="113">
        <v>870.67396312778124</v>
      </c>
      <c r="G678" s="172"/>
      <c r="H678" s="172"/>
      <c r="I678" s="172"/>
      <c r="J678" s="172"/>
      <c r="K678" s="172"/>
      <c r="L678" s="172"/>
      <c r="M678" s="172"/>
    </row>
    <row r="679" spans="1:13">
      <c r="A679" s="116" t="s">
        <v>709</v>
      </c>
      <c r="B679" s="104">
        <v>102</v>
      </c>
      <c r="C679" s="104" t="s">
        <v>1664</v>
      </c>
      <c r="D679" s="104" t="s">
        <v>8</v>
      </c>
      <c r="E679" s="104">
        <v>1</v>
      </c>
      <c r="F679" s="113">
        <v>1088.3424539097266</v>
      </c>
      <c r="G679" s="172"/>
      <c r="H679" s="172"/>
      <c r="I679" s="172"/>
      <c r="J679" s="172"/>
      <c r="K679" s="172"/>
      <c r="L679" s="172"/>
      <c r="M679" s="172"/>
    </row>
    <row r="680" spans="1:13">
      <c r="A680" s="116" t="s">
        <v>710</v>
      </c>
      <c r="B680" s="104">
        <v>102</v>
      </c>
      <c r="C680" s="104" t="s">
        <v>1664</v>
      </c>
      <c r="D680" s="104" t="s">
        <v>52</v>
      </c>
      <c r="E680" s="104">
        <v>1</v>
      </c>
      <c r="F680" s="113">
        <v>1741.3479262555625</v>
      </c>
      <c r="G680" s="172"/>
      <c r="H680" s="172"/>
      <c r="I680" s="172"/>
      <c r="J680" s="172"/>
      <c r="K680" s="172"/>
      <c r="L680" s="172"/>
      <c r="M680" s="172"/>
    </row>
    <row r="681" spans="1:13">
      <c r="A681" s="116" t="s">
        <v>711</v>
      </c>
      <c r="B681" s="104">
        <v>102</v>
      </c>
      <c r="C681" s="104" t="s">
        <v>1664</v>
      </c>
      <c r="D681" s="104" t="s">
        <v>1669</v>
      </c>
      <c r="E681" s="104">
        <v>1</v>
      </c>
      <c r="F681" s="113">
        <v>870.67396312778124</v>
      </c>
      <c r="G681" s="172"/>
      <c r="H681" s="172"/>
      <c r="I681" s="172"/>
      <c r="J681" s="172"/>
      <c r="K681" s="172"/>
      <c r="L681" s="172"/>
      <c r="M681" s="172"/>
    </row>
    <row r="682" spans="1:13">
      <c r="A682" s="116" t="s">
        <v>712</v>
      </c>
      <c r="B682" s="104">
        <v>102</v>
      </c>
      <c r="C682" s="104" t="s">
        <v>1664</v>
      </c>
      <c r="D682" s="104" t="s">
        <v>1669</v>
      </c>
      <c r="E682" s="104">
        <v>1</v>
      </c>
      <c r="F682" s="113">
        <v>870.67396312778124</v>
      </c>
      <c r="G682" s="172"/>
      <c r="H682" s="172"/>
      <c r="I682" s="172"/>
      <c r="J682" s="172"/>
      <c r="K682" s="172"/>
      <c r="L682" s="172"/>
      <c r="M682" s="172"/>
    </row>
    <row r="683" spans="1:13">
      <c r="A683" s="116" t="s">
        <v>713</v>
      </c>
      <c r="B683" s="104">
        <v>102</v>
      </c>
      <c r="C683" s="104" t="s">
        <v>1664</v>
      </c>
      <c r="D683" s="104" t="s">
        <v>47</v>
      </c>
      <c r="E683" s="104">
        <v>1</v>
      </c>
      <c r="F683" s="113">
        <v>1306.0109446916717</v>
      </c>
      <c r="G683" s="172"/>
      <c r="H683" s="172"/>
      <c r="I683" s="172"/>
      <c r="J683" s="172"/>
      <c r="K683" s="172"/>
      <c r="L683" s="172"/>
      <c r="M683" s="172"/>
    </row>
    <row r="684" spans="1:13">
      <c r="A684" s="116" t="s">
        <v>714</v>
      </c>
      <c r="B684" s="104">
        <v>102</v>
      </c>
      <c r="C684" s="104" t="s">
        <v>1664</v>
      </c>
      <c r="D684" s="104" t="s">
        <v>10</v>
      </c>
      <c r="E684" s="104">
        <v>1</v>
      </c>
      <c r="F684" s="113">
        <v>1088.3424539097266</v>
      </c>
      <c r="G684" s="172"/>
      <c r="H684" s="172"/>
      <c r="I684" s="172"/>
      <c r="J684" s="172"/>
      <c r="K684" s="172"/>
      <c r="L684" s="172"/>
      <c r="M684" s="172"/>
    </row>
    <row r="685" spans="1:13">
      <c r="A685" s="116" t="s">
        <v>715</v>
      </c>
      <c r="B685" s="104">
        <v>102</v>
      </c>
      <c r="C685" s="104" t="s">
        <v>1664</v>
      </c>
      <c r="D685" s="104" t="s">
        <v>47</v>
      </c>
      <c r="E685" s="104">
        <v>1</v>
      </c>
      <c r="F685" s="113">
        <v>1306.0109446916717</v>
      </c>
      <c r="G685" s="172"/>
      <c r="H685" s="172"/>
      <c r="I685" s="172"/>
      <c r="J685" s="172"/>
      <c r="K685" s="172"/>
      <c r="L685" s="172"/>
      <c r="M685" s="172"/>
    </row>
    <row r="686" spans="1:13">
      <c r="A686" s="116" t="s">
        <v>716</v>
      </c>
      <c r="B686" s="104">
        <v>102</v>
      </c>
      <c r="C686" s="104" t="s">
        <v>1663</v>
      </c>
      <c r="D686" s="104" t="s">
        <v>1669</v>
      </c>
      <c r="E686" s="104">
        <v>1</v>
      </c>
      <c r="F686" s="113">
        <v>870.67396312778124</v>
      </c>
      <c r="G686" s="172"/>
      <c r="H686" s="172"/>
      <c r="I686" s="172"/>
      <c r="J686" s="172"/>
      <c r="K686" s="172"/>
      <c r="L686" s="172"/>
      <c r="M686" s="172"/>
    </row>
    <row r="687" spans="1:13">
      <c r="A687" s="116" t="s">
        <v>717</v>
      </c>
      <c r="B687" s="104">
        <v>102</v>
      </c>
      <c r="C687" s="104" t="s">
        <v>1663</v>
      </c>
      <c r="D687" s="104" t="s">
        <v>1669</v>
      </c>
      <c r="E687" s="104">
        <v>1</v>
      </c>
      <c r="F687" s="113">
        <v>870.67396312778124</v>
      </c>
      <c r="G687" s="172"/>
      <c r="H687" s="172"/>
      <c r="I687" s="172"/>
      <c r="J687" s="172"/>
      <c r="K687" s="172"/>
      <c r="L687" s="172"/>
      <c r="M687" s="172"/>
    </row>
    <row r="688" spans="1:13">
      <c r="A688" s="116" t="s">
        <v>718</v>
      </c>
      <c r="B688" s="104">
        <v>102</v>
      </c>
      <c r="C688" s="104" t="s">
        <v>1663</v>
      </c>
      <c r="D688" s="104" t="s">
        <v>1669</v>
      </c>
      <c r="E688" s="104">
        <v>1</v>
      </c>
      <c r="F688" s="113">
        <v>870.67396312778124</v>
      </c>
      <c r="G688" s="172"/>
      <c r="H688" s="172"/>
      <c r="I688" s="172"/>
      <c r="J688" s="172"/>
      <c r="K688" s="172"/>
      <c r="L688" s="172"/>
      <c r="M688" s="172"/>
    </row>
    <row r="689" spans="1:13">
      <c r="A689" s="116" t="s">
        <v>719</v>
      </c>
      <c r="B689" s="104">
        <v>102</v>
      </c>
      <c r="C689" s="104" t="s">
        <v>1663</v>
      </c>
      <c r="D689" s="104" t="s">
        <v>47</v>
      </c>
      <c r="E689" s="104">
        <v>1</v>
      </c>
      <c r="F689" s="113">
        <v>1306.0109446916717</v>
      </c>
      <c r="G689" s="172"/>
      <c r="H689" s="172"/>
      <c r="I689" s="172"/>
      <c r="J689" s="172"/>
      <c r="K689" s="172"/>
      <c r="L689" s="172"/>
      <c r="M689" s="172"/>
    </row>
    <row r="690" spans="1:13">
      <c r="A690" s="116" t="s">
        <v>720</v>
      </c>
      <c r="B690" s="104">
        <v>102</v>
      </c>
      <c r="C690" s="104" t="s">
        <v>1663</v>
      </c>
      <c r="D690" s="104" t="s">
        <v>1669</v>
      </c>
      <c r="E690" s="104">
        <v>1</v>
      </c>
      <c r="F690" s="113">
        <v>870.67396312778124</v>
      </c>
      <c r="G690" s="172"/>
      <c r="H690" s="172"/>
      <c r="I690" s="172"/>
      <c r="J690" s="172"/>
      <c r="K690" s="172"/>
      <c r="L690" s="172"/>
      <c r="M690" s="172"/>
    </row>
    <row r="691" spans="1:13">
      <c r="A691" s="116" t="s">
        <v>721</v>
      </c>
      <c r="B691" s="104">
        <v>102</v>
      </c>
      <c r="C691" s="104" t="s">
        <v>1663</v>
      </c>
      <c r="D691" s="104" t="s">
        <v>55</v>
      </c>
      <c r="E691" s="104">
        <v>1</v>
      </c>
      <c r="F691" s="113">
        <v>1523.6794354736171</v>
      </c>
      <c r="G691" s="172"/>
      <c r="H691" s="172"/>
      <c r="I691" s="172"/>
      <c r="J691" s="172"/>
      <c r="K691" s="172"/>
      <c r="L691" s="172"/>
      <c r="M691" s="172"/>
    </row>
    <row r="692" spans="1:13">
      <c r="A692" s="116" t="s">
        <v>722</v>
      </c>
      <c r="B692" s="104">
        <v>102</v>
      </c>
      <c r="C692" s="104" t="s">
        <v>1663</v>
      </c>
      <c r="D692" s="104" t="s">
        <v>1669</v>
      </c>
      <c r="E692" s="104">
        <v>1</v>
      </c>
      <c r="F692" s="113">
        <v>870.67396312778124</v>
      </c>
      <c r="G692" s="172"/>
      <c r="H692" s="172"/>
      <c r="I692" s="172"/>
      <c r="J692" s="172"/>
      <c r="K692" s="172"/>
      <c r="L692" s="172"/>
      <c r="M692" s="172"/>
    </row>
    <row r="693" spans="1:13">
      <c r="A693" s="116" t="s">
        <v>723</v>
      </c>
      <c r="B693" s="104">
        <v>102</v>
      </c>
      <c r="C693" s="104" t="s">
        <v>1663</v>
      </c>
      <c r="D693" s="104" t="s">
        <v>8</v>
      </c>
      <c r="E693" s="104">
        <v>1</v>
      </c>
      <c r="F693" s="113">
        <v>1088.3424539097266</v>
      </c>
      <c r="G693" s="172"/>
      <c r="H693" s="172"/>
      <c r="I693" s="172"/>
      <c r="J693" s="172"/>
      <c r="K693" s="172"/>
      <c r="L693" s="172"/>
      <c r="M693" s="172"/>
    </row>
    <row r="694" spans="1:13">
      <c r="A694" s="116" t="s">
        <v>724</v>
      </c>
      <c r="B694" s="104">
        <v>102</v>
      </c>
      <c r="C694" s="104" t="s">
        <v>1663</v>
      </c>
      <c r="D694" s="104" t="s">
        <v>1669</v>
      </c>
      <c r="E694" s="104">
        <v>1</v>
      </c>
      <c r="F694" s="113">
        <v>870.67396312778124</v>
      </c>
      <c r="G694" s="172"/>
      <c r="H694" s="172"/>
      <c r="I694" s="172"/>
      <c r="J694" s="172"/>
      <c r="K694" s="172"/>
      <c r="L694" s="172"/>
      <c r="M694" s="172"/>
    </row>
    <row r="695" spans="1:13">
      <c r="A695" s="116" t="s">
        <v>725</v>
      </c>
      <c r="B695" s="104">
        <v>102</v>
      </c>
      <c r="C695" s="104" t="s">
        <v>1663</v>
      </c>
      <c r="D695" s="104" t="s">
        <v>55</v>
      </c>
      <c r="E695" s="104">
        <v>1</v>
      </c>
      <c r="F695" s="113">
        <v>1523.6794354736171</v>
      </c>
      <c r="G695" s="172"/>
      <c r="H695" s="172"/>
      <c r="I695" s="172"/>
      <c r="J695" s="172"/>
      <c r="K695" s="172"/>
      <c r="L695" s="172"/>
      <c r="M695" s="172"/>
    </row>
    <row r="696" spans="1:13">
      <c r="A696" s="116" t="s">
        <v>726</v>
      </c>
      <c r="B696" s="104">
        <v>102</v>
      </c>
      <c r="C696" s="104" t="s">
        <v>1663</v>
      </c>
      <c r="D696" s="104" t="s">
        <v>1669</v>
      </c>
      <c r="E696" s="104">
        <v>1</v>
      </c>
      <c r="F696" s="113">
        <v>870.67396312778124</v>
      </c>
      <c r="G696" s="172"/>
      <c r="H696" s="172"/>
      <c r="I696" s="172"/>
      <c r="J696" s="172"/>
      <c r="K696" s="172"/>
      <c r="L696" s="172"/>
      <c r="M696" s="172"/>
    </row>
    <row r="697" spans="1:13">
      <c r="A697" s="116" t="s">
        <v>727</v>
      </c>
      <c r="B697" s="104">
        <v>102</v>
      </c>
      <c r="C697" s="104" t="s">
        <v>1663</v>
      </c>
      <c r="D697" s="104" t="s">
        <v>10</v>
      </c>
      <c r="E697" s="104">
        <v>1</v>
      </c>
      <c r="F697" s="113">
        <v>1088.3424539097266</v>
      </c>
      <c r="G697" s="172"/>
      <c r="H697" s="172"/>
      <c r="I697" s="172"/>
      <c r="J697" s="172"/>
      <c r="K697" s="172"/>
      <c r="L697" s="172"/>
      <c r="M697" s="172"/>
    </row>
    <row r="698" spans="1:13">
      <c r="A698" s="116" t="s">
        <v>728</v>
      </c>
      <c r="B698" s="104">
        <v>102</v>
      </c>
      <c r="C698" s="104" t="s">
        <v>1663</v>
      </c>
      <c r="D698" s="104" t="s">
        <v>1669</v>
      </c>
      <c r="E698" s="104">
        <v>1</v>
      </c>
      <c r="F698" s="113">
        <v>870.67396312778124</v>
      </c>
      <c r="G698" s="172"/>
      <c r="H698" s="172"/>
      <c r="I698" s="172"/>
      <c r="J698" s="172"/>
      <c r="K698" s="172"/>
      <c r="L698" s="172"/>
      <c r="M698" s="172"/>
    </row>
    <row r="699" spans="1:13">
      <c r="A699" s="116" t="s">
        <v>729</v>
      </c>
      <c r="B699" s="104">
        <v>102</v>
      </c>
      <c r="C699" s="104" t="s">
        <v>1663</v>
      </c>
      <c r="D699" s="104" t="s">
        <v>10</v>
      </c>
      <c r="E699" s="104">
        <v>1</v>
      </c>
      <c r="F699" s="113">
        <v>1088.3424539097266</v>
      </c>
      <c r="G699" s="172"/>
      <c r="H699" s="172"/>
      <c r="I699" s="172"/>
      <c r="J699" s="172"/>
      <c r="K699" s="172"/>
      <c r="L699" s="172"/>
      <c r="M699" s="172"/>
    </row>
    <row r="700" spans="1:13">
      <c r="A700" s="116" t="s">
        <v>730</v>
      </c>
      <c r="B700" s="104">
        <v>102</v>
      </c>
      <c r="C700" s="104" t="s">
        <v>1663</v>
      </c>
      <c r="D700" s="104" t="s">
        <v>1669</v>
      </c>
      <c r="E700" s="104">
        <v>1</v>
      </c>
      <c r="F700" s="113">
        <v>870.67396312778124</v>
      </c>
      <c r="G700" s="172"/>
      <c r="H700" s="172"/>
      <c r="I700" s="172"/>
      <c r="J700" s="172"/>
      <c r="K700" s="172"/>
      <c r="L700" s="172"/>
      <c r="M700" s="172"/>
    </row>
    <row r="701" spans="1:13">
      <c r="A701" s="116" t="s">
        <v>731</v>
      </c>
      <c r="B701" s="104">
        <v>102</v>
      </c>
      <c r="C701" s="104" t="s">
        <v>1663</v>
      </c>
      <c r="D701" s="104" t="s">
        <v>10</v>
      </c>
      <c r="E701" s="104">
        <v>1</v>
      </c>
      <c r="F701" s="113">
        <v>1088.3424539097266</v>
      </c>
      <c r="G701" s="172"/>
      <c r="H701" s="172"/>
      <c r="I701" s="172"/>
      <c r="J701" s="172"/>
      <c r="K701" s="172"/>
      <c r="L701" s="172"/>
      <c r="M701" s="172"/>
    </row>
    <row r="702" spans="1:13">
      <c r="A702" s="116" t="s">
        <v>732</v>
      </c>
      <c r="B702" s="104">
        <v>102</v>
      </c>
      <c r="C702" s="104" t="s">
        <v>1663</v>
      </c>
      <c r="D702" s="104" t="s">
        <v>1669</v>
      </c>
      <c r="E702" s="104">
        <v>1</v>
      </c>
      <c r="F702" s="113">
        <v>870.67396312778124</v>
      </c>
      <c r="G702" s="172"/>
      <c r="H702" s="172"/>
      <c r="I702" s="172"/>
      <c r="J702" s="172"/>
      <c r="K702" s="172"/>
      <c r="L702" s="172"/>
      <c r="M702" s="172"/>
    </row>
    <row r="703" spans="1:13">
      <c r="A703" s="116" t="s">
        <v>733</v>
      </c>
      <c r="B703" s="104">
        <v>102</v>
      </c>
      <c r="C703" s="104" t="s">
        <v>1663</v>
      </c>
      <c r="D703" s="104" t="s">
        <v>47</v>
      </c>
      <c r="E703" s="104">
        <v>1</v>
      </c>
      <c r="F703" s="113">
        <v>1306.0109446916717</v>
      </c>
      <c r="G703" s="172"/>
      <c r="H703" s="172"/>
      <c r="I703" s="172"/>
      <c r="J703" s="172"/>
      <c r="K703" s="172"/>
      <c r="L703" s="172"/>
      <c r="M703" s="172"/>
    </row>
    <row r="704" spans="1:13">
      <c r="A704" s="116" t="s">
        <v>734</v>
      </c>
      <c r="B704" s="104">
        <v>102</v>
      </c>
      <c r="C704" s="104" t="s">
        <v>1663</v>
      </c>
      <c r="D704" s="104" t="s">
        <v>47</v>
      </c>
      <c r="E704" s="104">
        <v>1</v>
      </c>
      <c r="F704" s="113">
        <v>1306.0109446916717</v>
      </c>
      <c r="G704" s="172"/>
      <c r="H704" s="172"/>
      <c r="I704" s="172"/>
      <c r="J704" s="172"/>
      <c r="K704" s="172"/>
      <c r="L704" s="172"/>
      <c r="M704" s="172"/>
    </row>
    <row r="705" spans="1:13">
      <c r="A705" s="116" t="s">
        <v>735</v>
      </c>
      <c r="B705" s="104">
        <v>102</v>
      </c>
      <c r="C705" s="104" t="s">
        <v>1664</v>
      </c>
      <c r="D705" s="104" t="s">
        <v>10</v>
      </c>
      <c r="E705" s="104">
        <v>1</v>
      </c>
      <c r="F705" s="113">
        <v>1088.3424539097266</v>
      </c>
      <c r="G705" s="172"/>
      <c r="H705" s="172"/>
      <c r="I705" s="172"/>
      <c r="J705" s="172"/>
      <c r="K705" s="172"/>
      <c r="L705" s="172"/>
      <c r="M705" s="172"/>
    </row>
    <row r="706" spans="1:13">
      <c r="A706" s="116" t="s">
        <v>736</v>
      </c>
      <c r="B706" s="104">
        <v>102</v>
      </c>
      <c r="C706" s="104" t="s">
        <v>1664</v>
      </c>
      <c r="D706" s="104" t="s">
        <v>1669</v>
      </c>
      <c r="E706" s="104">
        <v>1</v>
      </c>
      <c r="F706" s="113">
        <v>870.67396312778124</v>
      </c>
      <c r="G706" s="172"/>
      <c r="H706" s="172"/>
      <c r="I706" s="172"/>
      <c r="J706" s="172"/>
      <c r="K706" s="172"/>
      <c r="L706" s="172"/>
      <c r="M706" s="172"/>
    </row>
    <row r="707" spans="1:13">
      <c r="A707" s="116" t="s">
        <v>737</v>
      </c>
      <c r="B707" s="104">
        <v>102</v>
      </c>
      <c r="C707" s="104" t="s">
        <v>1664</v>
      </c>
      <c r="D707" s="104" t="s">
        <v>1669</v>
      </c>
      <c r="E707" s="104">
        <v>1</v>
      </c>
      <c r="F707" s="113">
        <v>870.67396312778124</v>
      </c>
      <c r="G707" s="172"/>
      <c r="H707" s="172"/>
      <c r="I707" s="172"/>
      <c r="J707" s="172"/>
      <c r="K707" s="172"/>
      <c r="L707" s="172"/>
      <c r="M707" s="172"/>
    </row>
    <row r="708" spans="1:13">
      <c r="A708" s="116" t="s">
        <v>738</v>
      </c>
      <c r="B708" s="104">
        <v>102</v>
      </c>
      <c r="C708" s="104" t="s">
        <v>1664</v>
      </c>
      <c r="D708" s="104" t="s">
        <v>1669</v>
      </c>
      <c r="E708" s="104">
        <v>1</v>
      </c>
      <c r="F708" s="113">
        <v>870.67396312778124</v>
      </c>
      <c r="G708" s="172"/>
      <c r="H708" s="172"/>
      <c r="I708" s="172"/>
      <c r="J708" s="172"/>
      <c r="K708" s="172"/>
      <c r="L708" s="172"/>
      <c r="M708" s="172"/>
    </row>
    <row r="709" spans="1:13">
      <c r="A709" s="116" t="s">
        <v>739</v>
      </c>
      <c r="B709" s="104">
        <v>102</v>
      </c>
      <c r="C709" s="104" t="s">
        <v>1664</v>
      </c>
      <c r="D709" s="104" t="s">
        <v>8</v>
      </c>
      <c r="E709" s="104">
        <v>1</v>
      </c>
      <c r="F709" s="113">
        <v>1088.3424539097266</v>
      </c>
      <c r="G709" s="172"/>
      <c r="H709" s="172"/>
      <c r="I709" s="172"/>
      <c r="J709" s="172"/>
      <c r="K709" s="172"/>
      <c r="L709" s="172"/>
      <c r="M709" s="172"/>
    </row>
    <row r="710" spans="1:13">
      <c r="A710" s="116" t="s">
        <v>740</v>
      </c>
      <c r="B710" s="104">
        <v>102</v>
      </c>
      <c r="C710" s="104" t="s">
        <v>1664</v>
      </c>
      <c r="D710" s="104" t="s">
        <v>1669</v>
      </c>
      <c r="E710" s="104">
        <v>1</v>
      </c>
      <c r="F710" s="113">
        <v>870.67396312778124</v>
      </c>
      <c r="G710" s="172"/>
      <c r="H710" s="172"/>
      <c r="I710" s="172"/>
      <c r="J710" s="172"/>
      <c r="K710" s="172"/>
      <c r="L710" s="172"/>
      <c r="M710" s="172"/>
    </row>
    <row r="711" spans="1:13">
      <c r="A711" s="116" t="s">
        <v>741</v>
      </c>
      <c r="B711" s="104">
        <v>102</v>
      </c>
      <c r="C711" s="104" t="s">
        <v>1664</v>
      </c>
      <c r="D711" s="104" t="s">
        <v>1669</v>
      </c>
      <c r="E711" s="104">
        <v>1</v>
      </c>
      <c r="F711" s="113">
        <v>870.67396312778124</v>
      </c>
      <c r="G711" s="172"/>
      <c r="H711" s="172"/>
      <c r="I711" s="172"/>
      <c r="J711" s="172"/>
      <c r="K711" s="172"/>
      <c r="L711" s="172"/>
      <c r="M711" s="172"/>
    </row>
    <row r="712" spans="1:13">
      <c r="A712" s="116" t="s">
        <v>742</v>
      </c>
      <c r="B712" s="104">
        <v>102</v>
      </c>
      <c r="C712" s="104" t="s">
        <v>1664</v>
      </c>
      <c r="D712" s="104" t="s">
        <v>10</v>
      </c>
      <c r="E712" s="104">
        <v>1</v>
      </c>
      <c r="F712" s="113">
        <v>1088.3424539097266</v>
      </c>
      <c r="G712" s="172"/>
      <c r="H712" s="172"/>
      <c r="I712" s="172"/>
      <c r="J712" s="172"/>
      <c r="K712" s="172"/>
      <c r="L712" s="172"/>
      <c r="M712" s="172"/>
    </row>
    <row r="713" spans="1:13">
      <c r="A713" s="116" t="s">
        <v>743</v>
      </c>
      <c r="B713" s="104">
        <v>102</v>
      </c>
      <c r="C713" s="104" t="s">
        <v>1664</v>
      </c>
      <c r="D713" s="104" t="s">
        <v>8</v>
      </c>
      <c r="E713" s="104">
        <v>1</v>
      </c>
      <c r="F713" s="113">
        <v>1088.3424539097266</v>
      </c>
      <c r="G713" s="172"/>
      <c r="H713" s="172"/>
      <c r="I713" s="172"/>
      <c r="J713" s="172"/>
      <c r="K713" s="172"/>
      <c r="L713" s="172"/>
      <c r="M713" s="172"/>
    </row>
    <row r="714" spans="1:13">
      <c r="A714" s="116" t="s">
        <v>744</v>
      </c>
      <c r="B714" s="104">
        <v>102</v>
      </c>
      <c r="C714" s="104" t="s">
        <v>1664</v>
      </c>
      <c r="D714" s="104" t="s">
        <v>55</v>
      </c>
      <c r="E714" s="104">
        <v>1</v>
      </c>
      <c r="F714" s="113">
        <v>1523.6794354736171</v>
      </c>
      <c r="G714" s="172"/>
      <c r="H714" s="172"/>
      <c r="I714" s="172"/>
      <c r="J714" s="172"/>
      <c r="K714" s="172"/>
      <c r="L714" s="172"/>
      <c r="M714" s="172"/>
    </row>
    <row r="715" spans="1:13">
      <c r="A715" s="116" t="s">
        <v>1658</v>
      </c>
      <c r="B715" s="104">
        <v>102</v>
      </c>
      <c r="C715" s="104" t="s">
        <v>1664</v>
      </c>
      <c r="D715" s="104" t="s">
        <v>1669</v>
      </c>
      <c r="E715" s="104">
        <v>0.5</v>
      </c>
      <c r="F715" s="113">
        <v>870.67396312778124</v>
      </c>
      <c r="G715" s="172"/>
      <c r="H715" s="172"/>
      <c r="I715" s="172"/>
      <c r="J715" s="172"/>
      <c r="K715" s="172"/>
      <c r="L715" s="172"/>
      <c r="M715" s="172"/>
    </row>
    <row r="716" spans="1:13">
      <c r="A716" s="116" t="s">
        <v>745</v>
      </c>
      <c r="B716" s="104">
        <v>102</v>
      </c>
      <c r="C716" s="104" t="s">
        <v>1664</v>
      </c>
      <c r="D716" s="104" t="s">
        <v>10</v>
      </c>
      <c r="E716" s="104">
        <v>1</v>
      </c>
      <c r="F716" s="113">
        <v>1088.3424539097266</v>
      </c>
      <c r="G716" s="172"/>
      <c r="H716" s="172"/>
      <c r="I716" s="172"/>
      <c r="J716" s="172"/>
      <c r="K716" s="172"/>
      <c r="L716" s="172"/>
      <c r="M716" s="172"/>
    </row>
    <row r="717" spans="1:13">
      <c r="A717" s="116" t="s">
        <v>746</v>
      </c>
      <c r="B717" s="104">
        <v>102</v>
      </c>
      <c r="C717" s="104" t="s">
        <v>1666</v>
      </c>
      <c r="D717" s="104" t="s">
        <v>1669</v>
      </c>
      <c r="E717" s="104">
        <v>1</v>
      </c>
      <c r="F717" s="113">
        <v>870.67396312778124</v>
      </c>
      <c r="G717" s="172"/>
      <c r="H717" s="172"/>
      <c r="I717" s="172"/>
      <c r="J717" s="172"/>
      <c r="K717" s="172"/>
      <c r="L717" s="172"/>
      <c r="M717" s="172"/>
    </row>
    <row r="718" spans="1:13">
      <c r="A718" s="116" t="s">
        <v>747</v>
      </c>
      <c r="B718" s="104">
        <v>102</v>
      </c>
      <c r="C718" s="104" t="s">
        <v>1666</v>
      </c>
      <c r="D718" s="104" t="s">
        <v>8</v>
      </c>
      <c r="E718" s="104">
        <v>1</v>
      </c>
      <c r="F718" s="113">
        <v>1088.3424539097266</v>
      </c>
      <c r="G718" s="172"/>
      <c r="H718" s="172"/>
      <c r="I718" s="172"/>
      <c r="J718" s="172"/>
      <c r="K718" s="172"/>
      <c r="L718" s="172"/>
      <c r="M718" s="172"/>
    </row>
    <row r="719" spans="1:13">
      <c r="A719" s="116" t="s">
        <v>748</v>
      </c>
      <c r="B719" s="104">
        <v>102</v>
      </c>
      <c r="C719" s="104" t="s">
        <v>1666</v>
      </c>
      <c r="D719" s="104" t="s">
        <v>1669</v>
      </c>
      <c r="E719" s="104">
        <v>1</v>
      </c>
      <c r="F719" s="113">
        <v>870.67396312778124</v>
      </c>
      <c r="G719" s="172"/>
      <c r="H719" s="172"/>
      <c r="I719" s="172"/>
      <c r="J719" s="172"/>
      <c r="K719" s="172"/>
      <c r="L719" s="172"/>
      <c r="M719" s="172"/>
    </row>
    <row r="720" spans="1:13">
      <c r="A720" s="116" t="s">
        <v>749</v>
      </c>
      <c r="B720" s="104">
        <v>102</v>
      </c>
      <c r="C720" s="104" t="s">
        <v>1666</v>
      </c>
      <c r="D720" s="104" t="s">
        <v>1669</v>
      </c>
      <c r="E720" s="104">
        <v>1</v>
      </c>
      <c r="F720" s="113">
        <v>870.67396312778124</v>
      </c>
      <c r="G720" s="172"/>
      <c r="H720" s="172"/>
      <c r="I720" s="172"/>
      <c r="J720" s="172"/>
      <c r="K720" s="172"/>
      <c r="L720" s="172"/>
      <c r="M720" s="172"/>
    </row>
    <row r="721" spans="1:13">
      <c r="A721" s="116" t="s">
        <v>750</v>
      </c>
      <c r="B721" s="104">
        <v>102</v>
      </c>
      <c r="C721" s="104" t="s">
        <v>1666</v>
      </c>
      <c r="D721" s="104" t="s">
        <v>1669</v>
      </c>
      <c r="E721" s="104">
        <v>1</v>
      </c>
      <c r="F721" s="113">
        <v>870.67396312778124</v>
      </c>
      <c r="G721" s="172"/>
      <c r="H721" s="172"/>
      <c r="I721" s="172"/>
      <c r="J721" s="172"/>
      <c r="K721" s="172"/>
      <c r="L721" s="172"/>
      <c r="M721" s="172"/>
    </row>
    <row r="722" spans="1:13">
      <c r="A722" s="116" t="s">
        <v>751</v>
      </c>
      <c r="B722" s="104">
        <v>102</v>
      </c>
      <c r="C722" s="104" t="s">
        <v>1666</v>
      </c>
      <c r="D722" s="104" t="s">
        <v>1669</v>
      </c>
      <c r="E722" s="104">
        <v>1</v>
      </c>
      <c r="F722" s="113">
        <v>870.67396312778124</v>
      </c>
      <c r="G722" s="172"/>
      <c r="H722" s="172"/>
      <c r="I722" s="172"/>
      <c r="J722" s="172"/>
      <c r="K722" s="172"/>
      <c r="L722" s="172"/>
      <c r="M722" s="172"/>
    </row>
    <row r="723" spans="1:13">
      <c r="A723" s="116" t="s">
        <v>752</v>
      </c>
      <c r="B723" s="104">
        <v>102</v>
      </c>
      <c r="C723" s="104" t="s">
        <v>1666</v>
      </c>
      <c r="D723" s="104" t="s">
        <v>47</v>
      </c>
      <c r="E723" s="104">
        <v>1</v>
      </c>
      <c r="F723" s="113">
        <v>1306.0109446916717</v>
      </c>
      <c r="G723" s="172"/>
      <c r="H723" s="172"/>
      <c r="I723" s="172"/>
      <c r="J723" s="172"/>
      <c r="K723" s="172"/>
      <c r="L723" s="172"/>
      <c r="M723" s="172"/>
    </row>
    <row r="724" spans="1:13">
      <c r="A724" s="116" t="s">
        <v>753</v>
      </c>
      <c r="B724" s="104">
        <v>102</v>
      </c>
      <c r="C724" s="104" t="s">
        <v>1666</v>
      </c>
      <c r="D724" s="104" t="s">
        <v>1669</v>
      </c>
      <c r="E724" s="104">
        <v>1</v>
      </c>
      <c r="F724" s="113">
        <v>870.67396312778124</v>
      </c>
      <c r="G724" s="172"/>
      <c r="H724" s="172"/>
      <c r="I724" s="172"/>
      <c r="J724" s="172"/>
      <c r="K724" s="172"/>
      <c r="L724" s="172"/>
      <c r="M724" s="172"/>
    </row>
    <row r="725" spans="1:13">
      <c r="A725" s="116" t="s">
        <v>497</v>
      </c>
      <c r="B725" s="104">
        <v>102</v>
      </c>
      <c r="C725" s="104" t="s">
        <v>1666</v>
      </c>
      <c r="D725" s="104" t="s">
        <v>8</v>
      </c>
      <c r="E725" s="104">
        <v>1</v>
      </c>
      <c r="F725" s="113">
        <v>1088.3424539097266</v>
      </c>
      <c r="G725" s="172"/>
      <c r="H725" s="172"/>
      <c r="I725" s="172"/>
      <c r="J725" s="172"/>
      <c r="K725" s="172"/>
      <c r="L725" s="172"/>
      <c r="M725" s="172"/>
    </row>
    <row r="726" spans="1:13">
      <c r="A726" s="116" t="s">
        <v>754</v>
      </c>
      <c r="B726" s="104">
        <v>102</v>
      </c>
      <c r="C726" s="104" t="s">
        <v>1666</v>
      </c>
      <c r="D726" s="104" t="s">
        <v>8</v>
      </c>
      <c r="E726" s="104">
        <v>1</v>
      </c>
      <c r="F726" s="113">
        <v>1088.3424539097266</v>
      </c>
      <c r="G726" s="172"/>
      <c r="H726" s="172"/>
      <c r="I726" s="172"/>
      <c r="J726" s="172"/>
      <c r="K726" s="172"/>
      <c r="L726" s="172"/>
      <c r="M726" s="172"/>
    </row>
    <row r="727" spans="1:13">
      <c r="A727" s="116" t="s">
        <v>755</v>
      </c>
      <c r="B727" s="104">
        <v>102</v>
      </c>
      <c r="C727" s="104" t="s">
        <v>1666</v>
      </c>
      <c r="D727" s="104" t="s">
        <v>55</v>
      </c>
      <c r="E727" s="104">
        <v>1</v>
      </c>
      <c r="F727" s="113">
        <v>1523.6794354736171</v>
      </c>
      <c r="G727" s="172"/>
      <c r="H727" s="172"/>
      <c r="I727" s="172"/>
      <c r="J727" s="172"/>
      <c r="K727" s="172"/>
      <c r="L727" s="172"/>
      <c r="M727" s="172"/>
    </row>
    <row r="728" spans="1:13">
      <c r="A728" s="116" t="s">
        <v>756</v>
      </c>
      <c r="B728" s="104">
        <v>102</v>
      </c>
      <c r="C728" s="104" t="s">
        <v>1666</v>
      </c>
      <c r="D728" s="104" t="s">
        <v>8</v>
      </c>
      <c r="E728" s="104">
        <v>1</v>
      </c>
      <c r="F728" s="113">
        <v>1088.3424539097266</v>
      </c>
      <c r="G728" s="172"/>
      <c r="H728" s="172"/>
      <c r="I728" s="172"/>
      <c r="J728" s="172"/>
      <c r="K728" s="172"/>
      <c r="L728" s="172"/>
      <c r="M728" s="172"/>
    </row>
    <row r="729" spans="1:13">
      <c r="A729" s="116" t="s">
        <v>757</v>
      </c>
      <c r="B729" s="104">
        <v>102</v>
      </c>
      <c r="C729" s="104" t="s">
        <v>1666</v>
      </c>
      <c r="D729" s="104" t="s">
        <v>1669</v>
      </c>
      <c r="E729" s="104">
        <v>1</v>
      </c>
      <c r="F729" s="113">
        <v>870.67396312778124</v>
      </c>
      <c r="G729" s="172"/>
      <c r="H729" s="172"/>
      <c r="I729" s="172"/>
      <c r="J729" s="172"/>
      <c r="K729" s="172"/>
      <c r="L729" s="172"/>
      <c r="M729" s="172"/>
    </row>
    <row r="730" spans="1:13">
      <c r="A730" s="116" t="s">
        <v>758</v>
      </c>
      <c r="B730" s="104">
        <v>102</v>
      </c>
      <c r="C730" s="104" t="s">
        <v>1666</v>
      </c>
      <c r="D730" s="104" t="s">
        <v>1669</v>
      </c>
      <c r="E730" s="104">
        <v>1</v>
      </c>
      <c r="F730" s="113">
        <v>870.67396312778124</v>
      </c>
      <c r="G730" s="172"/>
      <c r="H730" s="172"/>
      <c r="I730" s="172"/>
      <c r="J730" s="172"/>
      <c r="K730" s="172"/>
      <c r="L730" s="172"/>
      <c r="M730" s="172"/>
    </row>
    <row r="731" spans="1:13">
      <c r="A731" s="116" t="s">
        <v>759</v>
      </c>
      <c r="B731" s="104">
        <v>102</v>
      </c>
      <c r="C731" s="104" t="s">
        <v>1666</v>
      </c>
      <c r="D731" s="104" t="s">
        <v>1669</v>
      </c>
      <c r="E731" s="104">
        <v>1</v>
      </c>
      <c r="F731" s="113">
        <v>870.67396312778124</v>
      </c>
      <c r="G731" s="172"/>
      <c r="H731" s="172"/>
      <c r="I731" s="172"/>
      <c r="J731" s="172"/>
      <c r="K731" s="172"/>
      <c r="L731" s="172"/>
      <c r="M731" s="172"/>
    </row>
    <row r="732" spans="1:13">
      <c r="A732" s="116" t="s">
        <v>760</v>
      </c>
      <c r="B732" s="104">
        <v>102</v>
      </c>
      <c r="C732" s="104" t="s">
        <v>1663</v>
      </c>
      <c r="D732" s="104" t="s">
        <v>8</v>
      </c>
      <c r="E732" s="104">
        <v>1</v>
      </c>
      <c r="F732" s="113">
        <v>1088.3424539097266</v>
      </c>
      <c r="G732" s="172"/>
      <c r="H732" s="172"/>
      <c r="I732" s="172"/>
      <c r="J732" s="172"/>
      <c r="K732" s="172"/>
      <c r="L732" s="172"/>
      <c r="M732" s="172"/>
    </row>
    <row r="733" spans="1:13">
      <c r="A733" s="116" t="s">
        <v>229</v>
      </c>
      <c r="B733" s="104">
        <v>102</v>
      </c>
      <c r="C733" s="104" t="s">
        <v>1663</v>
      </c>
      <c r="D733" s="104" t="s">
        <v>8</v>
      </c>
      <c r="E733" s="104">
        <v>1</v>
      </c>
      <c r="F733" s="113">
        <v>1088.3424539097266</v>
      </c>
      <c r="G733" s="172"/>
      <c r="H733" s="172"/>
      <c r="I733" s="172"/>
      <c r="J733" s="172"/>
      <c r="K733" s="172"/>
      <c r="L733" s="172"/>
      <c r="M733" s="172"/>
    </row>
    <row r="734" spans="1:13">
      <c r="A734" s="116" t="s">
        <v>761</v>
      </c>
      <c r="B734" s="104">
        <v>102</v>
      </c>
      <c r="C734" s="104" t="s">
        <v>1663</v>
      </c>
      <c r="D734" s="104" t="s">
        <v>1669</v>
      </c>
      <c r="E734" s="104">
        <v>1</v>
      </c>
      <c r="F734" s="113">
        <v>870.67396312778124</v>
      </c>
      <c r="G734" s="172"/>
      <c r="H734" s="172"/>
      <c r="I734" s="172"/>
      <c r="J734" s="172"/>
      <c r="K734" s="172"/>
      <c r="L734" s="172"/>
      <c r="M734" s="172"/>
    </row>
    <row r="735" spans="1:13">
      <c r="A735" s="116" t="s">
        <v>762</v>
      </c>
      <c r="B735" s="104">
        <v>102</v>
      </c>
      <c r="C735" s="104" t="s">
        <v>1663</v>
      </c>
      <c r="D735" s="104" t="s">
        <v>1669</v>
      </c>
      <c r="E735" s="104">
        <v>1</v>
      </c>
      <c r="F735" s="113">
        <v>870.67396312778124</v>
      </c>
      <c r="G735" s="172"/>
      <c r="H735" s="172"/>
      <c r="I735" s="172"/>
      <c r="J735" s="172"/>
      <c r="K735" s="172"/>
      <c r="L735" s="172"/>
      <c r="M735" s="172"/>
    </row>
    <row r="736" spans="1:13">
      <c r="A736" s="116" t="s">
        <v>763</v>
      </c>
      <c r="B736" s="104">
        <v>102</v>
      </c>
      <c r="C736" s="104" t="s">
        <v>1663</v>
      </c>
      <c r="D736" s="104" t="s">
        <v>1669</v>
      </c>
      <c r="E736" s="104">
        <v>1</v>
      </c>
      <c r="F736" s="113">
        <v>870.67396312778124</v>
      </c>
      <c r="G736" s="172"/>
      <c r="H736" s="172"/>
      <c r="I736" s="172"/>
      <c r="J736" s="172"/>
      <c r="K736" s="172"/>
      <c r="L736" s="172"/>
      <c r="M736" s="172"/>
    </row>
    <row r="737" spans="1:13">
      <c r="A737" s="116" t="s">
        <v>764</v>
      </c>
      <c r="B737" s="104">
        <v>102</v>
      </c>
      <c r="C737" s="104" t="s">
        <v>1663</v>
      </c>
      <c r="D737" s="104" t="s">
        <v>1669</v>
      </c>
      <c r="E737" s="104">
        <v>1</v>
      </c>
      <c r="F737" s="113">
        <v>870.67396312778124</v>
      </c>
      <c r="G737" s="172"/>
      <c r="H737" s="172"/>
      <c r="I737" s="172"/>
      <c r="J737" s="172"/>
      <c r="K737" s="172"/>
      <c r="L737" s="172"/>
      <c r="M737" s="172"/>
    </row>
    <row r="738" spans="1:13">
      <c r="A738" s="116" t="s">
        <v>765</v>
      </c>
      <c r="B738" s="104">
        <v>102</v>
      </c>
      <c r="C738" s="104" t="s">
        <v>1663</v>
      </c>
      <c r="D738" s="104" t="s">
        <v>1669</v>
      </c>
      <c r="E738" s="104">
        <v>1</v>
      </c>
      <c r="F738" s="113">
        <v>870.67396312778124</v>
      </c>
      <c r="G738" s="172"/>
      <c r="H738" s="172"/>
      <c r="I738" s="172"/>
      <c r="J738" s="172"/>
      <c r="K738" s="172"/>
      <c r="L738" s="172"/>
      <c r="M738" s="172"/>
    </row>
    <row r="739" spans="1:13">
      <c r="A739" s="116" t="s">
        <v>107</v>
      </c>
      <c r="B739" s="104">
        <v>102</v>
      </c>
      <c r="C739" s="104" t="s">
        <v>1663</v>
      </c>
      <c r="D739" s="104" t="s">
        <v>1669</v>
      </c>
      <c r="E739" s="104">
        <v>1</v>
      </c>
      <c r="F739" s="113">
        <v>870.67396312778124</v>
      </c>
      <c r="G739" s="172"/>
      <c r="H739" s="172"/>
      <c r="I739" s="172"/>
      <c r="J739" s="172"/>
      <c r="K739" s="172"/>
      <c r="L739" s="172"/>
      <c r="M739" s="172"/>
    </row>
    <row r="740" spans="1:13">
      <c r="A740" s="116" t="s">
        <v>766</v>
      </c>
      <c r="B740" s="104">
        <v>102</v>
      </c>
      <c r="C740" s="104" t="s">
        <v>1663</v>
      </c>
      <c r="D740" s="104" t="s">
        <v>1669</v>
      </c>
      <c r="E740" s="104">
        <v>1</v>
      </c>
      <c r="F740" s="113">
        <v>870.67396312778124</v>
      </c>
      <c r="G740" s="172"/>
      <c r="H740" s="172"/>
      <c r="I740" s="172"/>
      <c r="J740" s="172"/>
      <c r="K740" s="172"/>
      <c r="L740" s="172"/>
      <c r="M740" s="172"/>
    </row>
    <row r="741" spans="1:13">
      <c r="A741" s="116" t="s">
        <v>767</v>
      </c>
      <c r="B741" s="104">
        <v>102</v>
      </c>
      <c r="C741" s="104" t="s">
        <v>1663</v>
      </c>
      <c r="D741" s="104" t="s">
        <v>1669</v>
      </c>
      <c r="E741" s="104">
        <v>1</v>
      </c>
      <c r="F741" s="113">
        <v>870.67396312778124</v>
      </c>
      <c r="G741" s="172"/>
      <c r="H741" s="172"/>
      <c r="I741" s="172"/>
      <c r="J741" s="172"/>
      <c r="K741" s="172"/>
      <c r="L741" s="172"/>
      <c r="M741" s="172"/>
    </row>
    <row r="742" spans="1:13">
      <c r="A742" s="116" t="s">
        <v>768</v>
      </c>
      <c r="B742" s="104">
        <v>102</v>
      </c>
      <c r="C742" s="104" t="s">
        <v>1663</v>
      </c>
      <c r="D742" s="104" t="s">
        <v>47</v>
      </c>
      <c r="E742" s="104">
        <v>1</v>
      </c>
      <c r="F742" s="113">
        <v>1306.0109446916717</v>
      </c>
      <c r="G742" s="172"/>
      <c r="H742" s="172"/>
      <c r="I742" s="172"/>
      <c r="J742" s="172"/>
      <c r="K742" s="172"/>
      <c r="L742" s="172"/>
      <c r="M742" s="172"/>
    </row>
    <row r="743" spans="1:13">
      <c r="A743" s="116" t="s">
        <v>769</v>
      </c>
      <c r="B743" s="104">
        <v>102</v>
      </c>
      <c r="C743" s="104" t="s">
        <v>1663</v>
      </c>
      <c r="D743" s="104" t="s">
        <v>8</v>
      </c>
      <c r="E743" s="104">
        <v>1</v>
      </c>
      <c r="F743" s="113">
        <v>1088.3424539097266</v>
      </c>
      <c r="G743" s="172"/>
      <c r="H743" s="172"/>
      <c r="I743" s="172"/>
      <c r="J743" s="172"/>
      <c r="K743" s="172"/>
      <c r="L743" s="172"/>
      <c r="M743" s="172"/>
    </row>
    <row r="744" spans="1:13">
      <c r="A744" s="116" t="s">
        <v>770</v>
      </c>
      <c r="B744" s="104">
        <v>102</v>
      </c>
      <c r="C744" s="104" t="s">
        <v>1663</v>
      </c>
      <c r="D744" s="104" t="s">
        <v>1669</v>
      </c>
      <c r="E744" s="104">
        <v>1</v>
      </c>
      <c r="F744" s="113">
        <v>870.67396312778124</v>
      </c>
      <c r="G744" s="172"/>
      <c r="H744" s="172"/>
      <c r="I744" s="172"/>
      <c r="J744" s="172"/>
      <c r="K744" s="172"/>
      <c r="L744" s="172"/>
      <c r="M744" s="172"/>
    </row>
    <row r="745" spans="1:13">
      <c r="A745" s="116" t="s">
        <v>771</v>
      </c>
      <c r="B745" s="104">
        <v>102</v>
      </c>
      <c r="C745" s="104" t="s">
        <v>1663</v>
      </c>
      <c r="D745" s="104" t="s">
        <v>1669</v>
      </c>
      <c r="E745" s="104">
        <v>1</v>
      </c>
      <c r="F745" s="113">
        <v>870.67396312778124</v>
      </c>
      <c r="G745" s="172"/>
      <c r="H745" s="172"/>
      <c r="I745" s="172"/>
      <c r="J745" s="172"/>
      <c r="K745" s="172"/>
      <c r="L745" s="172"/>
      <c r="M745" s="172"/>
    </row>
    <row r="746" spans="1:13">
      <c r="A746" s="116" t="s">
        <v>772</v>
      </c>
      <c r="B746" s="104">
        <v>102</v>
      </c>
      <c r="C746" s="104" t="s">
        <v>1663</v>
      </c>
      <c r="D746" s="104" t="s">
        <v>8</v>
      </c>
      <c r="E746" s="104">
        <v>1</v>
      </c>
      <c r="F746" s="113">
        <v>1088.3424539097266</v>
      </c>
      <c r="G746" s="172"/>
      <c r="H746" s="172"/>
      <c r="I746" s="172"/>
      <c r="J746" s="172"/>
      <c r="K746" s="172"/>
      <c r="L746" s="172"/>
      <c r="M746" s="172"/>
    </row>
    <row r="747" spans="1:13">
      <c r="A747" s="116" t="s">
        <v>773</v>
      </c>
      <c r="B747" s="104">
        <v>102</v>
      </c>
      <c r="C747" s="104" t="s">
        <v>1666</v>
      </c>
      <c r="D747" s="104" t="s">
        <v>8</v>
      </c>
      <c r="E747" s="104">
        <v>1</v>
      </c>
      <c r="F747" s="113">
        <v>1088.3424539097266</v>
      </c>
      <c r="G747" s="172"/>
      <c r="H747" s="172"/>
      <c r="I747" s="172"/>
      <c r="J747" s="172"/>
      <c r="K747" s="172"/>
      <c r="L747" s="172"/>
      <c r="M747" s="172"/>
    </row>
    <row r="748" spans="1:13">
      <c r="A748" s="116" t="s">
        <v>774</v>
      </c>
      <c r="B748" s="104">
        <v>102</v>
      </c>
      <c r="C748" s="104" t="s">
        <v>1666</v>
      </c>
      <c r="D748" s="104" t="s">
        <v>1669</v>
      </c>
      <c r="E748" s="104">
        <v>1</v>
      </c>
      <c r="F748" s="113">
        <v>870.67396312778124</v>
      </c>
      <c r="G748" s="172"/>
      <c r="H748" s="172"/>
      <c r="I748" s="172"/>
      <c r="J748" s="172"/>
      <c r="K748" s="172"/>
      <c r="L748" s="172"/>
      <c r="M748" s="172"/>
    </row>
    <row r="749" spans="1:13">
      <c r="A749" s="116" t="s">
        <v>517</v>
      </c>
      <c r="B749" s="104">
        <v>102</v>
      </c>
      <c r="C749" s="104" t="s">
        <v>1666</v>
      </c>
      <c r="D749" s="104" t="s">
        <v>47</v>
      </c>
      <c r="E749" s="104">
        <v>1</v>
      </c>
      <c r="F749" s="113">
        <v>1306.0109446916717</v>
      </c>
      <c r="G749" s="172"/>
      <c r="H749" s="172"/>
      <c r="I749" s="172"/>
      <c r="J749" s="172"/>
      <c r="K749" s="172"/>
      <c r="L749" s="172"/>
      <c r="M749" s="172"/>
    </row>
    <row r="750" spans="1:13">
      <c r="A750" s="116" t="s">
        <v>775</v>
      </c>
      <c r="B750" s="104">
        <v>102</v>
      </c>
      <c r="C750" s="104" t="s">
        <v>1666</v>
      </c>
      <c r="D750" s="104" t="s">
        <v>55</v>
      </c>
      <c r="E750" s="104">
        <v>1</v>
      </c>
      <c r="F750" s="113">
        <v>1523.6794354736171</v>
      </c>
      <c r="G750" s="172"/>
      <c r="H750" s="172"/>
      <c r="I750" s="172"/>
      <c r="J750" s="172"/>
      <c r="K750" s="172"/>
      <c r="L750" s="172"/>
      <c r="M750" s="172"/>
    </row>
    <row r="751" spans="1:13">
      <c r="A751" s="116" t="s">
        <v>776</v>
      </c>
      <c r="B751" s="104">
        <v>102</v>
      </c>
      <c r="C751" s="104" t="s">
        <v>1666</v>
      </c>
      <c r="D751" s="104" t="s">
        <v>8</v>
      </c>
      <c r="E751" s="104">
        <v>1</v>
      </c>
      <c r="F751" s="113">
        <v>1088.3424539097266</v>
      </c>
      <c r="G751" s="172"/>
      <c r="H751" s="172"/>
      <c r="I751" s="172"/>
      <c r="J751" s="172"/>
      <c r="K751" s="172"/>
      <c r="L751" s="172"/>
      <c r="M751" s="172"/>
    </row>
    <row r="752" spans="1:13">
      <c r="A752" s="116" t="s">
        <v>777</v>
      </c>
      <c r="B752" s="104">
        <v>102</v>
      </c>
      <c r="C752" s="104" t="s">
        <v>1666</v>
      </c>
      <c r="D752" s="104" t="s">
        <v>1669</v>
      </c>
      <c r="E752" s="104">
        <v>1</v>
      </c>
      <c r="F752" s="113">
        <v>870.67396312778124</v>
      </c>
      <c r="G752" s="172"/>
      <c r="H752" s="172"/>
      <c r="I752" s="172"/>
      <c r="J752" s="172"/>
      <c r="K752" s="172"/>
      <c r="L752" s="172"/>
      <c r="M752" s="172"/>
    </row>
    <row r="753" spans="1:13">
      <c r="A753" s="116" t="s">
        <v>778</v>
      </c>
      <c r="B753" s="104">
        <v>102</v>
      </c>
      <c r="C753" s="104" t="s">
        <v>1666</v>
      </c>
      <c r="D753" s="104" t="s">
        <v>1669</v>
      </c>
      <c r="E753" s="104">
        <v>1</v>
      </c>
      <c r="F753" s="113">
        <v>870.67396312778124</v>
      </c>
      <c r="G753" s="172"/>
      <c r="H753" s="172"/>
      <c r="I753" s="172"/>
      <c r="J753" s="172"/>
      <c r="K753" s="172"/>
      <c r="L753" s="172"/>
      <c r="M753" s="172"/>
    </row>
    <row r="754" spans="1:13">
      <c r="A754" s="116" t="s">
        <v>779</v>
      </c>
      <c r="B754" s="104">
        <v>102</v>
      </c>
      <c r="C754" s="104" t="s">
        <v>1666</v>
      </c>
      <c r="D754" s="104" t="s">
        <v>10</v>
      </c>
      <c r="E754" s="104">
        <v>1</v>
      </c>
      <c r="F754" s="113">
        <v>1088.3424539097266</v>
      </c>
      <c r="G754" s="172"/>
      <c r="H754" s="172"/>
      <c r="I754" s="172"/>
      <c r="J754" s="172"/>
      <c r="K754" s="172"/>
      <c r="L754" s="172"/>
      <c r="M754" s="172"/>
    </row>
    <row r="755" spans="1:13">
      <c r="A755" s="116" t="s">
        <v>780</v>
      </c>
      <c r="B755" s="104">
        <v>102</v>
      </c>
      <c r="C755" s="104" t="s">
        <v>1666</v>
      </c>
      <c r="D755" s="104" t="s">
        <v>1669</v>
      </c>
      <c r="E755" s="104">
        <v>1</v>
      </c>
      <c r="F755" s="113">
        <v>870.67396312778124</v>
      </c>
      <c r="G755" s="172"/>
      <c r="H755" s="172"/>
      <c r="I755" s="172"/>
      <c r="J755" s="172"/>
      <c r="K755" s="172"/>
      <c r="L755" s="172"/>
      <c r="M755" s="172"/>
    </row>
    <row r="756" spans="1:13">
      <c r="A756" s="116" t="s">
        <v>781</v>
      </c>
      <c r="B756" s="104">
        <v>102</v>
      </c>
      <c r="C756" s="104" t="s">
        <v>1666</v>
      </c>
      <c r="D756" s="104" t="s">
        <v>1669</v>
      </c>
      <c r="E756" s="104">
        <v>1</v>
      </c>
      <c r="F756" s="113">
        <v>870.67396312778124</v>
      </c>
      <c r="G756" s="172"/>
      <c r="H756" s="172"/>
      <c r="I756" s="172"/>
      <c r="J756" s="172"/>
      <c r="K756" s="172"/>
      <c r="L756" s="172"/>
      <c r="M756" s="172"/>
    </row>
    <row r="757" spans="1:13">
      <c r="A757" s="116" t="s">
        <v>782</v>
      </c>
      <c r="B757" s="104">
        <v>102</v>
      </c>
      <c r="C757" s="104" t="s">
        <v>1666</v>
      </c>
      <c r="D757" s="104" t="s">
        <v>8</v>
      </c>
      <c r="E757" s="104">
        <v>1</v>
      </c>
      <c r="F757" s="113">
        <v>1088.3424539097266</v>
      </c>
      <c r="G757" s="172"/>
      <c r="H757" s="172"/>
      <c r="I757" s="172"/>
      <c r="J757" s="172"/>
      <c r="K757" s="172"/>
      <c r="L757" s="172"/>
      <c r="M757" s="172"/>
    </row>
    <row r="758" spans="1:13">
      <c r="A758" s="116" t="s">
        <v>783</v>
      </c>
      <c r="B758" s="104">
        <v>102</v>
      </c>
      <c r="C758" s="104" t="s">
        <v>1666</v>
      </c>
      <c r="D758" s="104" t="s">
        <v>8</v>
      </c>
      <c r="E758" s="104">
        <v>1</v>
      </c>
      <c r="F758" s="113">
        <v>1088.3424539097266</v>
      </c>
      <c r="G758" s="172"/>
      <c r="H758" s="172"/>
      <c r="I758" s="172"/>
      <c r="J758" s="172"/>
      <c r="K758" s="172"/>
      <c r="L758" s="172"/>
      <c r="M758" s="172"/>
    </row>
    <row r="759" spans="1:13">
      <c r="A759" s="116" t="s">
        <v>784</v>
      </c>
      <c r="B759" s="104">
        <v>102</v>
      </c>
      <c r="C759" s="104" t="s">
        <v>1666</v>
      </c>
      <c r="D759" s="104" t="s">
        <v>1669</v>
      </c>
      <c r="E759" s="104">
        <v>1</v>
      </c>
      <c r="F759" s="113">
        <v>870.67396312778124</v>
      </c>
      <c r="G759" s="172"/>
      <c r="H759" s="172"/>
      <c r="I759" s="172"/>
      <c r="J759" s="172"/>
      <c r="K759" s="172"/>
      <c r="L759" s="172"/>
      <c r="M759" s="172"/>
    </row>
    <row r="760" spans="1:13">
      <c r="A760" s="116" t="s">
        <v>785</v>
      </c>
      <c r="B760" s="104">
        <v>102</v>
      </c>
      <c r="C760" s="104" t="s">
        <v>1666</v>
      </c>
      <c r="D760" s="104" t="s">
        <v>1669</v>
      </c>
      <c r="E760" s="104">
        <v>1</v>
      </c>
      <c r="F760" s="113">
        <v>870.67396312778124</v>
      </c>
      <c r="G760" s="172"/>
      <c r="H760" s="172"/>
      <c r="I760" s="172"/>
      <c r="J760" s="172"/>
      <c r="K760" s="172"/>
      <c r="L760" s="172"/>
      <c r="M760" s="172"/>
    </row>
    <row r="761" spans="1:13">
      <c r="A761" s="116" t="s">
        <v>786</v>
      </c>
      <c r="B761" s="104">
        <v>102</v>
      </c>
      <c r="C761" s="104" t="s">
        <v>1666</v>
      </c>
      <c r="D761" s="104" t="s">
        <v>1669</v>
      </c>
      <c r="E761" s="104">
        <v>1</v>
      </c>
      <c r="F761" s="113">
        <v>870.67396312778124</v>
      </c>
      <c r="G761" s="172"/>
      <c r="H761" s="172"/>
      <c r="I761" s="172"/>
      <c r="J761" s="172"/>
      <c r="K761" s="172"/>
      <c r="L761" s="172"/>
      <c r="M761" s="172"/>
    </row>
    <row r="762" spans="1:13">
      <c r="A762" s="116" t="s">
        <v>787</v>
      </c>
      <c r="B762" s="104">
        <v>102</v>
      </c>
      <c r="C762" s="104" t="s">
        <v>1666</v>
      </c>
      <c r="D762" s="104" t="s">
        <v>1669</v>
      </c>
      <c r="E762" s="104">
        <v>1</v>
      </c>
      <c r="F762" s="113">
        <v>870.67396312778124</v>
      </c>
      <c r="G762" s="172"/>
      <c r="H762" s="172"/>
      <c r="I762" s="172"/>
      <c r="J762" s="172"/>
      <c r="K762" s="172"/>
      <c r="L762" s="172"/>
      <c r="M762" s="172"/>
    </row>
    <row r="763" spans="1:13">
      <c r="A763" s="116" t="s">
        <v>788</v>
      </c>
      <c r="B763" s="104">
        <v>102</v>
      </c>
      <c r="C763" s="104" t="s">
        <v>1666</v>
      </c>
      <c r="D763" s="104" t="s">
        <v>1669</v>
      </c>
      <c r="E763" s="104">
        <v>1</v>
      </c>
      <c r="F763" s="113">
        <v>870.67396312778124</v>
      </c>
      <c r="G763" s="172"/>
      <c r="H763" s="172"/>
      <c r="I763" s="172"/>
      <c r="J763" s="172"/>
      <c r="K763" s="172"/>
      <c r="L763" s="172"/>
      <c r="M763" s="172"/>
    </row>
    <row r="764" spans="1:13">
      <c r="A764" s="116" t="s">
        <v>67</v>
      </c>
      <c r="B764" s="104">
        <v>102</v>
      </c>
      <c r="C764" s="104" t="s">
        <v>1666</v>
      </c>
      <c r="D764" s="104" t="s">
        <v>1669</v>
      </c>
      <c r="E764" s="104">
        <v>1</v>
      </c>
      <c r="F764" s="113">
        <v>870.67396312778124</v>
      </c>
      <c r="G764" s="172"/>
      <c r="H764" s="172"/>
      <c r="I764" s="172"/>
      <c r="J764" s="172"/>
      <c r="K764" s="172"/>
      <c r="L764" s="172"/>
      <c r="M764" s="172"/>
    </row>
    <row r="765" spans="1:13">
      <c r="A765" s="116" t="s">
        <v>789</v>
      </c>
      <c r="B765" s="104">
        <v>102</v>
      </c>
      <c r="C765" s="104" t="s">
        <v>1666</v>
      </c>
      <c r="D765" s="104" t="s">
        <v>10</v>
      </c>
      <c r="E765" s="104">
        <v>1</v>
      </c>
      <c r="F765" s="113">
        <v>1088.3424539097266</v>
      </c>
      <c r="G765" s="172"/>
      <c r="H765" s="172"/>
      <c r="I765" s="172"/>
      <c r="J765" s="172"/>
      <c r="K765" s="172"/>
      <c r="L765" s="172"/>
      <c r="M765" s="172"/>
    </row>
    <row r="766" spans="1:13">
      <c r="A766" s="116" t="s">
        <v>790</v>
      </c>
      <c r="B766" s="104">
        <v>102</v>
      </c>
      <c r="C766" s="104" t="s">
        <v>1666</v>
      </c>
      <c r="D766" s="104" t="s">
        <v>1669</v>
      </c>
      <c r="E766" s="104">
        <v>1</v>
      </c>
      <c r="F766" s="113">
        <v>870.67396312778124</v>
      </c>
      <c r="G766" s="172"/>
      <c r="H766" s="172"/>
      <c r="I766" s="172"/>
      <c r="J766" s="172"/>
      <c r="K766" s="172"/>
      <c r="L766" s="172"/>
      <c r="M766" s="172"/>
    </row>
    <row r="767" spans="1:13">
      <c r="A767" s="116" t="s">
        <v>791</v>
      </c>
      <c r="B767" s="104">
        <v>102</v>
      </c>
      <c r="C767" s="104" t="s">
        <v>1666</v>
      </c>
      <c r="D767" s="104" t="s">
        <v>1669</v>
      </c>
      <c r="E767" s="104">
        <v>1</v>
      </c>
      <c r="F767" s="113">
        <v>870.67396312778124</v>
      </c>
      <c r="G767" s="172"/>
      <c r="H767" s="172"/>
      <c r="I767" s="172"/>
      <c r="J767" s="172"/>
      <c r="K767" s="172"/>
      <c r="L767" s="172"/>
      <c r="M767" s="172"/>
    </row>
    <row r="768" spans="1:13">
      <c r="A768" s="116" t="s">
        <v>792</v>
      </c>
      <c r="B768" s="104">
        <v>102</v>
      </c>
      <c r="C768" s="104" t="s">
        <v>1666</v>
      </c>
      <c r="D768" s="104" t="s">
        <v>1669</v>
      </c>
      <c r="E768" s="104">
        <v>1</v>
      </c>
      <c r="F768" s="113">
        <v>870.67396312778124</v>
      </c>
      <c r="G768" s="172"/>
      <c r="H768" s="172"/>
      <c r="I768" s="172"/>
      <c r="J768" s="172"/>
      <c r="K768" s="172"/>
      <c r="L768" s="172"/>
      <c r="M768" s="172"/>
    </row>
    <row r="769" spans="1:13">
      <c r="A769" s="116" t="s">
        <v>793</v>
      </c>
      <c r="B769" s="104">
        <v>102</v>
      </c>
      <c r="C769" s="104" t="s">
        <v>1665</v>
      </c>
      <c r="D769" s="104" t="s">
        <v>1669</v>
      </c>
      <c r="E769" s="104">
        <v>1</v>
      </c>
      <c r="F769" s="113">
        <v>870.67396312778124</v>
      </c>
      <c r="G769" s="172"/>
      <c r="H769" s="172"/>
      <c r="I769" s="172"/>
      <c r="J769" s="172"/>
      <c r="K769" s="172"/>
      <c r="L769" s="172"/>
      <c r="M769" s="172"/>
    </row>
    <row r="770" spans="1:13">
      <c r="A770" s="116" t="s">
        <v>794</v>
      </c>
      <c r="B770" s="104">
        <v>102</v>
      </c>
      <c r="C770" s="104" t="s">
        <v>1665</v>
      </c>
      <c r="D770" s="104" t="s">
        <v>1669</v>
      </c>
      <c r="E770" s="104">
        <v>1</v>
      </c>
      <c r="F770" s="113">
        <v>870.67396312778124</v>
      </c>
      <c r="G770" s="172"/>
      <c r="H770" s="172"/>
      <c r="I770" s="172"/>
      <c r="J770" s="172"/>
      <c r="K770" s="172"/>
      <c r="L770" s="172"/>
      <c r="M770" s="172"/>
    </row>
    <row r="771" spans="1:13">
      <c r="A771" s="116" t="s">
        <v>795</v>
      </c>
      <c r="B771" s="104">
        <v>102</v>
      </c>
      <c r="C771" s="104" t="s">
        <v>1665</v>
      </c>
      <c r="D771" s="104" t="s">
        <v>1669</v>
      </c>
      <c r="E771" s="104">
        <v>1</v>
      </c>
      <c r="F771" s="113">
        <v>870.67396312778124</v>
      </c>
      <c r="G771" s="172"/>
      <c r="H771" s="172"/>
      <c r="I771" s="172"/>
      <c r="J771" s="172"/>
      <c r="K771" s="172"/>
      <c r="L771" s="172"/>
      <c r="M771" s="172"/>
    </row>
    <row r="772" spans="1:13">
      <c r="A772" s="116" t="s">
        <v>796</v>
      </c>
      <c r="B772" s="104">
        <v>102</v>
      </c>
      <c r="C772" s="104" t="s">
        <v>1665</v>
      </c>
      <c r="D772" s="104" t="s">
        <v>55</v>
      </c>
      <c r="E772" s="104">
        <v>1</v>
      </c>
      <c r="F772" s="113">
        <v>1523.6794354736171</v>
      </c>
      <c r="G772" s="172"/>
      <c r="H772" s="172"/>
      <c r="I772" s="172"/>
      <c r="J772" s="172"/>
      <c r="K772" s="172"/>
      <c r="L772" s="172"/>
      <c r="M772" s="172"/>
    </row>
    <row r="773" spans="1:13">
      <c r="A773" s="116" t="s">
        <v>797</v>
      </c>
      <c r="B773" s="104">
        <v>102</v>
      </c>
      <c r="C773" s="104" t="s">
        <v>1665</v>
      </c>
      <c r="D773" s="104" t="s">
        <v>1669</v>
      </c>
      <c r="E773" s="104">
        <v>1</v>
      </c>
      <c r="F773" s="113">
        <v>870.67396312778124</v>
      </c>
      <c r="G773" s="172"/>
      <c r="H773" s="172"/>
      <c r="I773" s="172"/>
      <c r="J773" s="172"/>
      <c r="K773" s="172"/>
      <c r="L773" s="172"/>
      <c r="M773" s="172"/>
    </row>
    <row r="774" spans="1:13">
      <c r="A774" s="116" t="s">
        <v>798</v>
      </c>
      <c r="B774" s="104">
        <v>102</v>
      </c>
      <c r="C774" s="104" t="s">
        <v>1665</v>
      </c>
      <c r="D774" s="104" t="s">
        <v>55</v>
      </c>
      <c r="E774" s="104">
        <v>1</v>
      </c>
      <c r="F774" s="113">
        <v>1523.6794354736171</v>
      </c>
      <c r="G774" s="172"/>
      <c r="H774" s="172"/>
      <c r="I774" s="172"/>
      <c r="J774" s="172"/>
      <c r="K774" s="172"/>
      <c r="L774" s="172"/>
      <c r="M774" s="172"/>
    </row>
    <row r="775" spans="1:13">
      <c r="A775" s="116" t="s">
        <v>799</v>
      </c>
      <c r="B775" s="104">
        <v>102</v>
      </c>
      <c r="C775" s="104" t="s">
        <v>1665</v>
      </c>
      <c r="D775" s="104" t="s">
        <v>1669</v>
      </c>
      <c r="E775" s="104">
        <v>1</v>
      </c>
      <c r="F775" s="113">
        <v>870.67396312778124</v>
      </c>
      <c r="G775" s="172"/>
      <c r="H775" s="172"/>
      <c r="I775" s="172"/>
      <c r="J775" s="172"/>
      <c r="K775" s="172"/>
      <c r="L775" s="172"/>
      <c r="M775" s="172"/>
    </row>
    <row r="776" spans="1:13">
      <c r="A776" s="116" t="s">
        <v>800</v>
      </c>
      <c r="B776" s="104">
        <v>102</v>
      </c>
      <c r="C776" s="104" t="s">
        <v>1665</v>
      </c>
      <c r="D776" s="104" t="s">
        <v>1669</v>
      </c>
      <c r="E776" s="104">
        <v>1</v>
      </c>
      <c r="F776" s="113">
        <v>870.67396312778124</v>
      </c>
      <c r="G776" s="172"/>
      <c r="H776" s="172"/>
      <c r="I776" s="172"/>
      <c r="J776" s="172"/>
      <c r="K776" s="172"/>
      <c r="L776" s="172"/>
      <c r="M776" s="172"/>
    </row>
    <row r="777" spans="1:13">
      <c r="A777" s="116" t="s">
        <v>801</v>
      </c>
      <c r="B777" s="104">
        <v>102</v>
      </c>
      <c r="C777" s="104" t="s">
        <v>1665</v>
      </c>
      <c r="D777" s="104" t="s">
        <v>52</v>
      </c>
      <c r="E777" s="104">
        <v>1</v>
      </c>
      <c r="F777" s="113">
        <v>1741.3479262555625</v>
      </c>
      <c r="G777" s="172"/>
      <c r="H777" s="172"/>
      <c r="I777" s="172"/>
      <c r="J777" s="172"/>
      <c r="K777" s="172"/>
      <c r="L777" s="172"/>
      <c r="M777" s="172"/>
    </row>
    <row r="778" spans="1:13">
      <c r="A778" s="116" t="s">
        <v>802</v>
      </c>
      <c r="B778" s="104">
        <v>102</v>
      </c>
      <c r="C778" s="104" t="s">
        <v>1665</v>
      </c>
      <c r="D778" s="104" t="s">
        <v>1669</v>
      </c>
      <c r="E778" s="104">
        <v>1</v>
      </c>
      <c r="F778" s="113">
        <v>870.67396312778124</v>
      </c>
      <c r="G778" s="172"/>
      <c r="H778" s="172"/>
      <c r="I778" s="172"/>
      <c r="J778" s="172"/>
      <c r="K778" s="172"/>
      <c r="L778" s="172"/>
      <c r="M778" s="172"/>
    </row>
    <row r="779" spans="1:13">
      <c r="A779" s="116" t="s">
        <v>803</v>
      </c>
      <c r="B779" s="104">
        <v>102</v>
      </c>
      <c r="C779" s="104" t="s">
        <v>1665</v>
      </c>
      <c r="D779" s="104" t="s">
        <v>47</v>
      </c>
      <c r="E779" s="104">
        <v>1</v>
      </c>
      <c r="F779" s="113">
        <v>1306.0109446916717</v>
      </c>
      <c r="G779" s="172"/>
      <c r="H779" s="172"/>
      <c r="I779" s="172"/>
      <c r="J779" s="172"/>
      <c r="K779" s="172"/>
      <c r="L779" s="172"/>
      <c r="M779" s="172"/>
    </row>
    <row r="780" spans="1:13">
      <c r="A780" s="116" t="s">
        <v>804</v>
      </c>
      <c r="B780" s="104">
        <v>102</v>
      </c>
      <c r="C780" s="104" t="s">
        <v>1665</v>
      </c>
      <c r="D780" s="104" t="s">
        <v>1669</v>
      </c>
      <c r="E780" s="104">
        <v>1</v>
      </c>
      <c r="F780" s="113">
        <v>870.67396312778124</v>
      </c>
      <c r="G780" s="172"/>
      <c r="H780" s="172"/>
      <c r="I780" s="172"/>
      <c r="J780" s="172"/>
      <c r="K780" s="172"/>
      <c r="L780" s="172"/>
      <c r="M780" s="172"/>
    </row>
    <row r="781" spans="1:13">
      <c r="A781" s="116" t="s">
        <v>805</v>
      </c>
      <c r="B781" s="104">
        <v>102</v>
      </c>
      <c r="C781" s="104" t="s">
        <v>1665</v>
      </c>
      <c r="D781" s="104" t="s">
        <v>8</v>
      </c>
      <c r="E781" s="104">
        <v>1</v>
      </c>
      <c r="F781" s="113">
        <v>1088.3424539097266</v>
      </c>
      <c r="G781" s="172"/>
      <c r="H781" s="172"/>
      <c r="I781" s="172"/>
      <c r="J781" s="172"/>
      <c r="K781" s="172"/>
      <c r="L781" s="172"/>
      <c r="M781" s="172"/>
    </row>
    <row r="782" spans="1:13">
      <c r="A782" s="116" t="s">
        <v>806</v>
      </c>
      <c r="B782" s="104">
        <v>102</v>
      </c>
      <c r="C782" s="104" t="s">
        <v>1665</v>
      </c>
      <c r="D782" s="104" t="s">
        <v>8</v>
      </c>
      <c r="E782" s="104">
        <v>1</v>
      </c>
      <c r="F782" s="113">
        <v>1088.3424539097266</v>
      </c>
      <c r="G782" s="172"/>
      <c r="H782" s="172"/>
      <c r="I782" s="172"/>
      <c r="J782" s="172"/>
      <c r="K782" s="172"/>
      <c r="L782" s="172"/>
      <c r="M782" s="172"/>
    </row>
    <row r="783" spans="1:13">
      <c r="A783" s="116" t="s">
        <v>807</v>
      </c>
      <c r="B783" s="104">
        <v>102</v>
      </c>
      <c r="C783" s="104" t="s">
        <v>1665</v>
      </c>
      <c r="D783" s="104" t="s">
        <v>47</v>
      </c>
      <c r="E783" s="104">
        <v>1</v>
      </c>
      <c r="F783" s="113">
        <v>1306.0109446916717</v>
      </c>
      <c r="G783" s="172"/>
      <c r="H783" s="172"/>
      <c r="I783" s="172"/>
      <c r="J783" s="172"/>
      <c r="K783" s="172"/>
      <c r="L783" s="172"/>
      <c r="M783" s="172"/>
    </row>
    <row r="784" spans="1:13">
      <c r="A784" s="116" t="s">
        <v>808</v>
      </c>
      <c r="B784" s="104">
        <v>102</v>
      </c>
      <c r="C784" s="104" t="s">
        <v>1665</v>
      </c>
      <c r="D784" s="104" t="s">
        <v>1669</v>
      </c>
      <c r="E784" s="104">
        <v>0.5</v>
      </c>
      <c r="F784" s="113">
        <v>870.67396312778124</v>
      </c>
      <c r="G784" s="172"/>
      <c r="H784" s="172"/>
      <c r="I784" s="172"/>
      <c r="J784" s="172"/>
      <c r="K784" s="172"/>
      <c r="L784" s="172"/>
      <c r="M784" s="172"/>
    </row>
    <row r="785" spans="1:13">
      <c r="A785" s="116" t="s">
        <v>809</v>
      </c>
      <c r="B785" s="104">
        <v>102</v>
      </c>
      <c r="C785" s="104" t="s">
        <v>1665</v>
      </c>
      <c r="D785" s="104" t="s">
        <v>1669</v>
      </c>
      <c r="E785" s="104">
        <v>1</v>
      </c>
      <c r="F785" s="113">
        <v>870.67396312778124</v>
      </c>
      <c r="G785" s="172"/>
      <c r="H785" s="172"/>
      <c r="I785" s="172"/>
      <c r="J785" s="172"/>
      <c r="K785" s="172"/>
      <c r="L785" s="172"/>
      <c r="M785" s="172"/>
    </row>
    <row r="786" spans="1:13">
      <c r="A786" s="116" t="s">
        <v>810</v>
      </c>
      <c r="B786" s="104">
        <v>102</v>
      </c>
      <c r="C786" s="104" t="s">
        <v>1665</v>
      </c>
      <c r="D786" s="104" t="s">
        <v>1669</v>
      </c>
      <c r="E786" s="104">
        <v>1</v>
      </c>
      <c r="F786" s="113">
        <v>870.67396312778124</v>
      </c>
      <c r="G786" s="172"/>
      <c r="H786" s="172"/>
      <c r="I786" s="172"/>
      <c r="J786" s="172"/>
      <c r="K786" s="172"/>
      <c r="L786" s="172"/>
      <c r="M786" s="172"/>
    </row>
    <row r="787" spans="1:13">
      <c r="A787" s="116" t="s">
        <v>811</v>
      </c>
      <c r="B787" s="104">
        <v>102</v>
      </c>
      <c r="C787" s="104" t="s">
        <v>1665</v>
      </c>
      <c r="D787" s="104" t="s">
        <v>1669</v>
      </c>
      <c r="E787" s="104">
        <v>1</v>
      </c>
      <c r="F787" s="113">
        <v>870.67396312778124</v>
      </c>
      <c r="G787" s="172"/>
      <c r="H787" s="172"/>
      <c r="I787" s="172"/>
      <c r="J787" s="172"/>
      <c r="K787" s="172"/>
      <c r="L787" s="172"/>
      <c r="M787" s="172"/>
    </row>
    <row r="788" spans="1:13">
      <c r="A788" s="116" t="s">
        <v>812</v>
      </c>
      <c r="B788" s="104">
        <v>102</v>
      </c>
      <c r="C788" s="104" t="s">
        <v>1665</v>
      </c>
      <c r="D788" s="104" t="s">
        <v>47</v>
      </c>
      <c r="E788" s="104">
        <v>1</v>
      </c>
      <c r="F788" s="113">
        <v>1306.0109446916717</v>
      </c>
      <c r="G788" s="172"/>
      <c r="H788" s="172"/>
      <c r="I788" s="172"/>
      <c r="J788" s="172"/>
      <c r="K788" s="172"/>
      <c r="L788" s="172"/>
      <c r="M788" s="172"/>
    </row>
    <row r="789" spans="1:13">
      <c r="A789" s="116" t="s">
        <v>813</v>
      </c>
      <c r="B789" s="104">
        <v>102</v>
      </c>
      <c r="C789" s="104" t="s">
        <v>1665</v>
      </c>
      <c r="D789" s="104" t="s">
        <v>10</v>
      </c>
      <c r="E789" s="104">
        <v>1</v>
      </c>
      <c r="F789" s="113">
        <v>1088.3424539097266</v>
      </c>
      <c r="G789" s="172"/>
      <c r="H789" s="172"/>
      <c r="I789" s="172"/>
      <c r="J789" s="172"/>
      <c r="K789" s="172"/>
      <c r="L789" s="172"/>
      <c r="M789" s="172"/>
    </row>
    <row r="790" spans="1:13">
      <c r="A790" s="116" t="s">
        <v>814</v>
      </c>
      <c r="B790" s="104">
        <v>102</v>
      </c>
      <c r="C790" s="104" t="s">
        <v>1665</v>
      </c>
      <c r="D790" s="104" t="s">
        <v>8</v>
      </c>
      <c r="E790" s="104">
        <v>1</v>
      </c>
      <c r="F790" s="113">
        <v>1088.3424539097266</v>
      </c>
      <c r="G790" s="172"/>
      <c r="H790" s="172"/>
      <c r="I790" s="172"/>
      <c r="J790" s="172"/>
      <c r="K790" s="172"/>
      <c r="L790" s="172"/>
      <c r="M790" s="172"/>
    </row>
    <row r="791" spans="1:13">
      <c r="A791" s="116" t="s">
        <v>815</v>
      </c>
      <c r="B791" s="104">
        <v>102</v>
      </c>
      <c r="C791" s="104" t="s">
        <v>1667</v>
      </c>
      <c r="D791" s="104" t="s">
        <v>1669</v>
      </c>
      <c r="E791" s="104">
        <v>1</v>
      </c>
      <c r="F791" s="113">
        <v>870.67396312778124</v>
      </c>
      <c r="G791" s="172"/>
      <c r="H791" s="172"/>
      <c r="I791" s="172"/>
      <c r="J791" s="172"/>
      <c r="K791" s="172"/>
      <c r="L791" s="172"/>
      <c r="M791" s="172"/>
    </row>
    <row r="792" spans="1:13">
      <c r="A792" s="116" t="s">
        <v>71</v>
      </c>
      <c r="B792" s="104">
        <v>102</v>
      </c>
      <c r="C792" s="104" t="s">
        <v>1667</v>
      </c>
      <c r="D792" s="104" t="s">
        <v>1669</v>
      </c>
      <c r="E792" s="104">
        <v>1</v>
      </c>
      <c r="F792" s="113">
        <v>870.67396312778124</v>
      </c>
      <c r="G792" s="172"/>
      <c r="H792" s="172"/>
      <c r="I792" s="172"/>
      <c r="J792" s="172"/>
      <c r="K792" s="172"/>
      <c r="L792" s="172"/>
      <c r="M792" s="172"/>
    </row>
    <row r="793" spans="1:13">
      <c r="A793" s="116" t="s">
        <v>816</v>
      </c>
      <c r="B793" s="104">
        <v>102</v>
      </c>
      <c r="C793" s="104" t="s">
        <v>1667</v>
      </c>
      <c r="D793" s="104" t="s">
        <v>8</v>
      </c>
      <c r="E793" s="104">
        <v>1</v>
      </c>
      <c r="F793" s="113">
        <v>1088.3424539097266</v>
      </c>
      <c r="G793" s="172"/>
      <c r="H793" s="172"/>
      <c r="I793" s="172"/>
      <c r="J793" s="172"/>
      <c r="K793" s="172"/>
      <c r="L793" s="172"/>
      <c r="M793" s="172"/>
    </row>
    <row r="794" spans="1:13">
      <c r="A794" s="116" t="s">
        <v>817</v>
      </c>
      <c r="B794" s="104">
        <v>102</v>
      </c>
      <c r="C794" s="104" t="s">
        <v>1667</v>
      </c>
      <c r="D794" s="104" t="s">
        <v>1669</v>
      </c>
      <c r="E794" s="104">
        <v>1</v>
      </c>
      <c r="F794" s="113">
        <v>870.67396312778124</v>
      </c>
      <c r="G794" s="172"/>
      <c r="H794" s="172"/>
      <c r="I794" s="172"/>
      <c r="J794" s="172"/>
      <c r="K794" s="172"/>
      <c r="L794" s="172"/>
      <c r="M794" s="172"/>
    </row>
    <row r="795" spans="1:13">
      <c r="A795" s="116" t="s">
        <v>818</v>
      </c>
      <c r="B795" s="104">
        <v>102</v>
      </c>
      <c r="C795" s="104" t="s">
        <v>1667</v>
      </c>
      <c r="D795" s="104" t="s">
        <v>1669</v>
      </c>
      <c r="E795" s="104">
        <v>1</v>
      </c>
      <c r="F795" s="113">
        <v>870.67396312778124</v>
      </c>
      <c r="G795" s="172"/>
      <c r="H795" s="172"/>
      <c r="I795" s="172"/>
      <c r="J795" s="172"/>
      <c r="K795" s="172"/>
      <c r="L795" s="172"/>
      <c r="M795" s="172"/>
    </row>
    <row r="796" spans="1:13">
      <c r="A796" s="116" t="s">
        <v>819</v>
      </c>
      <c r="B796" s="104">
        <v>102</v>
      </c>
      <c r="C796" s="104" t="s">
        <v>1667</v>
      </c>
      <c r="D796" s="104" t="s">
        <v>47</v>
      </c>
      <c r="E796" s="104">
        <v>1</v>
      </c>
      <c r="F796" s="113">
        <v>1306.0109446916717</v>
      </c>
      <c r="G796" s="172"/>
      <c r="H796" s="172"/>
      <c r="I796" s="172"/>
      <c r="J796" s="172"/>
      <c r="K796" s="172"/>
      <c r="L796" s="172"/>
      <c r="M796" s="172"/>
    </row>
    <row r="797" spans="1:13">
      <c r="A797" s="116" t="s">
        <v>820</v>
      </c>
      <c r="B797" s="104">
        <v>102</v>
      </c>
      <c r="C797" s="104" t="s">
        <v>1667</v>
      </c>
      <c r="D797" s="104" t="s">
        <v>10</v>
      </c>
      <c r="E797" s="104">
        <v>1</v>
      </c>
      <c r="F797" s="113">
        <v>1088.3424539097266</v>
      </c>
      <c r="G797" s="172"/>
      <c r="H797" s="172"/>
      <c r="I797" s="172"/>
      <c r="J797" s="172"/>
      <c r="K797" s="172"/>
      <c r="L797" s="172"/>
      <c r="M797" s="172"/>
    </row>
    <row r="798" spans="1:13">
      <c r="A798" s="116" t="s">
        <v>821</v>
      </c>
      <c r="B798" s="104">
        <v>102</v>
      </c>
      <c r="C798" s="104" t="s">
        <v>1667</v>
      </c>
      <c r="D798" s="104" t="s">
        <v>1669</v>
      </c>
      <c r="E798" s="104">
        <v>1</v>
      </c>
      <c r="F798" s="113">
        <v>870.67396312778124</v>
      </c>
      <c r="G798" s="172"/>
      <c r="H798" s="172"/>
      <c r="I798" s="172"/>
      <c r="J798" s="172"/>
      <c r="K798" s="172"/>
      <c r="L798" s="172"/>
      <c r="M798" s="172"/>
    </row>
    <row r="799" spans="1:13">
      <c r="A799" s="116" t="s">
        <v>822</v>
      </c>
      <c r="B799" s="104">
        <v>102</v>
      </c>
      <c r="C799" s="104" t="s">
        <v>1667</v>
      </c>
      <c r="D799" s="104" t="s">
        <v>1669</v>
      </c>
      <c r="E799" s="104">
        <v>1</v>
      </c>
      <c r="F799" s="113">
        <v>870.67396312778124</v>
      </c>
      <c r="G799" s="172"/>
      <c r="H799" s="172"/>
      <c r="I799" s="172"/>
      <c r="J799" s="172"/>
      <c r="K799" s="172"/>
      <c r="L799" s="172"/>
      <c r="M799" s="172"/>
    </row>
    <row r="800" spans="1:13">
      <c r="A800" s="116" t="s">
        <v>823</v>
      </c>
      <c r="B800" s="104">
        <v>102</v>
      </c>
      <c r="C800" s="104" t="s">
        <v>1667</v>
      </c>
      <c r="D800" s="104" t="s">
        <v>1669</v>
      </c>
      <c r="E800" s="104">
        <v>1</v>
      </c>
      <c r="F800" s="113">
        <v>870.67396312778124</v>
      </c>
      <c r="G800" s="172"/>
      <c r="H800" s="172"/>
      <c r="I800" s="172"/>
      <c r="J800" s="172"/>
      <c r="K800" s="172"/>
      <c r="L800" s="172"/>
      <c r="M800" s="172"/>
    </row>
    <row r="801" spans="1:13">
      <c r="A801" s="116" t="s">
        <v>824</v>
      </c>
      <c r="B801" s="104">
        <v>102</v>
      </c>
      <c r="C801" s="104" t="s">
        <v>1667</v>
      </c>
      <c r="D801" s="104" t="s">
        <v>1669</v>
      </c>
      <c r="E801" s="104">
        <v>1</v>
      </c>
      <c r="F801" s="113">
        <v>870.67396312778124</v>
      </c>
      <c r="G801" s="172"/>
      <c r="H801" s="172"/>
      <c r="I801" s="172"/>
      <c r="J801" s="172"/>
      <c r="K801" s="172"/>
      <c r="L801" s="172"/>
      <c r="M801" s="172"/>
    </row>
    <row r="802" spans="1:13">
      <c r="A802" s="116" t="s">
        <v>825</v>
      </c>
      <c r="B802" s="104">
        <v>102</v>
      </c>
      <c r="C802" s="104" t="s">
        <v>1667</v>
      </c>
      <c r="D802" s="104" t="s">
        <v>1669</v>
      </c>
      <c r="E802" s="104">
        <v>1</v>
      </c>
      <c r="F802" s="113">
        <v>870.67396312778124</v>
      </c>
      <c r="G802" s="172"/>
      <c r="H802" s="172"/>
      <c r="I802" s="172"/>
      <c r="J802" s="172"/>
      <c r="K802" s="172"/>
      <c r="L802" s="172"/>
      <c r="M802" s="172"/>
    </row>
    <row r="803" spans="1:13">
      <c r="A803" s="116" t="s">
        <v>826</v>
      </c>
      <c r="B803" s="104">
        <v>102</v>
      </c>
      <c r="C803" s="104" t="s">
        <v>1667</v>
      </c>
      <c r="D803" s="104" t="s">
        <v>1669</v>
      </c>
      <c r="E803" s="104">
        <v>1</v>
      </c>
      <c r="F803" s="113">
        <v>870.67396312778124</v>
      </c>
      <c r="G803" s="172"/>
      <c r="H803" s="172"/>
      <c r="I803" s="172"/>
      <c r="J803" s="172"/>
      <c r="K803" s="172"/>
      <c r="L803" s="172"/>
      <c r="M803" s="172"/>
    </row>
    <row r="804" spans="1:13">
      <c r="A804" s="116" t="s">
        <v>827</v>
      </c>
      <c r="B804" s="104">
        <v>102</v>
      </c>
      <c r="C804" s="104" t="s">
        <v>1665</v>
      </c>
      <c r="D804" s="104" t="s">
        <v>10</v>
      </c>
      <c r="E804" s="104">
        <v>1</v>
      </c>
      <c r="F804" s="113">
        <v>1088.3424539097266</v>
      </c>
      <c r="G804" s="172"/>
      <c r="H804" s="172"/>
      <c r="I804" s="172"/>
      <c r="J804" s="172"/>
      <c r="K804" s="172"/>
      <c r="L804" s="172"/>
      <c r="M804" s="172"/>
    </row>
    <row r="805" spans="1:13">
      <c r="A805" s="116" t="s">
        <v>828</v>
      </c>
      <c r="B805" s="104">
        <v>102</v>
      </c>
      <c r="C805" s="104" t="s">
        <v>1665</v>
      </c>
      <c r="D805" s="104" t="s">
        <v>1669</v>
      </c>
      <c r="E805" s="104">
        <v>1</v>
      </c>
      <c r="F805" s="113">
        <v>870.67396312778124</v>
      </c>
      <c r="G805" s="172"/>
      <c r="H805" s="172"/>
      <c r="I805" s="172"/>
      <c r="J805" s="172"/>
      <c r="K805" s="172"/>
      <c r="L805" s="172"/>
      <c r="M805" s="172"/>
    </row>
    <row r="806" spans="1:13">
      <c r="A806" s="116" t="s">
        <v>829</v>
      </c>
      <c r="B806" s="104">
        <v>102</v>
      </c>
      <c r="C806" s="104" t="s">
        <v>1665</v>
      </c>
      <c r="D806" s="104" t="s">
        <v>1669</v>
      </c>
      <c r="E806" s="104">
        <v>1</v>
      </c>
      <c r="F806" s="113">
        <v>870.67396312778124</v>
      </c>
      <c r="G806" s="172"/>
      <c r="H806" s="172"/>
      <c r="I806" s="172"/>
      <c r="J806" s="172"/>
      <c r="K806" s="172"/>
      <c r="L806" s="172"/>
      <c r="M806" s="172"/>
    </row>
    <row r="807" spans="1:13">
      <c r="A807" s="116" t="s">
        <v>830</v>
      </c>
      <c r="B807" s="104">
        <v>102</v>
      </c>
      <c r="C807" s="104" t="s">
        <v>1663</v>
      </c>
      <c r="D807" s="104" t="s">
        <v>8</v>
      </c>
      <c r="E807" s="104">
        <v>1</v>
      </c>
      <c r="F807" s="113">
        <v>1088.3424539097266</v>
      </c>
      <c r="G807" s="172"/>
      <c r="H807" s="172"/>
      <c r="I807" s="172"/>
      <c r="J807" s="172"/>
      <c r="K807" s="172"/>
      <c r="L807" s="172"/>
      <c r="M807" s="172"/>
    </row>
    <row r="808" spans="1:13">
      <c r="A808" s="116" t="s">
        <v>831</v>
      </c>
      <c r="B808" s="104">
        <v>102</v>
      </c>
      <c r="C808" s="104" t="s">
        <v>1663</v>
      </c>
      <c r="D808" s="104" t="s">
        <v>47</v>
      </c>
      <c r="E808" s="104">
        <v>1</v>
      </c>
      <c r="F808" s="113">
        <v>1306.0109446916717</v>
      </c>
      <c r="G808" s="172"/>
      <c r="H808" s="172"/>
      <c r="I808" s="172"/>
      <c r="J808" s="172"/>
      <c r="K808" s="172"/>
      <c r="L808" s="172"/>
      <c r="M808" s="172"/>
    </row>
    <row r="809" spans="1:13">
      <c r="A809" s="116" t="s">
        <v>832</v>
      </c>
      <c r="B809" s="104">
        <v>102</v>
      </c>
      <c r="C809" s="104" t="s">
        <v>1663</v>
      </c>
      <c r="D809" s="104" t="s">
        <v>1669</v>
      </c>
      <c r="E809" s="104">
        <v>1</v>
      </c>
      <c r="F809" s="113">
        <v>870.67396312778124</v>
      </c>
      <c r="G809" s="172"/>
      <c r="H809" s="172"/>
      <c r="I809" s="172"/>
      <c r="J809" s="172"/>
      <c r="K809" s="172"/>
      <c r="L809" s="172"/>
      <c r="M809" s="172"/>
    </row>
    <row r="810" spans="1:13">
      <c r="A810" s="116" t="s">
        <v>833</v>
      </c>
      <c r="B810" s="104">
        <v>102</v>
      </c>
      <c r="C810" s="104" t="s">
        <v>1663</v>
      </c>
      <c r="D810" s="104" t="s">
        <v>47</v>
      </c>
      <c r="E810" s="104">
        <v>1</v>
      </c>
      <c r="F810" s="113">
        <v>1306.0109446916717</v>
      </c>
      <c r="G810" s="172"/>
      <c r="H810" s="172"/>
      <c r="I810" s="172"/>
      <c r="J810" s="172"/>
      <c r="K810" s="172"/>
      <c r="L810" s="172"/>
      <c r="M810" s="172"/>
    </row>
    <row r="811" spans="1:13">
      <c r="A811" s="116" t="s">
        <v>834</v>
      </c>
      <c r="B811" s="104">
        <v>102</v>
      </c>
      <c r="C811" s="104" t="s">
        <v>1663</v>
      </c>
      <c r="D811" s="104" t="s">
        <v>1669</v>
      </c>
      <c r="E811" s="104">
        <v>1</v>
      </c>
      <c r="F811" s="113">
        <v>870.67396312778124</v>
      </c>
      <c r="G811" s="172"/>
      <c r="H811" s="172"/>
      <c r="I811" s="172"/>
      <c r="J811" s="172"/>
      <c r="K811" s="172"/>
      <c r="L811" s="172"/>
      <c r="M811" s="172"/>
    </row>
    <row r="812" spans="1:13">
      <c r="A812" s="116" t="s">
        <v>835</v>
      </c>
      <c r="B812" s="104">
        <v>102</v>
      </c>
      <c r="C812" s="104" t="s">
        <v>1663</v>
      </c>
      <c r="D812" s="104" t="s">
        <v>10</v>
      </c>
      <c r="E812" s="104">
        <v>1</v>
      </c>
      <c r="F812" s="113">
        <v>1088.3424539097266</v>
      </c>
      <c r="G812" s="172"/>
      <c r="H812" s="172"/>
      <c r="I812" s="172"/>
      <c r="J812" s="172"/>
      <c r="K812" s="172"/>
      <c r="L812" s="172"/>
      <c r="M812" s="172"/>
    </row>
    <row r="813" spans="1:13">
      <c r="A813" s="116" t="s">
        <v>836</v>
      </c>
      <c r="B813" s="104">
        <v>102</v>
      </c>
      <c r="C813" s="104" t="s">
        <v>1663</v>
      </c>
      <c r="D813" s="104" t="s">
        <v>9</v>
      </c>
      <c r="E813" s="104">
        <v>1</v>
      </c>
      <c r="F813" s="113">
        <v>2612.0218893833435</v>
      </c>
      <c r="G813" s="172"/>
      <c r="H813" s="172"/>
      <c r="I813" s="172"/>
      <c r="J813" s="172"/>
      <c r="K813" s="172"/>
      <c r="L813" s="172"/>
      <c r="M813" s="172"/>
    </row>
    <row r="814" spans="1:13">
      <c r="A814" s="116" t="s">
        <v>837</v>
      </c>
      <c r="B814" s="104">
        <v>102</v>
      </c>
      <c r="C814" s="104" t="s">
        <v>1663</v>
      </c>
      <c r="D814" s="104" t="s">
        <v>1669</v>
      </c>
      <c r="E814" s="104">
        <v>1</v>
      </c>
      <c r="F814" s="113">
        <v>870.67396312778124</v>
      </c>
      <c r="G814" s="172"/>
      <c r="H814" s="172"/>
      <c r="I814" s="172"/>
      <c r="J814" s="172"/>
      <c r="K814" s="172"/>
      <c r="L814" s="172"/>
      <c r="M814" s="172"/>
    </row>
    <row r="815" spans="1:13">
      <c r="A815" s="116" t="s">
        <v>838</v>
      </c>
      <c r="B815" s="104">
        <v>102</v>
      </c>
      <c r="C815" s="104" t="s">
        <v>1665</v>
      </c>
      <c r="D815" s="104" t="s">
        <v>1669</v>
      </c>
      <c r="E815" s="104">
        <v>1</v>
      </c>
      <c r="F815" s="113">
        <v>870.67396312778124</v>
      </c>
      <c r="G815" s="172"/>
      <c r="H815" s="172"/>
      <c r="I815" s="172"/>
      <c r="J815" s="172"/>
      <c r="K815" s="172"/>
      <c r="L815" s="172"/>
      <c r="M815" s="172"/>
    </row>
    <row r="816" spans="1:13">
      <c r="A816" s="116" t="s">
        <v>839</v>
      </c>
      <c r="B816" s="104">
        <v>102</v>
      </c>
      <c r="C816" s="104" t="s">
        <v>1665</v>
      </c>
      <c r="D816" s="104" t="s">
        <v>55</v>
      </c>
      <c r="E816" s="104">
        <v>1</v>
      </c>
      <c r="F816" s="113">
        <v>1523.6794354736171</v>
      </c>
      <c r="G816" s="172"/>
      <c r="H816" s="172"/>
      <c r="I816" s="172"/>
      <c r="J816" s="172"/>
      <c r="K816" s="172"/>
      <c r="L816" s="172"/>
      <c r="M816" s="172"/>
    </row>
    <row r="817" spans="1:13">
      <c r="A817" s="116" t="s">
        <v>840</v>
      </c>
      <c r="B817" s="104">
        <v>102</v>
      </c>
      <c r="C817" s="104" t="s">
        <v>1665</v>
      </c>
      <c r="D817" s="104" t="s">
        <v>1669</v>
      </c>
      <c r="E817" s="104">
        <v>1</v>
      </c>
      <c r="F817" s="113">
        <v>870.67396312778124</v>
      </c>
      <c r="G817" s="172"/>
      <c r="H817" s="172"/>
      <c r="I817" s="172"/>
      <c r="J817" s="172"/>
      <c r="K817" s="172"/>
      <c r="L817" s="172"/>
      <c r="M817" s="172"/>
    </row>
    <row r="818" spans="1:13">
      <c r="A818" s="116" t="s">
        <v>841</v>
      </c>
      <c r="B818" s="104">
        <v>102</v>
      </c>
      <c r="C818" s="104" t="s">
        <v>1665</v>
      </c>
      <c r="D818" s="104" t="s">
        <v>1669</v>
      </c>
      <c r="E818" s="104">
        <v>1</v>
      </c>
      <c r="F818" s="113">
        <v>870.67396312778124</v>
      </c>
      <c r="G818" s="172"/>
      <c r="H818" s="172"/>
      <c r="I818" s="172"/>
      <c r="J818" s="172"/>
      <c r="K818" s="172"/>
      <c r="L818" s="172"/>
      <c r="M818" s="172"/>
    </row>
    <row r="819" spans="1:13">
      <c r="A819" s="116" t="s">
        <v>842</v>
      </c>
      <c r="B819" s="104">
        <v>102</v>
      </c>
      <c r="C819" s="104" t="s">
        <v>1665</v>
      </c>
      <c r="D819" s="104" t="s">
        <v>1669</v>
      </c>
      <c r="E819" s="104">
        <v>1</v>
      </c>
      <c r="F819" s="113">
        <v>870.67396312778124</v>
      </c>
      <c r="G819" s="172"/>
      <c r="H819" s="172"/>
      <c r="I819" s="172"/>
      <c r="J819" s="172"/>
      <c r="K819" s="172"/>
      <c r="L819" s="172"/>
      <c r="M819" s="172"/>
    </row>
    <row r="820" spans="1:13">
      <c r="A820" s="116" t="s">
        <v>843</v>
      </c>
      <c r="B820" s="104">
        <v>102</v>
      </c>
      <c r="C820" s="104" t="s">
        <v>1665</v>
      </c>
      <c r="D820" s="104" t="s">
        <v>1669</v>
      </c>
      <c r="E820" s="104">
        <v>1</v>
      </c>
      <c r="F820" s="113">
        <v>870.67396312778124</v>
      </c>
      <c r="G820" s="172"/>
      <c r="H820" s="172"/>
      <c r="I820" s="172"/>
      <c r="J820" s="172"/>
      <c r="K820" s="172"/>
      <c r="L820" s="172"/>
      <c r="M820" s="172"/>
    </row>
    <row r="821" spans="1:13">
      <c r="A821" s="116" t="s">
        <v>833</v>
      </c>
      <c r="B821" s="104">
        <v>102</v>
      </c>
      <c r="C821" s="104" t="s">
        <v>1665</v>
      </c>
      <c r="D821" s="104" t="s">
        <v>47</v>
      </c>
      <c r="E821" s="104">
        <v>1</v>
      </c>
      <c r="F821" s="113">
        <v>1306.0109446916717</v>
      </c>
      <c r="G821" s="172"/>
      <c r="H821" s="172"/>
      <c r="I821" s="172"/>
      <c r="J821" s="172"/>
      <c r="K821" s="172"/>
      <c r="L821" s="172"/>
      <c r="M821" s="172"/>
    </row>
    <row r="822" spans="1:13">
      <c r="A822" s="116" t="s">
        <v>844</v>
      </c>
      <c r="B822" s="104">
        <v>102</v>
      </c>
      <c r="C822" s="104" t="s">
        <v>1665</v>
      </c>
      <c r="D822" s="104" t="s">
        <v>1669</v>
      </c>
      <c r="E822" s="104">
        <v>1</v>
      </c>
      <c r="F822" s="113">
        <v>870.67396312778124</v>
      </c>
      <c r="G822" s="172"/>
      <c r="H822" s="172"/>
      <c r="I822" s="172"/>
      <c r="J822" s="172"/>
      <c r="K822" s="172"/>
      <c r="L822" s="172"/>
      <c r="M822" s="172"/>
    </row>
    <row r="823" spans="1:13">
      <c r="A823" s="116" t="s">
        <v>845</v>
      </c>
      <c r="B823" s="104">
        <v>102</v>
      </c>
      <c r="C823" s="104" t="s">
        <v>1665</v>
      </c>
      <c r="D823" s="104" t="s">
        <v>1669</v>
      </c>
      <c r="E823" s="104">
        <v>1</v>
      </c>
      <c r="F823" s="113">
        <v>870.67396312778124</v>
      </c>
      <c r="G823" s="172"/>
      <c r="H823" s="172"/>
      <c r="I823" s="172"/>
      <c r="J823" s="172"/>
      <c r="K823" s="172"/>
      <c r="L823" s="172"/>
      <c r="M823" s="172"/>
    </row>
    <row r="824" spans="1:13">
      <c r="A824" s="116" t="s">
        <v>846</v>
      </c>
      <c r="B824" s="104">
        <v>102</v>
      </c>
      <c r="C824" s="104" t="s">
        <v>1665</v>
      </c>
      <c r="D824" s="104" t="s">
        <v>1669</v>
      </c>
      <c r="E824" s="104">
        <v>1</v>
      </c>
      <c r="F824" s="113">
        <v>870.67396312778124</v>
      </c>
      <c r="G824" s="172"/>
      <c r="H824" s="172"/>
      <c r="I824" s="172"/>
      <c r="J824" s="172"/>
      <c r="K824" s="172"/>
      <c r="L824" s="172"/>
      <c r="M824" s="172"/>
    </row>
    <row r="825" spans="1:13">
      <c r="A825" s="116" t="s">
        <v>847</v>
      </c>
      <c r="B825" s="104">
        <v>102</v>
      </c>
      <c r="C825" s="104" t="s">
        <v>1665</v>
      </c>
      <c r="D825" s="104" t="s">
        <v>1669</v>
      </c>
      <c r="E825" s="104">
        <v>1</v>
      </c>
      <c r="F825" s="113">
        <v>870.67396312778124</v>
      </c>
      <c r="G825" s="172"/>
      <c r="H825" s="172"/>
      <c r="I825" s="172"/>
      <c r="J825" s="172"/>
      <c r="K825" s="172"/>
      <c r="L825" s="172"/>
      <c r="M825" s="172"/>
    </row>
    <row r="826" spans="1:13">
      <c r="A826" s="116" t="s">
        <v>848</v>
      </c>
      <c r="B826" s="104">
        <v>102</v>
      </c>
      <c r="C826" s="104" t="s">
        <v>1665</v>
      </c>
      <c r="D826" s="104" t="s">
        <v>47</v>
      </c>
      <c r="E826" s="104">
        <v>1</v>
      </c>
      <c r="F826" s="113">
        <v>1306.0109446916717</v>
      </c>
      <c r="G826" s="172"/>
      <c r="H826" s="172"/>
      <c r="I826" s="172"/>
      <c r="J826" s="172"/>
      <c r="K826" s="172"/>
      <c r="L826" s="172"/>
      <c r="M826" s="172"/>
    </row>
    <row r="827" spans="1:13">
      <c r="A827" s="116" t="s">
        <v>849</v>
      </c>
      <c r="B827" s="104">
        <v>102</v>
      </c>
      <c r="C827" s="104" t="s">
        <v>1665</v>
      </c>
      <c r="D827" s="104" t="s">
        <v>1669</v>
      </c>
      <c r="E827" s="104">
        <v>1</v>
      </c>
      <c r="F827" s="113">
        <v>870.67396312778124</v>
      </c>
      <c r="G827" s="172"/>
      <c r="H827" s="172"/>
      <c r="I827" s="172"/>
      <c r="J827" s="172"/>
      <c r="K827" s="172"/>
      <c r="L827" s="172"/>
      <c r="M827" s="172"/>
    </row>
    <row r="828" spans="1:13">
      <c r="A828" s="116" t="s">
        <v>850</v>
      </c>
      <c r="B828" s="104">
        <v>102</v>
      </c>
      <c r="C828" s="104" t="s">
        <v>1665</v>
      </c>
      <c r="D828" s="104" t="s">
        <v>1669</v>
      </c>
      <c r="E828" s="104">
        <v>1</v>
      </c>
      <c r="F828" s="113">
        <v>870.67396312778124</v>
      </c>
      <c r="G828" s="172"/>
      <c r="H828" s="172"/>
      <c r="I828" s="172"/>
      <c r="J828" s="172"/>
      <c r="K828" s="172"/>
      <c r="L828" s="172"/>
      <c r="M828" s="172"/>
    </row>
    <row r="829" spans="1:13">
      <c r="A829" s="116" t="s">
        <v>851</v>
      </c>
      <c r="B829" s="104">
        <v>102</v>
      </c>
      <c r="C829" s="104" t="s">
        <v>1665</v>
      </c>
      <c r="D829" s="104" t="s">
        <v>1669</v>
      </c>
      <c r="E829" s="104">
        <v>1</v>
      </c>
      <c r="F829" s="113">
        <v>870.67396312778124</v>
      </c>
      <c r="G829" s="172"/>
      <c r="H829" s="172"/>
      <c r="I829" s="172"/>
      <c r="J829" s="172"/>
      <c r="K829" s="172"/>
      <c r="L829" s="172"/>
      <c r="M829" s="172"/>
    </row>
    <row r="830" spans="1:13">
      <c r="A830" s="116" t="s">
        <v>852</v>
      </c>
      <c r="B830" s="104">
        <v>102</v>
      </c>
      <c r="C830" s="104" t="s">
        <v>1665</v>
      </c>
      <c r="D830" s="104" t="s">
        <v>1669</v>
      </c>
      <c r="E830" s="104">
        <v>1</v>
      </c>
      <c r="F830" s="113">
        <v>870.67396312778124</v>
      </c>
      <c r="G830" s="172"/>
      <c r="H830" s="172"/>
      <c r="I830" s="172"/>
      <c r="J830" s="172"/>
      <c r="K830" s="172"/>
      <c r="L830" s="172"/>
      <c r="M830" s="172"/>
    </row>
    <row r="831" spans="1:13">
      <c r="A831" s="116" t="s">
        <v>853</v>
      </c>
      <c r="B831" s="104">
        <v>102</v>
      </c>
      <c r="C831" s="104" t="s">
        <v>1665</v>
      </c>
      <c r="D831" s="104" t="s">
        <v>1669</v>
      </c>
      <c r="E831" s="104">
        <v>1</v>
      </c>
      <c r="F831" s="113">
        <v>870.67396312778124</v>
      </c>
      <c r="G831" s="172"/>
      <c r="H831" s="172"/>
      <c r="I831" s="172"/>
      <c r="J831" s="172"/>
      <c r="K831" s="172"/>
      <c r="L831" s="172"/>
      <c r="M831" s="172"/>
    </row>
    <row r="832" spans="1:13">
      <c r="A832" s="116" t="s">
        <v>854</v>
      </c>
      <c r="B832" s="104">
        <v>102</v>
      </c>
      <c r="C832" s="104" t="s">
        <v>1663</v>
      </c>
      <c r="D832" s="104" t="s">
        <v>1669</v>
      </c>
      <c r="E832" s="104">
        <v>1</v>
      </c>
      <c r="F832" s="113">
        <v>870.67396312778124</v>
      </c>
      <c r="G832" s="172"/>
      <c r="H832" s="172"/>
      <c r="I832" s="172"/>
      <c r="J832" s="172"/>
      <c r="K832" s="172"/>
      <c r="L832" s="172"/>
      <c r="M832" s="172"/>
    </row>
    <row r="833" spans="1:13">
      <c r="A833" s="116" t="s">
        <v>855</v>
      </c>
      <c r="B833" s="104">
        <v>102</v>
      </c>
      <c r="C833" s="104" t="s">
        <v>1663</v>
      </c>
      <c r="D833" s="104" t="s">
        <v>1669</v>
      </c>
      <c r="E833" s="104">
        <v>1</v>
      </c>
      <c r="F833" s="113">
        <v>870.67396312778124</v>
      </c>
      <c r="G833" s="172"/>
      <c r="H833" s="172"/>
      <c r="I833" s="172"/>
      <c r="J833" s="172"/>
      <c r="K833" s="172"/>
      <c r="L833" s="172"/>
      <c r="M833" s="172"/>
    </row>
    <row r="834" spans="1:13">
      <c r="A834" s="116" t="s">
        <v>856</v>
      </c>
      <c r="B834" s="104">
        <v>102</v>
      </c>
      <c r="C834" s="104" t="s">
        <v>1663</v>
      </c>
      <c r="D834" s="104" t="s">
        <v>1669</v>
      </c>
      <c r="E834" s="104">
        <v>1</v>
      </c>
      <c r="F834" s="113">
        <v>870.67396312778124</v>
      </c>
      <c r="G834" s="172"/>
      <c r="H834" s="172"/>
      <c r="I834" s="172"/>
      <c r="J834" s="172"/>
      <c r="K834" s="172"/>
      <c r="L834" s="172"/>
      <c r="M834" s="172"/>
    </row>
    <row r="835" spans="1:13">
      <c r="A835" s="116" t="s">
        <v>857</v>
      </c>
      <c r="B835" s="104">
        <v>102</v>
      </c>
      <c r="C835" s="104" t="s">
        <v>1663</v>
      </c>
      <c r="D835" s="104" t="s">
        <v>1669</v>
      </c>
      <c r="E835" s="104">
        <v>1</v>
      </c>
      <c r="F835" s="113">
        <v>870.67396312778124</v>
      </c>
      <c r="G835" s="172"/>
      <c r="H835" s="172"/>
      <c r="I835" s="172"/>
      <c r="J835" s="172"/>
      <c r="K835" s="172"/>
      <c r="L835" s="172"/>
      <c r="M835" s="172"/>
    </row>
    <row r="836" spans="1:13">
      <c r="A836" s="116" t="s">
        <v>858</v>
      </c>
      <c r="B836" s="104">
        <v>102</v>
      </c>
      <c r="C836" s="104" t="s">
        <v>1663</v>
      </c>
      <c r="D836" s="104" t="s">
        <v>47</v>
      </c>
      <c r="E836" s="104">
        <v>1</v>
      </c>
      <c r="F836" s="113">
        <v>1306.0109446916717</v>
      </c>
      <c r="G836" s="172"/>
      <c r="H836" s="172"/>
      <c r="I836" s="172"/>
      <c r="J836" s="172"/>
      <c r="K836" s="172"/>
      <c r="L836" s="172"/>
      <c r="M836" s="172"/>
    </row>
    <row r="837" spans="1:13">
      <c r="A837" s="116" t="s">
        <v>859</v>
      </c>
      <c r="B837" s="104">
        <v>102</v>
      </c>
      <c r="C837" s="104" t="s">
        <v>1666</v>
      </c>
      <c r="D837" s="104" t="s">
        <v>1669</v>
      </c>
      <c r="E837" s="104">
        <v>1</v>
      </c>
      <c r="F837" s="113">
        <v>870.67396312778124</v>
      </c>
      <c r="G837" s="172"/>
      <c r="H837" s="172"/>
      <c r="I837" s="172"/>
      <c r="J837" s="172"/>
      <c r="K837" s="172"/>
      <c r="L837" s="172"/>
      <c r="M837" s="172"/>
    </row>
    <row r="838" spans="1:13">
      <c r="A838" s="116" t="s">
        <v>860</v>
      </c>
      <c r="B838" s="104">
        <v>102</v>
      </c>
      <c r="C838" s="104" t="s">
        <v>1666</v>
      </c>
      <c r="D838" s="104" t="s">
        <v>1669</v>
      </c>
      <c r="E838" s="104">
        <v>1</v>
      </c>
      <c r="F838" s="113">
        <v>870.67396312778124</v>
      </c>
      <c r="G838" s="172"/>
      <c r="H838" s="172"/>
      <c r="I838" s="172"/>
      <c r="J838" s="172"/>
      <c r="K838" s="172"/>
      <c r="L838" s="172"/>
      <c r="M838" s="172"/>
    </row>
    <row r="839" spans="1:13">
      <c r="A839" s="116" t="s">
        <v>861</v>
      </c>
      <c r="B839" s="104">
        <v>102</v>
      </c>
      <c r="C839" s="104" t="s">
        <v>1666</v>
      </c>
      <c r="D839" s="104" t="s">
        <v>1669</v>
      </c>
      <c r="E839" s="104">
        <v>1</v>
      </c>
      <c r="F839" s="113">
        <v>870.67396312778124</v>
      </c>
      <c r="G839" s="172"/>
      <c r="H839" s="172"/>
      <c r="I839" s="172"/>
      <c r="J839" s="172"/>
      <c r="K839" s="172"/>
      <c r="L839" s="172"/>
      <c r="M839" s="172"/>
    </row>
    <row r="840" spans="1:13">
      <c r="A840" s="116" t="s">
        <v>862</v>
      </c>
      <c r="B840" s="104">
        <v>102</v>
      </c>
      <c r="C840" s="104" t="s">
        <v>1666</v>
      </c>
      <c r="D840" s="104" t="s">
        <v>1669</v>
      </c>
      <c r="E840" s="104">
        <v>1</v>
      </c>
      <c r="F840" s="113">
        <v>870.67396312778124</v>
      </c>
      <c r="G840" s="172"/>
      <c r="H840" s="172"/>
      <c r="I840" s="172"/>
      <c r="J840" s="172"/>
      <c r="K840" s="172"/>
      <c r="L840" s="172"/>
      <c r="M840" s="172"/>
    </row>
    <row r="841" spans="1:13">
      <c r="A841" s="116" t="s">
        <v>863</v>
      </c>
      <c r="B841" s="104">
        <v>102</v>
      </c>
      <c r="C841" s="104" t="s">
        <v>1666</v>
      </c>
      <c r="D841" s="104" t="s">
        <v>8</v>
      </c>
      <c r="E841" s="104">
        <v>1</v>
      </c>
      <c r="F841" s="113">
        <v>1088.3424539097266</v>
      </c>
      <c r="G841" s="172"/>
      <c r="H841" s="172"/>
      <c r="I841" s="172"/>
      <c r="J841" s="172"/>
      <c r="K841" s="172"/>
      <c r="L841" s="172"/>
      <c r="M841" s="172"/>
    </row>
    <row r="842" spans="1:13">
      <c r="A842" s="116" t="s">
        <v>864</v>
      </c>
      <c r="B842" s="104">
        <v>102</v>
      </c>
      <c r="C842" s="104" t="s">
        <v>1666</v>
      </c>
      <c r="D842" s="104" t="s">
        <v>1669</v>
      </c>
      <c r="E842" s="104">
        <v>1</v>
      </c>
      <c r="F842" s="113">
        <v>870.67396312778124</v>
      </c>
      <c r="G842" s="172"/>
      <c r="H842" s="172"/>
      <c r="I842" s="172"/>
      <c r="J842" s="172"/>
      <c r="K842" s="172"/>
      <c r="L842" s="172"/>
      <c r="M842" s="172"/>
    </row>
    <row r="843" spans="1:13">
      <c r="A843" s="116" t="s">
        <v>865</v>
      </c>
      <c r="B843" s="104">
        <v>102</v>
      </c>
      <c r="C843" s="104" t="s">
        <v>1665</v>
      </c>
      <c r="D843" s="104" t="s">
        <v>1669</v>
      </c>
      <c r="E843" s="104">
        <v>1</v>
      </c>
      <c r="F843" s="113">
        <v>870.67396312778124</v>
      </c>
      <c r="G843" s="172"/>
      <c r="H843" s="172"/>
      <c r="I843" s="172"/>
      <c r="J843" s="172"/>
      <c r="K843" s="172"/>
      <c r="L843" s="172"/>
      <c r="M843" s="172"/>
    </row>
    <row r="844" spans="1:13">
      <c r="A844" s="116" t="s">
        <v>866</v>
      </c>
      <c r="B844" s="104">
        <v>102</v>
      </c>
      <c r="C844" s="104" t="s">
        <v>1665</v>
      </c>
      <c r="D844" s="104" t="s">
        <v>8</v>
      </c>
      <c r="E844" s="104">
        <v>1</v>
      </c>
      <c r="F844" s="113">
        <v>1088.3424539097266</v>
      </c>
      <c r="G844" s="172"/>
      <c r="H844" s="172"/>
      <c r="I844" s="172"/>
      <c r="J844" s="172"/>
      <c r="K844" s="172"/>
      <c r="L844" s="172"/>
      <c r="M844" s="172"/>
    </row>
    <row r="845" spans="1:13">
      <c r="A845" s="116" t="s">
        <v>867</v>
      </c>
      <c r="B845" s="104">
        <v>102</v>
      </c>
      <c r="C845" s="104" t="s">
        <v>1663</v>
      </c>
      <c r="D845" s="104" t="s">
        <v>1669</v>
      </c>
      <c r="E845" s="104">
        <v>1</v>
      </c>
      <c r="F845" s="113">
        <v>870.67396312778124</v>
      </c>
      <c r="G845" s="172"/>
      <c r="H845" s="172"/>
      <c r="I845" s="172"/>
      <c r="J845" s="172"/>
      <c r="K845" s="172"/>
      <c r="L845" s="172"/>
      <c r="M845" s="172"/>
    </row>
    <row r="846" spans="1:13">
      <c r="A846" s="116" t="s">
        <v>868</v>
      </c>
      <c r="B846" s="104">
        <v>102</v>
      </c>
      <c r="C846" s="104" t="s">
        <v>1663</v>
      </c>
      <c r="D846" s="104" t="s">
        <v>1669</v>
      </c>
      <c r="E846" s="104">
        <v>1</v>
      </c>
      <c r="F846" s="113">
        <v>870.67396312778124</v>
      </c>
      <c r="G846" s="172"/>
      <c r="H846" s="172"/>
      <c r="I846" s="172"/>
      <c r="J846" s="172"/>
      <c r="K846" s="172"/>
      <c r="L846" s="172"/>
      <c r="M846" s="172"/>
    </row>
    <row r="847" spans="1:13">
      <c r="A847" s="116" t="s">
        <v>869</v>
      </c>
      <c r="B847" s="104">
        <v>102</v>
      </c>
      <c r="C847" s="104" t="s">
        <v>1663</v>
      </c>
      <c r="D847" s="104" t="s">
        <v>1669</v>
      </c>
      <c r="E847" s="104">
        <v>1</v>
      </c>
      <c r="F847" s="113">
        <v>870.67396312778124</v>
      </c>
      <c r="G847" s="172"/>
      <c r="H847" s="172"/>
      <c r="I847" s="172"/>
      <c r="J847" s="172"/>
      <c r="K847" s="172"/>
      <c r="L847" s="172"/>
      <c r="M847" s="172"/>
    </row>
    <row r="848" spans="1:13">
      <c r="A848" s="116" t="s">
        <v>870</v>
      </c>
      <c r="B848" s="104">
        <v>102</v>
      </c>
      <c r="C848" s="104" t="s">
        <v>1663</v>
      </c>
      <c r="D848" s="104" t="s">
        <v>8</v>
      </c>
      <c r="E848" s="104">
        <v>1</v>
      </c>
      <c r="F848" s="113">
        <v>1088.3424539097266</v>
      </c>
      <c r="G848" s="172"/>
      <c r="H848" s="172"/>
      <c r="I848" s="172"/>
      <c r="J848" s="172"/>
      <c r="K848" s="172"/>
      <c r="L848" s="172"/>
      <c r="M848" s="172"/>
    </row>
    <row r="849" spans="1:13">
      <c r="A849" s="116" t="s">
        <v>871</v>
      </c>
      <c r="B849" s="104">
        <v>102</v>
      </c>
      <c r="C849" s="104" t="s">
        <v>1663</v>
      </c>
      <c r="D849" s="104" t="s">
        <v>1669</v>
      </c>
      <c r="E849" s="104">
        <v>1</v>
      </c>
      <c r="F849" s="113">
        <v>870.67396312778124</v>
      </c>
      <c r="G849" s="172"/>
      <c r="H849" s="172"/>
      <c r="I849" s="172"/>
      <c r="J849" s="172"/>
      <c r="K849" s="172"/>
      <c r="L849" s="172"/>
      <c r="M849" s="172"/>
    </row>
    <row r="850" spans="1:13">
      <c r="A850" s="116" t="s">
        <v>872</v>
      </c>
      <c r="B850" s="104">
        <v>102</v>
      </c>
      <c r="C850" s="104" t="s">
        <v>1664</v>
      </c>
      <c r="D850" s="104" t="s">
        <v>1669</v>
      </c>
      <c r="E850" s="104">
        <v>1</v>
      </c>
      <c r="F850" s="113">
        <v>870.67396312778124</v>
      </c>
      <c r="G850" s="172"/>
      <c r="H850" s="172"/>
      <c r="I850" s="172"/>
      <c r="J850" s="172"/>
      <c r="K850" s="172"/>
      <c r="L850" s="172"/>
      <c r="M850" s="172"/>
    </row>
    <row r="851" spans="1:13">
      <c r="A851" s="116" t="s">
        <v>873</v>
      </c>
      <c r="B851" s="104">
        <v>102</v>
      </c>
      <c r="C851" s="104" t="s">
        <v>1664</v>
      </c>
      <c r="D851" s="104" t="s">
        <v>8</v>
      </c>
      <c r="E851" s="104">
        <v>1</v>
      </c>
      <c r="F851" s="113">
        <v>1088.3424539097266</v>
      </c>
      <c r="G851" s="172"/>
      <c r="H851" s="172"/>
      <c r="I851" s="172"/>
      <c r="J851" s="172"/>
      <c r="K851" s="172"/>
      <c r="L851" s="172"/>
      <c r="M851" s="172"/>
    </row>
    <row r="852" spans="1:13">
      <c r="A852" s="116" t="s">
        <v>119</v>
      </c>
      <c r="B852" s="104">
        <v>102</v>
      </c>
      <c r="C852" s="104" t="s">
        <v>1667</v>
      </c>
      <c r="D852" s="104" t="s">
        <v>1669</v>
      </c>
      <c r="E852" s="104">
        <v>1</v>
      </c>
      <c r="F852" s="113">
        <v>870.67396312778124</v>
      </c>
      <c r="G852" s="172"/>
      <c r="H852" s="172"/>
      <c r="I852" s="172"/>
      <c r="J852" s="172"/>
      <c r="K852" s="172"/>
      <c r="L852" s="172"/>
      <c r="M852" s="172"/>
    </row>
    <row r="853" spans="1:13">
      <c r="A853" s="116" t="s">
        <v>875</v>
      </c>
      <c r="B853" s="104">
        <v>102</v>
      </c>
      <c r="C853" s="104" t="s">
        <v>1667</v>
      </c>
      <c r="D853" s="104" t="s">
        <v>47</v>
      </c>
      <c r="E853" s="104">
        <v>1</v>
      </c>
      <c r="F853" s="113">
        <v>1306.0109446916717</v>
      </c>
      <c r="G853" s="172"/>
      <c r="H853" s="172"/>
      <c r="I853" s="172"/>
      <c r="J853" s="172"/>
      <c r="K853" s="172"/>
      <c r="L853" s="172"/>
      <c r="M853" s="172"/>
    </row>
    <row r="854" spans="1:13">
      <c r="A854" s="116" t="s">
        <v>876</v>
      </c>
      <c r="B854" s="104">
        <v>102</v>
      </c>
      <c r="C854" s="104" t="s">
        <v>1667</v>
      </c>
      <c r="D854" s="104" t="s">
        <v>1669</v>
      </c>
      <c r="E854" s="104">
        <v>1</v>
      </c>
      <c r="F854" s="113">
        <v>870.67396312778124</v>
      </c>
      <c r="G854" s="172"/>
      <c r="H854" s="172"/>
      <c r="I854" s="172"/>
      <c r="J854" s="172"/>
      <c r="K854" s="172"/>
      <c r="L854" s="172"/>
      <c r="M854" s="172"/>
    </row>
    <row r="855" spans="1:13">
      <c r="A855" s="116" t="s">
        <v>877</v>
      </c>
      <c r="B855" s="104">
        <v>102</v>
      </c>
      <c r="C855" s="104" t="s">
        <v>1667</v>
      </c>
      <c r="D855" s="104" t="s">
        <v>52</v>
      </c>
      <c r="E855" s="104">
        <v>1</v>
      </c>
      <c r="F855" s="113">
        <v>1741.3479262555625</v>
      </c>
      <c r="G855" s="172"/>
      <c r="H855" s="172"/>
      <c r="I855" s="172"/>
      <c r="J855" s="172"/>
      <c r="K855" s="172"/>
      <c r="L855" s="172"/>
      <c r="M855" s="172"/>
    </row>
    <row r="856" spans="1:13">
      <c r="A856" s="116" t="s">
        <v>878</v>
      </c>
      <c r="B856" s="104">
        <v>102</v>
      </c>
      <c r="C856" s="104" t="s">
        <v>1667</v>
      </c>
      <c r="D856" s="104" t="s">
        <v>1669</v>
      </c>
      <c r="E856" s="104">
        <v>1</v>
      </c>
      <c r="F856" s="113">
        <v>870.67396312778124</v>
      </c>
      <c r="G856" s="172"/>
      <c r="H856" s="172"/>
      <c r="I856" s="172"/>
      <c r="J856" s="172"/>
      <c r="K856" s="172"/>
      <c r="L856" s="172"/>
      <c r="M856" s="172"/>
    </row>
    <row r="857" spans="1:13">
      <c r="A857" s="116" t="s">
        <v>879</v>
      </c>
      <c r="B857" s="104">
        <v>102</v>
      </c>
      <c r="C857" s="104" t="s">
        <v>1667</v>
      </c>
      <c r="D857" s="104" t="s">
        <v>1669</v>
      </c>
      <c r="E857" s="104">
        <v>1</v>
      </c>
      <c r="F857" s="113">
        <v>870.67396312778124</v>
      </c>
      <c r="G857" s="172"/>
      <c r="H857" s="172"/>
      <c r="I857" s="172"/>
      <c r="J857" s="172"/>
      <c r="K857" s="172"/>
      <c r="L857" s="172"/>
      <c r="M857" s="172"/>
    </row>
    <row r="858" spans="1:13">
      <c r="A858" s="116" t="s">
        <v>880</v>
      </c>
      <c r="B858" s="104">
        <v>102</v>
      </c>
      <c r="C858" s="104" t="s">
        <v>1664</v>
      </c>
      <c r="D858" s="104" t="s">
        <v>55</v>
      </c>
      <c r="E858" s="104">
        <v>1</v>
      </c>
      <c r="F858" s="113">
        <v>1523.6794354736171</v>
      </c>
      <c r="G858" s="172"/>
      <c r="H858" s="172"/>
      <c r="I858" s="172"/>
      <c r="J858" s="172"/>
      <c r="K858" s="172"/>
      <c r="L858" s="172"/>
      <c r="M858" s="172"/>
    </row>
    <row r="859" spans="1:13">
      <c r="A859" s="116" t="s">
        <v>881</v>
      </c>
      <c r="B859" s="104">
        <v>102</v>
      </c>
      <c r="C859" s="104" t="s">
        <v>1664</v>
      </c>
      <c r="D859" s="104" t="s">
        <v>1669</v>
      </c>
      <c r="E859" s="104">
        <v>1</v>
      </c>
      <c r="F859" s="113">
        <v>870.67396312778124</v>
      </c>
      <c r="G859" s="172"/>
      <c r="H859" s="172"/>
      <c r="I859" s="172"/>
      <c r="J859" s="172"/>
      <c r="K859" s="172"/>
      <c r="L859" s="172"/>
      <c r="M859" s="172"/>
    </row>
    <row r="860" spans="1:13">
      <c r="A860" s="116" t="s">
        <v>882</v>
      </c>
      <c r="B860" s="104">
        <v>102</v>
      </c>
      <c r="C860" s="104" t="s">
        <v>1664</v>
      </c>
      <c r="D860" s="104" t="s">
        <v>1669</v>
      </c>
      <c r="E860" s="104">
        <v>1</v>
      </c>
      <c r="F860" s="113">
        <v>870.67396312778124</v>
      </c>
      <c r="G860" s="172"/>
      <c r="H860" s="172"/>
      <c r="I860" s="172"/>
      <c r="J860" s="172"/>
      <c r="K860" s="172"/>
      <c r="L860" s="172"/>
      <c r="M860" s="172"/>
    </row>
    <row r="861" spans="1:13">
      <c r="A861" s="116" t="s">
        <v>879</v>
      </c>
      <c r="B861" s="104">
        <v>102</v>
      </c>
      <c r="C861" s="104" t="s">
        <v>1664</v>
      </c>
      <c r="D861" s="104" t="s">
        <v>47</v>
      </c>
      <c r="E861" s="104">
        <v>1</v>
      </c>
      <c r="F861" s="113">
        <v>1306.0109446916717</v>
      </c>
      <c r="G861" s="172"/>
      <c r="H861" s="172"/>
      <c r="I861" s="172"/>
      <c r="J861" s="172"/>
      <c r="K861" s="172"/>
      <c r="L861" s="172"/>
      <c r="M861" s="172"/>
    </row>
    <row r="862" spans="1:13">
      <c r="A862" s="116" t="s">
        <v>883</v>
      </c>
      <c r="B862" s="104">
        <v>102</v>
      </c>
      <c r="C862" s="104" t="s">
        <v>1664</v>
      </c>
      <c r="D862" s="104" t="s">
        <v>1669</v>
      </c>
      <c r="E862" s="104">
        <v>1</v>
      </c>
      <c r="F862" s="113">
        <v>870.67396312778124</v>
      </c>
      <c r="G862" s="172"/>
      <c r="H862" s="172"/>
      <c r="I862" s="172"/>
      <c r="J862" s="172"/>
      <c r="K862" s="172"/>
      <c r="L862" s="172"/>
      <c r="M862" s="172"/>
    </row>
    <row r="863" spans="1:13">
      <c r="A863" s="116" t="s">
        <v>884</v>
      </c>
      <c r="B863" s="104">
        <v>102</v>
      </c>
      <c r="C863" s="104" t="s">
        <v>1665</v>
      </c>
      <c r="D863" s="104" t="s">
        <v>1669</v>
      </c>
      <c r="E863" s="104">
        <v>1</v>
      </c>
      <c r="F863" s="113">
        <v>870.67396312778124</v>
      </c>
      <c r="G863" s="172"/>
      <c r="H863" s="172"/>
      <c r="I863" s="172"/>
      <c r="J863" s="172"/>
      <c r="K863" s="172"/>
      <c r="L863" s="172"/>
      <c r="M863" s="172"/>
    </row>
    <row r="864" spans="1:13">
      <c r="A864" s="116" t="s">
        <v>885</v>
      </c>
      <c r="B864" s="104">
        <v>102</v>
      </c>
      <c r="C864" s="104" t="s">
        <v>1665</v>
      </c>
      <c r="D864" s="104" t="s">
        <v>1669</v>
      </c>
      <c r="E864" s="104">
        <v>1</v>
      </c>
      <c r="F864" s="113">
        <v>870.67396312778124</v>
      </c>
      <c r="G864" s="172"/>
      <c r="H864" s="172"/>
      <c r="I864" s="172"/>
      <c r="J864" s="172"/>
      <c r="K864" s="172"/>
      <c r="L864" s="172"/>
      <c r="M864" s="172"/>
    </row>
    <row r="865" spans="1:13">
      <c r="A865" s="116" t="s">
        <v>886</v>
      </c>
      <c r="B865" s="104">
        <v>102</v>
      </c>
      <c r="C865" s="104" t="s">
        <v>1665</v>
      </c>
      <c r="D865" s="104" t="s">
        <v>10</v>
      </c>
      <c r="E865" s="104">
        <v>1</v>
      </c>
      <c r="F865" s="113">
        <v>1088.3424539097266</v>
      </c>
      <c r="G865" s="172"/>
      <c r="H865" s="172"/>
      <c r="I865" s="172"/>
      <c r="J865" s="172"/>
      <c r="K865" s="172"/>
      <c r="L865" s="172"/>
      <c r="M865" s="172"/>
    </row>
    <row r="866" spans="1:13">
      <c r="A866" s="116" t="s">
        <v>887</v>
      </c>
      <c r="B866" s="104">
        <v>102</v>
      </c>
      <c r="C866" s="104" t="s">
        <v>1665</v>
      </c>
      <c r="D866" s="104" t="s">
        <v>47</v>
      </c>
      <c r="E866" s="104">
        <v>1</v>
      </c>
      <c r="F866" s="113">
        <v>1306.0109446916717</v>
      </c>
      <c r="G866" s="172"/>
      <c r="H866" s="172"/>
      <c r="I866" s="172"/>
      <c r="J866" s="172"/>
      <c r="K866" s="172"/>
      <c r="L866" s="172"/>
      <c r="M866" s="172"/>
    </row>
    <row r="867" spans="1:13">
      <c r="A867" s="116" t="s">
        <v>888</v>
      </c>
      <c r="B867" s="104">
        <v>102</v>
      </c>
      <c r="C867" s="104" t="s">
        <v>1665</v>
      </c>
      <c r="D867" s="104" t="s">
        <v>1669</v>
      </c>
      <c r="E867" s="104">
        <v>1</v>
      </c>
      <c r="F867" s="113">
        <v>870.67396312778124</v>
      </c>
      <c r="G867" s="172"/>
      <c r="H867" s="172"/>
      <c r="I867" s="172"/>
      <c r="J867" s="172"/>
      <c r="K867" s="172"/>
      <c r="L867" s="172"/>
      <c r="M867" s="172"/>
    </row>
    <row r="868" spans="1:13">
      <c r="A868" s="116" t="s">
        <v>889</v>
      </c>
      <c r="B868" s="104">
        <v>102</v>
      </c>
      <c r="C868" s="104" t="s">
        <v>1665</v>
      </c>
      <c r="D868" s="104" t="s">
        <v>1669</v>
      </c>
      <c r="E868" s="104">
        <v>1</v>
      </c>
      <c r="F868" s="113">
        <v>870.67396312778124</v>
      </c>
      <c r="G868" s="172"/>
      <c r="H868" s="172"/>
      <c r="I868" s="172"/>
      <c r="J868" s="172"/>
      <c r="K868" s="172"/>
      <c r="L868" s="172"/>
      <c r="M868" s="172"/>
    </row>
    <row r="869" spans="1:13">
      <c r="A869" s="116" t="s">
        <v>890</v>
      </c>
      <c r="B869" s="104">
        <v>102</v>
      </c>
      <c r="C869" s="104" t="s">
        <v>1665</v>
      </c>
      <c r="D869" s="104" t="s">
        <v>8</v>
      </c>
      <c r="E869" s="104">
        <v>1</v>
      </c>
      <c r="F869" s="113">
        <v>1088.3424539097266</v>
      </c>
      <c r="G869" s="172"/>
      <c r="H869" s="172"/>
      <c r="I869" s="172"/>
      <c r="J869" s="172"/>
      <c r="K869" s="172"/>
      <c r="L869" s="172"/>
      <c r="M869" s="172"/>
    </row>
    <row r="870" spans="1:13">
      <c r="A870" s="116" t="s">
        <v>891</v>
      </c>
      <c r="B870" s="104">
        <v>102</v>
      </c>
      <c r="C870" s="104" t="s">
        <v>1666</v>
      </c>
      <c r="D870" s="104" t="s">
        <v>1669</v>
      </c>
      <c r="E870" s="104">
        <v>1</v>
      </c>
      <c r="F870" s="113">
        <v>870.67396312778124</v>
      </c>
      <c r="G870" s="172"/>
      <c r="H870" s="172"/>
      <c r="I870" s="172"/>
      <c r="J870" s="172"/>
      <c r="K870" s="172"/>
      <c r="L870" s="172"/>
      <c r="M870" s="172"/>
    </row>
    <row r="871" spans="1:13">
      <c r="A871" s="116" t="s">
        <v>892</v>
      </c>
      <c r="B871" s="104">
        <v>102</v>
      </c>
      <c r="C871" s="104" t="s">
        <v>1666</v>
      </c>
      <c r="D871" s="104" t="s">
        <v>1669</v>
      </c>
      <c r="E871" s="104">
        <v>1</v>
      </c>
      <c r="F871" s="113">
        <v>870.67396312778124</v>
      </c>
      <c r="G871" s="172"/>
      <c r="H871" s="172"/>
      <c r="I871" s="172"/>
      <c r="J871" s="172"/>
      <c r="K871" s="172"/>
      <c r="L871" s="172"/>
      <c r="M871" s="172"/>
    </row>
    <row r="872" spans="1:13">
      <c r="A872" s="116" t="s">
        <v>893</v>
      </c>
      <c r="B872" s="104">
        <v>102</v>
      </c>
      <c r="C872" s="104" t="s">
        <v>1666</v>
      </c>
      <c r="D872" s="104" t="s">
        <v>47</v>
      </c>
      <c r="E872" s="104">
        <v>1</v>
      </c>
      <c r="F872" s="113">
        <v>1306.0109446916717</v>
      </c>
      <c r="G872" s="172"/>
      <c r="H872" s="172"/>
      <c r="I872" s="172"/>
      <c r="J872" s="172"/>
      <c r="K872" s="172"/>
      <c r="L872" s="172"/>
      <c r="M872" s="172"/>
    </row>
    <row r="873" spans="1:13">
      <c r="A873" s="116" t="s">
        <v>894</v>
      </c>
      <c r="B873" s="104">
        <v>102</v>
      </c>
      <c r="C873" s="104" t="s">
        <v>1666</v>
      </c>
      <c r="D873" s="104" t="s">
        <v>8</v>
      </c>
      <c r="E873" s="104">
        <v>1</v>
      </c>
      <c r="F873" s="113">
        <v>1088.3424539097266</v>
      </c>
      <c r="G873" s="172"/>
      <c r="H873" s="172"/>
      <c r="I873" s="172"/>
      <c r="J873" s="172"/>
      <c r="K873" s="172"/>
      <c r="L873" s="172"/>
      <c r="M873" s="172"/>
    </row>
    <row r="874" spans="1:13">
      <c r="A874" s="116" t="s">
        <v>895</v>
      </c>
      <c r="B874" s="104">
        <v>102</v>
      </c>
      <c r="C874" s="104" t="s">
        <v>1666</v>
      </c>
      <c r="D874" s="104" t="s">
        <v>8</v>
      </c>
      <c r="E874" s="104">
        <v>1</v>
      </c>
      <c r="F874" s="113">
        <v>1088.3424539097266</v>
      </c>
      <c r="G874" s="172"/>
      <c r="H874" s="172"/>
      <c r="I874" s="172"/>
      <c r="J874" s="172"/>
      <c r="K874" s="172"/>
      <c r="L874" s="172"/>
      <c r="M874" s="172"/>
    </row>
    <row r="875" spans="1:13">
      <c r="A875" s="116" t="s">
        <v>896</v>
      </c>
      <c r="B875" s="104">
        <v>102</v>
      </c>
      <c r="C875" s="104" t="s">
        <v>1666</v>
      </c>
      <c r="D875" s="104" t="s">
        <v>1669</v>
      </c>
      <c r="E875" s="104">
        <v>1</v>
      </c>
      <c r="F875" s="113">
        <v>870.67396312778124</v>
      </c>
      <c r="G875" s="172"/>
      <c r="H875" s="172"/>
      <c r="I875" s="172"/>
      <c r="J875" s="172"/>
      <c r="K875" s="172"/>
      <c r="L875" s="172"/>
      <c r="M875" s="172"/>
    </row>
    <row r="876" spans="1:13">
      <c r="A876" s="116" t="s">
        <v>897</v>
      </c>
      <c r="B876" s="104">
        <v>102</v>
      </c>
      <c r="C876" s="104" t="s">
        <v>1666</v>
      </c>
      <c r="D876" s="104" t="s">
        <v>1669</v>
      </c>
      <c r="E876" s="104">
        <v>1</v>
      </c>
      <c r="F876" s="113">
        <v>870.67396312778124</v>
      </c>
      <c r="G876" s="172"/>
      <c r="H876" s="172"/>
      <c r="I876" s="172"/>
      <c r="J876" s="172"/>
      <c r="K876" s="172"/>
      <c r="L876" s="172"/>
      <c r="M876" s="172"/>
    </row>
    <row r="877" spans="1:13">
      <c r="A877" s="116" t="s">
        <v>898</v>
      </c>
      <c r="B877" s="104">
        <v>102</v>
      </c>
      <c r="C877" s="104" t="s">
        <v>1666</v>
      </c>
      <c r="D877" s="104" t="s">
        <v>1669</v>
      </c>
      <c r="E877" s="104">
        <v>1</v>
      </c>
      <c r="F877" s="113">
        <v>870.67396312778124</v>
      </c>
      <c r="G877" s="172"/>
      <c r="H877" s="172"/>
      <c r="I877" s="172"/>
      <c r="J877" s="172"/>
      <c r="K877" s="172"/>
      <c r="L877" s="172"/>
      <c r="M877" s="172"/>
    </row>
    <row r="878" spans="1:13">
      <c r="A878" s="116" t="s">
        <v>899</v>
      </c>
      <c r="B878" s="104">
        <v>102</v>
      </c>
      <c r="C878" s="104" t="s">
        <v>1666</v>
      </c>
      <c r="D878" s="104" t="s">
        <v>8</v>
      </c>
      <c r="E878" s="104">
        <v>1</v>
      </c>
      <c r="F878" s="113">
        <v>1088.3424539097266</v>
      </c>
      <c r="G878" s="172"/>
      <c r="H878" s="172"/>
      <c r="I878" s="172"/>
      <c r="J878" s="172"/>
      <c r="K878" s="172"/>
      <c r="L878" s="172"/>
      <c r="M878" s="172"/>
    </row>
    <row r="879" spans="1:13">
      <c r="A879" s="116" t="s">
        <v>900</v>
      </c>
      <c r="B879" s="104">
        <v>102</v>
      </c>
      <c r="C879" s="104" t="s">
        <v>1664</v>
      </c>
      <c r="D879" s="104" t="s">
        <v>1669</v>
      </c>
      <c r="E879" s="104">
        <v>1</v>
      </c>
      <c r="F879" s="113">
        <v>870.67396312778124</v>
      </c>
      <c r="G879" s="172"/>
      <c r="H879" s="172"/>
      <c r="I879" s="172"/>
      <c r="J879" s="172"/>
      <c r="K879" s="172"/>
      <c r="L879" s="172"/>
      <c r="M879" s="172"/>
    </row>
    <row r="880" spans="1:13">
      <c r="A880" s="116" t="s">
        <v>901</v>
      </c>
      <c r="B880" s="104">
        <v>102</v>
      </c>
      <c r="C880" s="104" t="s">
        <v>1667</v>
      </c>
      <c r="D880" s="104" t="s">
        <v>1669</v>
      </c>
      <c r="E880" s="104">
        <v>1</v>
      </c>
      <c r="F880" s="113">
        <v>870.67396312778124</v>
      </c>
      <c r="G880" s="172"/>
      <c r="H880" s="172"/>
      <c r="I880" s="172"/>
      <c r="J880" s="172"/>
      <c r="K880" s="172"/>
      <c r="L880" s="172"/>
      <c r="M880" s="172"/>
    </row>
    <row r="881" spans="1:13">
      <c r="A881" s="116" t="s">
        <v>902</v>
      </c>
      <c r="B881" s="104">
        <v>102</v>
      </c>
      <c r="C881" s="104" t="s">
        <v>1665</v>
      </c>
      <c r="D881" s="104" t="s">
        <v>1669</v>
      </c>
      <c r="E881" s="104">
        <v>1</v>
      </c>
      <c r="F881" s="113">
        <v>870.67396312778124</v>
      </c>
      <c r="G881" s="172"/>
      <c r="H881" s="172"/>
      <c r="I881" s="172"/>
      <c r="J881" s="172"/>
      <c r="K881" s="172"/>
      <c r="L881" s="172"/>
      <c r="M881" s="172"/>
    </row>
    <row r="882" spans="1:13">
      <c r="A882" s="116" t="s">
        <v>903</v>
      </c>
      <c r="B882" s="104">
        <v>102</v>
      </c>
      <c r="C882" s="104" t="s">
        <v>1665</v>
      </c>
      <c r="D882" s="104" t="s">
        <v>55</v>
      </c>
      <c r="E882" s="104">
        <v>1</v>
      </c>
      <c r="F882" s="113">
        <v>1523.6794354736171</v>
      </c>
      <c r="G882" s="172"/>
      <c r="H882" s="172"/>
      <c r="I882" s="172"/>
      <c r="J882" s="172"/>
      <c r="K882" s="172"/>
      <c r="L882" s="172"/>
      <c r="M882" s="172"/>
    </row>
    <row r="883" spans="1:13">
      <c r="A883" s="116" t="s">
        <v>904</v>
      </c>
      <c r="B883" s="104">
        <v>102</v>
      </c>
      <c r="C883" s="104" t="s">
        <v>1665</v>
      </c>
      <c r="D883" s="104" t="s">
        <v>8</v>
      </c>
      <c r="E883" s="104">
        <v>1</v>
      </c>
      <c r="F883" s="113">
        <v>1088.3424539097266</v>
      </c>
      <c r="G883" s="172"/>
      <c r="H883" s="172"/>
      <c r="I883" s="172"/>
      <c r="J883" s="172"/>
      <c r="K883" s="172"/>
      <c r="L883" s="172"/>
      <c r="M883" s="172"/>
    </row>
    <row r="884" spans="1:13">
      <c r="A884" s="116" t="s">
        <v>905</v>
      </c>
      <c r="B884" s="104">
        <v>102</v>
      </c>
      <c r="C884" s="104" t="s">
        <v>1665</v>
      </c>
      <c r="D884" s="104" t="s">
        <v>1669</v>
      </c>
      <c r="E884" s="104">
        <v>1</v>
      </c>
      <c r="F884" s="113">
        <v>870.67396312778124</v>
      </c>
      <c r="G884" s="172"/>
      <c r="H884" s="172"/>
      <c r="I884" s="172"/>
      <c r="J884" s="172"/>
      <c r="K884" s="172"/>
      <c r="L884" s="172"/>
      <c r="M884" s="172"/>
    </row>
    <row r="885" spans="1:13">
      <c r="A885" s="116" t="s">
        <v>906</v>
      </c>
      <c r="B885" s="104">
        <v>102</v>
      </c>
      <c r="C885" s="104" t="s">
        <v>1665</v>
      </c>
      <c r="D885" s="104" t="s">
        <v>1669</v>
      </c>
      <c r="E885" s="104">
        <v>1</v>
      </c>
      <c r="F885" s="113">
        <v>870.67396312778124</v>
      </c>
      <c r="G885" s="172"/>
      <c r="H885" s="172"/>
      <c r="I885" s="172"/>
      <c r="J885" s="172"/>
      <c r="K885" s="172"/>
      <c r="L885" s="172"/>
      <c r="M885" s="172"/>
    </row>
    <row r="886" spans="1:13">
      <c r="A886" s="116" t="s">
        <v>907</v>
      </c>
      <c r="B886" s="104">
        <v>102</v>
      </c>
      <c r="C886" s="104" t="s">
        <v>1665</v>
      </c>
      <c r="D886" s="104" t="s">
        <v>1669</v>
      </c>
      <c r="E886" s="104">
        <v>1</v>
      </c>
      <c r="F886" s="113">
        <v>870.67396312778124</v>
      </c>
      <c r="G886" s="172"/>
      <c r="H886" s="172"/>
      <c r="I886" s="172"/>
      <c r="J886" s="172"/>
      <c r="K886" s="172"/>
      <c r="L886" s="172"/>
      <c r="M886" s="172"/>
    </row>
    <row r="887" spans="1:13">
      <c r="A887" s="116" t="s">
        <v>771</v>
      </c>
      <c r="B887" s="104">
        <v>102</v>
      </c>
      <c r="C887" s="104" t="s">
        <v>1665</v>
      </c>
      <c r="D887" s="104" t="s">
        <v>8</v>
      </c>
      <c r="E887" s="104">
        <v>1</v>
      </c>
      <c r="F887" s="113">
        <v>1088.3424539097266</v>
      </c>
      <c r="G887" s="172"/>
      <c r="H887" s="172"/>
      <c r="I887" s="172"/>
      <c r="J887" s="172"/>
      <c r="K887" s="172"/>
      <c r="L887" s="172"/>
      <c r="M887" s="172"/>
    </row>
    <row r="888" spans="1:13">
      <c r="A888" s="116" t="s">
        <v>908</v>
      </c>
      <c r="B888" s="104">
        <v>102</v>
      </c>
      <c r="C888" s="104" t="s">
        <v>1665</v>
      </c>
      <c r="D888" s="104" t="s">
        <v>1669</v>
      </c>
      <c r="E888" s="104">
        <v>1</v>
      </c>
      <c r="F888" s="113">
        <v>870.67396312778124</v>
      </c>
      <c r="G888" s="172"/>
      <c r="H888" s="172"/>
      <c r="I888" s="172"/>
      <c r="J888" s="172"/>
      <c r="K888" s="172"/>
      <c r="L888" s="172"/>
      <c r="M888" s="172"/>
    </row>
    <row r="889" spans="1:13">
      <c r="A889" s="116" t="s">
        <v>909</v>
      </c>
      <c r="B889" s="104">
        <v>102</v>
      </c>
      <c r="C889" s="104" t="s">
        <v>1665</v>
      </c>
      <c r="D889" s="104" t="s">
        <v>1669</v>
      </c>
      <c r="E889" s="104">
        <v>1</v>
      </c>
      <c r="F889" s="113">
        <v>870.67396312778124</v>
      </c>
      <c r="G889" s="172"/>
      <c r="H889" s="172"/>
      <c r="I889" s="172"/>
      <c r="J889" s="172"/>
      <c r="K889" s="172"/>
      <c r="L889" s="172"/>
      <c r="M889" s="172"/>
    </row>
    <row r="890" spans="1:13">
      <c r="A890" s="116" t="s">
        <v>910</v>
      </c>
      <c r="B890" s="104">
        <v>102</v>
      </c>
      <c r="C890" s="104" t="s">
        <v>1665</v>
      </c>
      <c r="D890" s="104" t="s">
        <v>55</v>
      </c>
      <c r="E890" s="104">
        <v>1</v>
      </c>
      <c r="F890" s="113">
        <v>1523.6794354736171</v>
      </c>
      <c r="G890" s="172"/>
      <c r="H890" s="172"/>
      <c r="I890" s="172"/>
      <c r="J890" s="172"/>
      <c r="K890" s="172"/>
      <c r="L890" s="172"/>
      <c r="M890" s="172"/>
    </row>
    <row r="891" spans="1:13">
      <c r="A891" s="116" t="s">
        <v>911</v>
      </c>
      <c r="B891" s="104">
        <v>102</v>
      </c>
      <c r="C891" s="104" t="s">
        <v>1665</v>
      </c>
      <c r="D891" s="104" t="s">
        <v>1669</v>
      </c>
      <c r="E891" s="104">
        <v>1</v>
      </c>
      <c r="F891" s="113">
        <v>870.67396312778124</v>
      </c>
      <c r="G891" s="172"/>
      <c r="H891" s="172"/>
      <c r="I891" s="172"/>
      <c r="J891" s="172"/>
      <c r="K891" s="172"/>
      <c r="L891" s="172"/>
      <c r="M891" s="172"/>
    </row>
    <row r="892" spans="1:13">
      <c r="A892" s="116" t="s">
        <v>912</v>
      </c>
      <c r="B892" s="104">
        <v>102</v>
      </c>
      <c r="C892" s="104" t="s">
        <v>1665</v>
      </c>
      <c r="D892" s="104" t="s">
        <v>1669</v>
      </c>
      <c r="E892" s="104">
        <v>1</v>
      </c>
      <c r="F892" s="113">
        <v>870.67396312778124</v>
      </c>
      <c r="G892" s="172"/>
      <c r="H892" s="172"/>
      <c r="I892" s="172"/>
      <c r="J892" s="172"/>
      <c r="K892" s="172"/>
      <c r="L892" s="172"/>
      <c r="M892" s="172"/>
    </row>
    <row r="893" spans="1:13">
      <c r="A893" s="116" t="s">
        <v>913</v>
      </c>
      <c r="B893" s="104">
        <v>102</v>
      </c>
      <c r="C893" s="104" t="s">
        <v>1665</v>
      </c>
      <c r="D893" s="104" t="s">
        <v>8</v>
      </c>
      <c r="E893" s="104">
        <v>1</v>
      </c>
      <c r="F893" s="113">
        <v>1088.3424539097266</v>
      </c>
      <c r="G893" s="172"/>
      <c r="H893" s="172"/>
      <c r="I893" s="172"/>
      <c r="J893" s="172"/>
      <c r="K893" s="172"/>
      <c r="L893" s="172"/>
      <c r="M893" s="172"/>
    </row>
    <row r="894" spans="1:13">
      <c r="A894" s="116" t="s">
        <v>914</v>
      </c>
      <c r="B894" s="104">
        <v>102</v>
      </c>
      <c r="C894" s="104" t="s">
        <v>1665</v>
      </c>
      <c r="D894" s="104" t="s">
        <v>1669</v>
      </c>
      <c r="E894" s="104">
        <v>1</v>
      </c>
      <c r="F894" s="113">
        <v>870.67396312778124</v>
      </c>
      <c r="G894" s="172"/>
      <c r="H894" s="172"/>
      <c r="I894" s="172"/>
      <c r="J894" s="172"/>
      <c r="K894" s="172"/>
      <c r="L894" s="172"/>
      <c r="M894" s="172"/>
    </row>
    <row r="895" spans="1:13">
      <c r="A895" s="116" t="s">
        <v>915</v>
      </c>
      <c r="B895" s="104">
        <v>102</v>
      </c>
      <c r="C895" s="104" t="s">
        <v>1665</v>
      </c>
      <c r="D895" s="104" t="s">
        <v>1669</v>
      </c>
      <c r="E895" s="104">
        <v>1</v>
      </c>
      <c r="F895" s="113">
        <v>870.67396312778124</v>
      </c>
      <c r="G895" s="172"/>
      <c r="H895" s="172"/>
      <c r="I895" s="172"/>
      <c r="J895" s="172"/>
      <c r="K895" s="172"/>
      <c r="L895" s="172"/>
      <c r="M895" s="172"/>
    </row>
    <row r="896" spans="1:13">
      <c r="A896" s="116" t="s">
        <v>916</v>
      </c>
      <c r="B896" s="104">
        <v>102</v>
      </c>
      <c r="C896" s="104" t="s">
        <v>1665</v>
      </c>
      <c r="D896" s="104" t="s">
        <v>1669</v>
      </c>
      <c r="E896" s="104">
        <v>1</v>
      </c>
      <c r="F896" s="113">
        <v>870.67396312778124</v>
      </c>
      <c r="G896" s="172"/>
      <c r="H896" s="172"/>
      <c r="I896" s="172"/>
      <c r="J896" s="172"/>
      <c r="K896" s="172"/>
      <c r="L896" s="172"/>
      <c r="M896" s="172"/>
    </row>
    <row r="897" spans="1:13">
      <c r="A897" s="116" t="s">
        <v>917</v>
      </c>
      <c r="B897" s="104">
        <v>102</v>
      </c>
      <c r="C897" s="104" t="s">
        <v>1665</v>
      </c>
      <c r="D897" s="104" t="s">
        <v>1669</v>
      </c>
      <c r="E897" s="104">
        <v>1</v>
      </c>
      <c r="F897" s="113">
        <v>870.67396312778124</v>
      </c>
      <c r="G897" s="172"/>
      <c r="H897" s="172"/>
      <c r="I897" s="172"/>
      <c r="J897" s="172"/>
      <c r="K897" s="172"/>
      <c r="L897" s="172"/>
      <c r="M897" s="172"/>
    </row>
    <row r="898" spans="1:13">
      <c r="A898" s="116" t="s">
        <v>918</v>
      </c>
      <c r="B898" s="104">
        <v>102</v>
      </c>
      <c r="C898" s="104" t="s">
        <v>1665</v>
      </c>
      <c r="D898" s="104" t="s">
        <v>47</v>
      </c>
      <c r="E898" s="104">
        <v>1</v>
      </c>
      <c r="F898" s="113">
        <v>1306.0109446916717</v>
      </c>
      <c r="G898" s="172"/>
      <c r="H898" s="172"/>
      <c r="I898" s="172"/>
      <c r="J898" s="172"/>
      <c r="K898" s="172"/>
      <c r="L898" s="172"/>
      <c r="M898" s="172"/>
    </row>
    <row r="899" spans="1:13">
      <c r="A899" s="116" t="s">
        <v>919</v>
      </c>
      <c r="B899" s="104">
        <v>102</v>
      </c>
      <c r="C899" s="104" t="s">
        <v>1664</v>
      </c>
      <c r="D899" s="104" t="s">
        <v>1669</v>
      </c>
      <c r="E899" s="104">
        <v>1</v>
      </c>
      <c r="F899" s="113">
        <v>870.67396312778124</v>
      </c>
      <c r="G899" s="172"/>
      <c r="H899" s="172"/>
      <c r="I899" s="172"/>
      <c r="J899" s="172"/>
      <c r="K899" s="172"/>
      <c r="L899" s="172"/>
      <c r="M899" s="172"/>
    </row>
    <row r="900" spans="1:13">
      <c r="A900" s="116" t="s">
        <v>920</v>
      </c>
      <c r="B900" s="104">
        <v>102</v>
      </c>
      <c r="C900" s="104" t="s">
        <v>1664</v>
      </c>
      <c r="D900" s="104" t="s">
        <v>1669</v>
      </c>
      <c r="E900" s="104">
        <v>1</v>
      </c>
      <c r="F900" s="113">
        <v>870.67396312778124</v>
      </c>
      <c r="G900" s="172"/>
      <c r="H900" s="172"/>
      <c r="I900" s="172"/>
      <c r="J900" s="172"/>
      <c r="K900" s="172"/>
      <c r="L900" s="172"/>
      <c r="M900" s="172"/>
    </row>
    <row r="901" spans="1:13">
      <c r="A901" s="116" t="s">
        <v>921</v>
      </c>
      <c r="B901" s="104">
        <v>102</v>
      </c>
      <c r="C901" s="104" t="s">
        <v>1664</v>
      </c>
      <c r="D901" s="104" t="s">
        <v>1669</v>
      </c>
      <c r="E901" s="104">
        <v>1</v>
      </c>
      <c r="F901" s="113">
        <v>870.67396312778124</v>
      </c>
      <c r="G901" s="172"/>
      <c r="H901" s="172"/>
      <c r="I901" s="172"/>
      <c r="J901" s="172"/>
      <c r="K901" s="172"/>
      <c r="L901" s="172"/>
      <c r="M901" s="172"/>
    </row>
    <row r="902" spans="1:13">
      <c r="A902" s="116" t="s">
        <v>922</v>
      </c>
      <c r="B902" s="104">
        <v>102</v>
      </c>
      <c r="C902" s="104" t="s">
        <v>1663</v>
      </c>
      <c r="D902" s="104" t="s">
        <v>1669</v>
      </c>
      <c r="E902" s="104">
        <v>1</v>
      </c>
      <c r="F902" s="113">
        <v>870.67396312778124</v>
      </c>
      <c r="G902" s="172"/>
      <c r="H902" s="172"/>
      <c r="I902" s="172"/>
      <c r="J902" s="172"/>
      <c r="K902" s="172"/>
      <c r="L902" s="172"/>
      <c r="M902" s="172"/>
    </row>
    <row r="903" spans="1:13">
      <c r="A903" s="116" t="s">
        <v>923</v>
      </c>
      <c r="B903" s="104">
        <v>102</v>
      </c>
      <c r="C903" s="104" t="s">
        <v>1663</v>
      </c>
      <c r="D903" s="104" t="s">
        <v>8</v>
      </c>
      <c r="E903" s="104">
        <v>1</v>
      </c>
      <c r="F903" s="113">
        <v>1088.3424539097266</v>
      </c>
      <c r="G903" s="172"/>
      <c r="H903" s="172"/>
      <c r="I903" s="172"/>
      <c r="J903" s="172"/>
      <c r="K903" s="172"/>
      <c r="L903" s="172"/>
      <c r="M903" s="172"/>
    </row>
    <row r="904" spans="1:13">
      <c r="A904" s="116" t="s">
        <v>924</v>
      </c>
      <c r="B904" s="104">
        <v>102</v>
      </c>
      <c r="C904" s="104" t="s">
        <v>1663</v>
      </c>
      <c r="D904" s="104" t="s">
        <v>1669</v>
      </c>
      <c r="E904" s="104">
        <v>1</v>
      </c>
      <c r="F904" s="113">
        <v>870.67396312778124</v>
      </c>
      <c r="G904" s="172"/>
      <c r="H904" s="172"/>
      <c r="I904" s="172"/>
      <c r="J904" s="172"/>
      <c r="K904" s="172"/>
      <c r="L904" s="172"/>
      <c r="M904" s="172"/>
    </row>
    <row r="905" spans="1:13">
      <c r="A905" s="116" t="s">
        <v>925</v>
      </c>
      <c r="B905" s="104">
        <v>102</v>
      </c>
      <c r="C905" s="104" t="s">
        <v>1663</v>
      </c>
      <c r="D905" s="104" t="s">
        <v>1669</v>
      </c>
      <c r="E905" s="104">
        <v>1</v>
      </c>
      <c r="F905" s="113">
        <v>870.67396312778124</v>
      </c>
      <c r="G905" s="172"/>
      <c r="H905" s="172"/>
      <c r="I905" s="172"/>
      <c r="J905" s="172"/>
      <c r="K905" s="172"/>
      <c r="L905" s="172"/>
      <c r="M905" s="172"/>
    </row>
    <row r="906" spans="1:13">
      <c r="A906" s="116" t="s">
        <v>926</v>
      </c>
      <c r="B906" s="104">
        <v>102</v>
      </c>
      <c r="C906" s="104" t="s">
        <v>1667</v>
      </c>
      <c r="D906" s="104" t="s">
        <v>47</v>
      </c>
      <c r="E906" s="104">
        <v>1</v>
      </c>
      <c r="F906" s="113">
        <v>1306.0109446916717</v>
      </c>
      <c r="G906" s="172"/>
      <c r="H906" s="172"/>
      <c r="I906" s="172"/>
      <c r="J906" s="172"/>
      <c r="K906" s="172"/>
      <c r="L906" s="172"/>
      <c r="M906" s="172"/>
    </row>
    <row r="907" spans="1:13">
      <c r="A907" s="116" t="s">
        <v>927</v>
      </c>
      <c r="B907" s="104">
        <v>102</v>
      </c>
      <c r="C907" s="104" t="s">
        <v>1667</v>
      </c>
      <c r="D907" s="104" t="s">
        <v>10</v>
      </c>
      <c r="E907" s="104">
        <v>1</v>
      </c>
      <c r="F907" s="113">
        <v>1088.3424539097266</v>
      </c>
      <c r="G907" s="172"/>
      <c r="H907" s="172"/>
      <c r="I907" s="172"/>
      <c r="J907" s="172"/>
      <c r="K907" s="172"/>
      <c r="L907" s="172"/>
      <c r="M907" s="172"/>
    </row>
    <row r="908" spans="1:13">
      <c r="A908" s="116" t="s">
        <v>928</v>
      </c>
      <c r="B908" s="104">
        <v>102</v>
      </c>
      <c r="C908" s="104" t="s">
        <v>1667</v>
      </c>
      <c r="D908" s="104" t="s">
        <v>1669</v>
      </c>
      <c r="E908" s="104">
        <v>1</v>
      </c>
      <c r="F908" s="113">
        <v>870.67396312778124</v>
      </c>
      <c r="G908" s="172"/>
      <c r="H908" s="172"/>
      <c r="I908" s="172"/>
      <c r="J908" s="172"/>
      <c r="K908" s="172"/>
      <c r="L908" s="172"/>
      <c r="M908" s="172"/>
    </row>
    <row r="909" spans="1:13">
      <c r="A909" s="116" t="s">
        <v>929</v>
      </c>
      <c r="B909" s="104">
        <v>102</v>
      </c>
      <c r="C909" s="104" t="s">
        <v>1667</v>
      </c>
      <c r="D909" s="104" t="s">
        <v>1669</v>
      </c>
      <c r="E909" s="104">
        <v>1</v>
      </c>
      <c r="F909" s="113">
        <v>870.67396312778124</v>
      </c>
      <c r="G909" s="172"/>
      <c r="H909" s="172"/>
      <c r="I909" s="172"/>
      <c r="J909" s="172"/>
      <c r="K909" s="172"/>
      <c r="L909" s="172"/>
      <c r="M909" s="172"/>
    </row>
    <row r="910" spans="1:13">
      <c r="A910" s="116" t="s">
        <v>930</v>
      </c>
      <c r="B910" s="104">
        <v>102</v>
      </c>
      <c r="C910" s="104" t="s">
        <v>1667</v>
      </c>
      <c r="D910" s="104" t="s">
        <v>1669</v>
      </c>
      <c r="E910" s="104">
        <v>1</v>
      </c>
      <c r="F910" s="113">
        <v>870.67396312778124</v>
      </c>
      <c r="G910" s="172"/>
      <c r="H910" s="172"/>
      <c r="I910" s="172"/>
      <c r="J910" s="172"/>
      <c r="K910" s="172"/>
      <c r="L910" s="172"/>
      <c r="M910" s="172"/>
    </row>
    <row r="911" spans="1:13">
      <c r="A911" s="116" t="s">
        <v>931</v>
      </c>
      <c r="B911" s="104">
        <v>102</v>
      </c>
      <c r="C911" s="104" t="s">
        <v>1667</v>
      </c>
      <c r="D911" s="104" t="s">
        <v>10</v>
      </c>
      <c r="E911" s="104">
        <v>1</v>
      </c>
      <c r="F911" s="113">
        <v>1088.3424539097266</v>
      </c>
      <c r="G911" s="172"/>
      <c r="H911" s="172"/>
      <c r="I911" s="172"/>
      <c r="J911" s="172"/>
      <c r="K911" s="172"/>
      <c r="L911" s="172"/>
      <c r="M911" s="172"/>
    </row>
    <row r="912" spans="1:13">
      <c r="A912" s="116" t="s">
        <v>932</v>
      </c>
      <c r="B912" s="104">
        <v>102</v>
      </c>
      <c r="C912" s="104" t="s">
        <v>1667</v>
      </c>
      <c r="D912" s="104" t="s">
        <v>47</v>
      </c>
      <c r="E912" s="104">
        <v>1</v>
      </c>
      <c r="F912" s="113">
        <v>1306.0109446916717</v>
      </c>
      <c r="G912" s="172"/>
      <c r="H912" s="172"/>
      <c r="I912" s="172"/>
      <c r="J912" s="172"/>
      <c r="K912" s="172"/>
      <c r="L912" s="172"/>
      <c r="M912" s="172"/>
    </row>
    <row r="913" spans="1:13">
      <c r="A913" s="116" t="s">
        <v>933</v>
      </c>
      <c r="B913" s="104">
        <v>102</v>
      </c>
      <c r="C913" s="104" t="s">
        <v>1667</v>
      </c>
      <c r="D913" s="104" t="s">
        <v>47</v>
      </c>
      <c r="E913" s="104">
        <v>1</v>
      </c>
      <c r="F913" s="113">
        <v>1306.0109446916717</v>
      </c>
      <c r="G913" s="172"/>
      <c r="H913" s="172"/>
      <c r="I913" s="172"/>
      <c r="J913" s="172"/>
      <c r="K913" s="172"/>
      <c r="L913" s="172"/>
      <c r="M913" s="172"/>
    </row>
    <row r="914" spans="1:13">
      <c r="A914" s="116" t="s">
        <v>934</v>
      </c>
      <c r="B914" s="104">
        <v>102</v>
      </c>
      <c r="C914" s="104" t="s">
        <v>1667</v>
      </c>
      <c r="D914" s="104" t="s">
        <v>10</v>
      </c>
      <c r="E914" s="104">
        <v>1</v>
      </c>
      <c r="F914" s="113">
        <v>1088.3424539097266</v>
      </c>
      <c r="G914" s="172"/>
      <c r="H914" s="172"/>
      <c r="I914" s="172"/>
      <c r="J914" s="172"/>
      <c r="K914" s="172"/>
      <c r="L914" s="172"/>
      <c r="M914" s="172"/>
    </row>
    <row r="915" spans="1:13">
      <c r="A915" s="116" t="s">
        <v>935</v>
      </c>
      <c r="B915" s="104">
        <v>102</v>
      </c>
      <c r="C915" s="104" t="s">
        <v>1667</v>
      </c>
      <c r="D915" s="104" t="s">
        <v>1669</v>
      </c>
      <c r="E915" s="104">
        <v>1</v>
      </c>
      <c r="F915" s="113">
        <v>870.67396312778124</v>
      </c>
      <c r="G915" s="172"/>
      <c r="H915" s="172"/>
      <c r="I915" s="172"/>
      <c r="J915" s="172"/>
      <c r="K915" s="172"/>
      <c r="L915" s="172"/>
      <c r="M915" s="172"/>
    </row>
    <row r="916" spans="1:13">
      <c r="A916" s="116" t="s">
        <v>936</v>
      </c>
      <c r="B916" s="104">
        <v>102</v>
      </c>
      <c r="C916" s="104" t="s">
        <v>1667</v>
      </c>
      <c r="D916" s="104" t="s">
        <v>1669</v>
      </c>
      <c r="E916" s="104">
        <v>1</v>
      </c>
      <c r="F916" s="113">
        <v>870.67396312778124</v>
      </c>
      <c r="G916" s="172"/>
      <c r="H916" s="172"/>
      <c r="I916" s="172"/>
      <c r="J916" s="172"/>
      <c r="K916" s="172"/>
      <c r="L916" s="172"/>
      <c r="M916" s="172"/>
    </row>
    <row r="917" spans="1:13">
      <c r="A917" s="116" t="s">
        <v>937</v>
      </c>
      <c r="B917" s="104">
        <v>102</v>
      </c>
      <c r="C917" s="104" t="s">
        <v>1667</v>
      </c>
      <c r="D917" s="104" t="s">
        <v>1669</v>
      </c>
      <c r="E917" s="104">
        <v>1</v>
      </c>
      <c r="F917" s="113">
        <v>870.67396312778124</v>
      </c>
      <c r="G917" s="172"/>
      <c r="H917" s="172"/>
      <c r="I917" s="172"/>
      <c r="J917" s="172"/>
      <c r="K917" s="172"/>
      <c r="L917" s="172"/>
      <c r="M917" s="172"/>
    </row>
    <row r="918" spans="1:13">
      <c r="A918" s="116" t="s">
        <v>938</v>
      </c>
      <c r="B918" s="104">
        <v>102</v>
      </c>
      <c r="C918" s="104" t="s">
        <v>1667</v>
      </c>
      <c r="D918" s="104" t="s">
        <v>1669</v>
      </c>
      <c r="E918" s="104">
        <v>1</v>
      </c>
      <c r="F918" s="113">
        <v>870.67396312778124</v>
      </c>
      <c r="G918" s="172"/>
      <c r="H918" s="172"/>
      <c r="I918" s="172"/>
      <c r="J918" s="172"/>
      <c r="K918" s="172"/>
      <c r="L918" s="172"/>
      <c r="M918" s="172"/>
    </row>
    <row r="919" spans="1:13">
      <c r="A919" s="116" t="s">
        <v>258</v>
      </c>
      <c r="B919" s="104">
        <v>102</v>
      </c>
      <c r="C919" s="104" t="s">
        <v>1667</v>
      </c>
      <c r="D919" s="104" t="s">
        <v>1669</v>
      </c>
      <c r="E919" s="104">
        <v>1</v>
      </c>
      <c r="F919" s="113">
        <v>870.67396312778124</v>
      </c>
      <c r="G919" s="172"/>
      <c r="H919" s="172"/>
      <c r="I919" s="172"/>
      <c r="J919" s="172"/>
      <c r="K919" s="172"/>
      <c r="L919" s="172"/>
      <c r="M919" s="172"/>
    </row>
    <row r="920" spans="1:13">
      <c r="A920" s="116" t="s">
        <v>939</v>
      </c>
      <c r="B920" s="104">
        <v>102</v>
      </c>
      <c r="C920" s="104" t="s">
        <v>1667</v>
      </c>
      <c r="D920" s="104" t="s">
        <v>1669</v>
      </c>
      <c r="E920" s="104">
        <v>1</v>
      </c>
      <c r="F920" s="113">
        <v>870.67396312778124</v>
      </c>
      <c r="G920" s="172"/>
      <c r="H920" s="172"/>
      <c r="I920" s="172"/>
      <c r="J920" s="172"/>
      <c r="K920" s="172"/>
      <c r="L920" s="172"/>
      <c r="M920" s="172"/>
    </row>
    <row r="921" spans="1:13">
      <c r="A921" s="116" t="s">
        <v>940</v>
      </c>
      <c r="B921" s="104">
        <v>102</v>
      </c>
      <c r="C921" s="104" t="s">
        <v>1667</v>
      </c>
      <c r="D921" s="104" t="s">
        <v>1669</v>
      </c>
      <c r="E921" s="104">
        <v>1</v>
      </c>
      <c r="F921" s="113">
        <v>870.67396312778124</v>
      </c>
      <c r="G921" s="172"/>
      <c r="H921" s="172"/>
      <c r="I921" s="172"/>
      <c r="J921" s="172"/>
      <c r="K921" s="172"/>
      <c r="L921" s="172"/>
      <c r="M921" s="172"/>
    </row>
    <row r="922" spans="1:13">
      <c r="A922" s="116" t="s">
        <v>941</v>
      </c>
      <c r="B922" s="104">
        <v>102</v>
      </c>
      <c r="C922" s="104" t="s">
        <v>1667</v>
      </c>
      <c r="D922" s="104" t="s">
        <v>47</v>
      </c>
      <c r="E922" s="104">
        <v>1</v>
      </c>
      <c r="F922" s="113">
        <v>1306.0109446916717</v>
      </c>
      <c r="G922" s="172"/>
      <c r="H922" s="172"/>
      <c r="I922" s="172"/>
      <c r="J922" s="172"/>
      <c r="K922" s="172"/>
      <c r="L922" s="172"/>
      <c r="M922" s="172"/>
    </row>
    <row r="923" spans="1:13">
      <c r="A923" s="116" t="s">
        <v>942</v>
      </c>
      <c r="B923" s="104">
        <v>102</v>
      </c>
      <c r="C923" s="104" t="s">
        <v>1667</v>
      </c>
      <c r="D923" s="104" t="s">
        <v>1669</v>
      </c>
      <c r="E923" s="104">
        <v>1</v>
      </c>
      <c r="F923" s="113">
        <v>870.67396312778124</v>
      </c>
      <c r="G923" s="172"/>
      <c r="H923" s="172"/>
      <c r="I923" s="172"/>
      <c r="J923" s="172"/>
      <c r="K923" s="172"/>
      <c r="L923" s="172"/>
      <c r="M923" s="172"/>
    </row>
    <row r="924" spans="1:13">
      <c r="A924" s="116" t="s">
        <v>943</v>
      </c>
      <c r="B924" s="104">
        <v>102</v>
      </c>
      <c r="C924" s="104" t="s">
        <v>1667</v>
      </c>
      <c r="D924" s="104" t="s">
        <v>1669</v>
      </c>
      <c r="E924" s="104">
        <v>1</v>
      </c>
      <c r="F924" s="113">
        <v>870.67396312778124</v>
      </c>
      <c r="G924" s="172"/>
      <c r="H924" s="172"/>
      <c r="I924" s="172"/>
      <c r="J924" s="172"/>
      <c r="K924" s="172"/>
      <c r="L924" s="172"/>
      <c r="M924" s="172"/>
    </row>
    <row r="925" spans="1:13">
      <c r="A925" s="116" t="s">
        <v>944</v>
      </c>
      <c r="B925" s="104">
        <v>102</v>
      </c>
      <c r="C925" s="104" t="s">
        <v>1667</v>
      </c>
      <c r="D925" s="104" t="s">
        <v>1669</v>
      </c>
      <c r="E925" s="104">
        <v>1</v>
      </c>
      <c r="F925" s="113">
        <v>870.67396312778124</v>
      </c>
      <c r="G925" s="172"/>
      <c r="H925" s="172"/>
      <c r="I925" s="172"/>
      <c r="J925" s="172"/>
      <c r="K925" s="172"/>
      <c r="L925" s="172"/>
      <c r="M925" s="172"/>
    </row>
    <row r="926" spans="1:13">
      <c r="A926" s="116" t="s">
        <v>945</v>
      </c>
      <c r="B926" s="104">
        <v>102</v>
      </c>
      <c r="C926" s="104" t="s">
        <v>1665</v>
      </c>
      <c r="D926" s="104" t="s">
        <v>8</v>
      </c>
      <c r="E926" s="104">
        <v>1</v>
      </c>
      <c r="F926" s="113">
        <v>1088.3424539097266</v>
      </c>
      <c r="G926" s="172"/>
      <c r="H926" s="172"/>
      <c r="I926" s="172"/>
      <c r="J926" s="172"/>
      <c r="K926" s="172"/>
      <c r="L926" s="172"/>
      <c r="M926" s="172"/>
    </row>
    <row r="927" spans="1:13">
      <c r="A927" s="116" t="s">
        <v>512</v>
      </c>
      <c r="B927" s="104">
        <v>102</v>
      </c>
      <c r="C927" s="104" t="s">
        <v>1665</v>
      </c>
      <c r="D927" s="104" t="s">
        <v>1669</v>
      </c>
      <c r="E927" s="104">
        <v>1</v>
      </c>
      <c r="F927" s="113">
        <v>870.67396312778124</v>
      </c>
      <c r="G927" s="172"/>
      <c r="H927" s="172"/>
      <c r="I927" s="172"/>
      <c r="J927" s="172"/>
      <c r="K927" s="172"/>
      <c r="L927" s="172"/>
      <c r="M927" s="172"/>
    </row>
    <row r="928" spans="1:13">
      <c r="A928" s="116" t="s">
        <v>946</v>
      </c>
      <c r="B928" s="104">
        <v>102</v>
      </c>
      <c r="C928" s="104" t="s">
        <v>1665</v>
      </c>
      <c r="D928" s="104" t="s">
        <v>1669</v>
      </c>
      <c r="E928" s="104">
        <v>1</v>
      </c>
      <c r="F928" s="113">
        <v>870.67396312778124</v>
      </c>
      <c r="G928" s="172"/>
      <c r="H928" s="172"/>
      <c r="I928" s="172"/>
      <c r="J928" s="172"/>
      <c r="K928" s="172"/>
      <c r="L928" s="172"/>
      <c r="M928" s="172"/>
    </row>
    <row r="929" spans="1:13">
      <c r="A929" s="116" t="s">
        <v>947</v>
      </c>
      <c r="B929" s="104">
        <v>102</v>
      </c>
      <c r="C929" s="104" t="s">
        <v>1665</v>
      </c>
      <c r="D929" s="104" t="s">
        <v>55</v>
      </c>
      <c r="E929" s="104">
        <v>1</v>
      </c>
      <c r="F929" s="113">
        <v>1523.6794354736171</v>
      </c>
      <c r="G929" s="172"/>
      <c r="H929" s="172"/>
      <c r="I929" s="172"/>
      <c r="J929" s="172"/>
      <c r="K929" s="172"/>
      <c r="L929" s="172"/>
      <c r="M929" s="172"/>
    </row>
    <row r="930" spans="1:13">
      <c r="A930" s="116" t="s">
        <v>948</v>
      </c>
      <c r="B930" s="104">
        <v>102</v>
      </c>
      <c r="C930" s="104" t="s">
        <v>1665</v>
      </c>
      <c r="D930" s="104" t="s">
        <v>8</v>
      </c>
      <c r="E930" s="104">
        <v>1</v>
      </c>
      <c r="F930" s="113">
        <v>1088.3424539097266</v>
      </c>
      <c r="G930" s="172"/>
      <c r="H930" s="172"/>
      <c r="I930" s="172"/>
      <c r="J930" s="172"/>
      <c r="K930" s="172"/>
      <c r="L930" s="172"/>
      <c r="M930" s="172"/>
    </row>
    <row r="931" spans="1:13">
      <c r="A931" s="116" t="s">
        <v>938</v>
      </c>
      <c r="B931" s="104">
        <v>102</v>
      </c>
      <c r="C931" s="104" t="s">
        <v>1665</v>
      </c>
      <c r="D931" s="104" t="s">
        <v>47</v>
      </c>
      <c r="E931" s="104">
        <v>1</v>
      </c>
      <c r="F931" s="113">
        <v>1306.0109446916717</v>
      </c>
      <c r="G931" s="172"/>
      <c r="H931" s="172"/>
      <c r="I931" s="172"/>
      <c r="J931" s="172"/>
      <c r="K931" s="172"/>
      <c r="L931" s="172"/>
      <c r="M931" s="172"/>
    </row>
    <row r="932" spans="1:13">
      <c r="A932" s="116" t="s">
        <v>949</v>
      </c>
      <c r="B932" s="104">
        <v>102</v>
      </c>
      <c r="C932" s="104" t="s">
        <v>1665</v>
      </c>
      <c r="D932" s="104" t="s">
        <v>55</v>
      </c>
      <c r="E932" s="104">
        <v>1</v>
      </c>
      <c r="F932" s="113">
        <v>1523.6794354736171</v>
      </c>
      <c r="G932" s="172"/>
      <c r="H932" s="172"/>
      <c r="I932" s="172"/>
      <c r="J932" s="172"/>
      <c r="K932" s="172"/>
      <c r="L932" s="172"/>
      <c r="M932" s="172"/>
    </row>
    <row r="933" spans="1:13">
      <c r="A933" s="116" t="s">
        <v>950</v>
      </c>
      <c r="B933" s="104">
        <v>102</v>
      </c>
      <c r="C933" s="104" t="s">
        <v>1665</v>
      </c>
      <c r="D933" s="104" t="s">
        <v>1669</v>
      </c>
      <c r="E933" s="104">
        <v>1</v>
      </c>
      <c r="F933" s="113">
        <v>870.67396312778124</v>
      </c>
      <c r="G933" s="172"/>
      <c r="H933" s="172"/>
      <c r="I933" s="172"/>
      <c r="J933" s="172"/>
      <c r="K933" s="172"/>
      <c r="L933" s="172"/>
      <c r="M933" s="172"/>
    </row>
    <row r="934" spans="1:13">
      <c r="A934" s="116" t="s">
        <v>951</v>
      </c>
      <c r="B934" s="104">
        <v>102</v>
      </c>
      <c r="C934" s="104" t="s">
        <v>1665</v>
      </c>
      <c r="D934" s="104" t="s">
        <v>1669</v>
      </c>
      <c r="E934" s="104">
        <v>1</v>
      </c>
      <c r="F934" s="113">
        <v>870.67396312778124</v>
      </c>
      <c r="G934" s="172"/>
      <c r="H934" s="172"/>
      <c r="I934" s="172"/>
      <c r="J934" s="172"/>
      <c r="K934" s="172"/>
      <c r="L934" s="172"/>
      <c r="M934" s="172"/>
    </row>
    <row r="935" spans="1:13">
      <c r="A935" s="116" t="s">
        <v>952</v>
      </c>
      <c r="B935" s="104">
        <v>102</v>
      </c>
      <c r="C935" s="104" t="s">
        <v>1665</v>
      </c>
      <c r="D935" s="104" t="s">
        <v>1669</v>
      </c>
      <c r="E935" s="104">
        <v>1</v>
      </c>
      <c r="F935" s="113">
        <v>870.67396312778124</v>
      </c>
      <c r="G935" s="172"/>
      <c r="H935" s="172"/>
      <c r="I935" s="172"/>
      <c r="J935" s="172"/>
      <c r="K935" s="172"/>
      <c r="L935" s="172"/>
      <c r="M935" s="172"/>
    </row>
    <row r="936" spans="1:13">
      <c r="A936" s="116" t="s">
        <v>953</v>
      </c>
      <c r="B936" s="104">
        <v>102</v>
      </c>
      <c r="C936" s="104" t="s">
        <v>1667</v>
      </c>
      <c r="D936" s="104" t="s">
        <v>55</v>
      </c>
      <c r="E936" s="104">
        <v>1</v>
      </c>
      <c r="F936" s="113">
        <v>1523.6794354736171</v>
      </c>
      <c r="G936" s="172"/>
      <c r="H936" s="172"/>
      <c r="I936" s="172"/>
      <c r="J936" s="172"/>
      <c r="K936" s="172"/>
      <c r="L936" s="172"/>
      <c r="M936" s="172"/>
    </row>
    <row r="937" spans="1:13">
      <c r="A937" s="116" t="s">
        <v>954</v>
      </c>
      <c r="B937" s="104">
        <v>102</v>
      </c>
      <c r="C937" s="104" t="s">
        <v>1667</v>
      </c>
      <c r="D937" s="104" t="s">
        <v>47</v>
      </c>
      <c r="E937" s="104">
        <v>1</v>
      </c>
      <c r="F937" s="113">
        <v>1306.0109446916717</v>
      </c>
      <c r="G937" s="172"/>
      <c r="H937" s="172"/>
      <c r="I937" s="172"/>
      <c r="J937" s="172"/>
      <c r="K937" s="172"/>
      <c r="L937" s="172"/>
      <c r="M937" s="172"/>
    </row>
    <row r="938" spans="1:13">
      <c r="A938" s="116" t="s">
        <v>955</v>
      </c>
      <c r="B938" s="104">
        <v>102</v>
      </c>
      <c r="C938" s="104" t="s">
        <v>1667</v>
      </c>
      <c r="D938" s="104" t="s">
        <v>47</v>
      </c>
      <c r="E938" s="104">
        <v>1</v>
      </c>
      <c r="F938" s="113">
        <v>1306.0109446916717</v>
      </c>
      <c r="G938" s="172"/>
      <c r="H938" s="172"/>
      <c r="I938" s="172"/>
      <c r="J938" s="172"/>
      <c r="K938" s="172"/>
      <c r="L938" s="172"/>
      <c r="M938" s="172"/>
    </row>
    <row r="939" spans="1:13">
      <c r="A939" s="116" t="s">
        <v>956</v>
      </c>
      <c r="B939" s="104">
        <v>102</v>
      </c>
      <c r="C939" s="104" t="s">
        <v>1667</v>
      </c>
      <c r="D939" s="104" t="s">
        <v>47</v>
      </c>
      <c r="E939" s="104">
        <v>1</v>
      </c>
      <c r="F939" s="113">
        <v>1306.0109446916717</v>
      </c>
      <c r="G939" s="172"/>
      <c r="H939" s="172"/>
      <c r="I939" s="172"/>
      <c r="J939" s="172"/>
      <c r="K939" s="172"/>
      <c r="L939" s="172"/>
      <c r="M939" s="172"/>
    </row>
    <row r="940" spans="1:13">
      <c r="A940" s="116" t="s">
        <v>957</v>
      </c>
      <c r="B940" s="104">
        <v>102</v>
      </c>
      <c r="C940" s="104" t="s">
        <v>1667</v>
      </c>
      <c r="D940" s="104" t="s">
        <v>1669</v>
      </c>
      <c r="E940" s="104">
        <v>1</v>
      </c>
      <c r="F940" s="113">
        <v>870.67396312778124</v>
      </c>
      <c r="G940" s="172"/>
      <c r="H940" s="172"/>
      <c r="I940" s="172"/>
      <c r="J940" s="172"/>
      <c r="K940" s="172"/>
      <c r="L940" s="172"/>
      <c r="M940" s="172"/>
    </row>
    <row r="941" spans="1:13">
      <c r="A941" s="116" t="s">
        <v>958</v>
      </c>
      <c r="B941" s="104">
        <v>102</v>
      </c>
      <c r="C941" s="104" t="s">
        <v>1667</v>
      </c>
      <c r="D941" s="104" t="s">
        <v>1669</v>
      </c>
      <c r="E941" s="104">
        <v>1</v>
      </c>
      <c r="F941" s="113">
        <v>870.67396312778124</v>
      </c>
      <c r="G941" s="172"/>
      <c r="H941" s="172"/>
      <c r="I941" s="172"/>
      <c r="J941" s="172"/>
      <c r="K941" s="172"/>
      <c r="L941" s="172"/>
      <c r="M941" s="172"/>
    </row>
    <row r="942" spans="1:13">
      <c r="A942" s="116" t="s">
        <v>959</v>
      </c>
      <c r="B942" s="104">
        <v>102</v>
      </c>
      <c r="C942" s="104" t="s">
        <v>1667</v>
      </c>
      <c r="D942" s="104" t="s">
        <v>1669</v>
      </c>
      <c r="E942" s="104">
        <v>1</v>
      </c>
      <c r="F942" s="113">
        <v>870.67396312778124</v>
      </c>
      <c r="G942" s="172"/>
      <c r="H942" s="172"/>
      <c r="I942" s="172"/>
      <c r="J942" s="172"/>
      <c r="K942" s="172"/>
      <c r="L942" s="172"/>
      <c r="M942" s="172"/>
    </row>
    <row r="943" spans="1:13">
      <c r="A943" s="116" t="s">
        <v>960</v>
      </c>
      <c r="B943" s="104">
        <v>102</v>
      </c>
      <c r="C943" s="104" t="s">
        <v>1667</v>
      </c>
      <c r="D943" s="104" t="s">
        <v>1669</v>
      </c>
      <c r="E943" s="104">
        <v>1</v>
      </c>
      <c r="F943" s="113">
        <v>870.67396312778124</v>
      </c>
      <c r="G943" s="172"/>
      <c r="H943" s="172"/>
      <c r="I943" s="172"/>
      <c r="J943" s="172"/>
      <c r="K943" s="172"/>
      <c r="L943" s="172"/>
      <c r="M943" s="172"/>
    </row>
    <row r="944" spans="1:13">
      <c r="A944" s="116" t="s">
        <v>961</v>
      </c>
      <c r="B944" s="104">
        <v>102</v>
      </c>
      <c r="C944" s="104" t="s">
        <v>1667</v>
      </c>
      <c r="D944" s="104" t="s">
        <v>1669</v>
      </c>
      <c r="E944" s="104">
        <v>1</v>
      </c>
      <c r="F944" s="113">
        <v>870.67396312778124</v>
      </c>
      <c r="G944" s="172"/>
      <c r="H944" s="172"/>
      <c r="I944" s="172"/>
      <c r="J944" s="172"/>
      <c r="K944" s="172"/>
      <c r="L944" s="172"/>
      <c r="M944" s="172"/>
    </row>
    <row r="945" spans="1:13">
      <c r="A945" s="116" t="s">
        <v>962</v>
      </c>
      <c r="B945" s="104">
        <v>102</v>
      </c>
      <c r="C945" s="104" t="s">
        <v>1667</v>
      </c>
      <c r="D945" s="104" t="s">
        <v>1669</v>
      </c>
      <c r="E945" s="104">
        <v>1</v>
      </c>
      <c r="F945" s="113">
        <v>870.67396312778124</v>
      </c>
      <c r="G945" s="172"/>
      <c r="H945" s="172"/>
      <c r="I945" s="172"/>
      <c r="J945" s="172"/>
      <c r="K945" s="172"/>
      <c r="L945" s="172"/>
      <c r="M945" s="172"/>
    </row>
    <row r="946" spans="1:13">
      <c r="A946" s="116" t="s">
        <v>963</v>
      </c>
      <c r="B946" s="104">
        <v>102</v>
      </c>
      <c r="C946" s="104" t="s">
        <v>1667</v>
      </c>
      <c r="D946" s="104" t="s">
        <v>1669</v>
      </c>
      <c r="E946" s="104">
        <v>1</v>
      </c>
      <c r="F946" s="113">
        <v>870.67396312778124</v>
      </c>
      <c r="G946" s="172"/>
      <c r="H946" s="172"/>
      <c r="I946" s="172"/>
      <c r="J946" s="172"/>
      <c r="K946" s="172"/>
      <c r="L946" s="172"/>
      <c r="M946" s="172"/>
    </row>
    <row r="947" spans="1:13">
      <c r="A947" s="116" t="s">
        <v>964</v>
      </c>
      <c r="B947" s="104">
        <v>102</v>
      </c>
      <c r="C947" s="104" t="s">
        <v>1665</v>
      </c>
      <c r="D947" s="104" t="s">
        <v>8</v>
      </c>
      <c r="E947" s="104">
        <v>1</v>
      </c>
      <c r="F947" s="113">
        <v>1088.3424539097266</v>
      </c>
      <c r="G947" s="172"/>
      <c r="H947" s="172"/>
      <c r="I947" s="172"/>
      <c r="J947" s="172"/>
      <c r="K947" s="172"/>
      <c r="L947" s="172"/>
      <c r="M947" s="172"/>
    </row>
    <row r="948" spans="1:13">
      <c r="A948" s="116" t="s">
        <v>965</v>
      </c>
      <c r="B948" s="104">
        <v>102</v>
      </c>
      <c r="C948" s="104" t="s">
        <v>1665</v>
      </c>
      <c r="D948" s="104" t="s">
        <v>10</v>
      </c>
      <c r="E948" s="104">
        <v>1</v>
      </c>
      <c r="F948" s="113">
        <v>1088.3424539097266</v>
      </c>
      <c r="G948" s="172"/>
      <c r="H948" s="172"/>
      <c r="I948" s="172"/>
      <c r="J948" s="172"/>
      <c r="K948" s="172"/>
      <c r="L948" s="172"/>
      <c r="M948" s="172"/>
    </row>
    <row r="949" spans="1:13">
      <c r="A949" s="116" t="s">
        <v>966</v>
      </c>
      <c r="B949" s="104">
        <v>102</v>
      </c>
      <c r="C949" s="104" t="s">
        <v>1665</v>
      </c>
      <c r="D949" s="104" t="s">
        <v>10</v>
      </c>
      <c r="E949" s="104">
        <v>1</v>
      </c>
      <c r="F949" s="113">
        <v>1088.3424539097266</v>
      </c>
      <c r="G949" s="172"/>
      <c r="H949" s="172"/>
      <c r="I949" s="172"/>
      <c r="J949" s="172"/>
      <c r="K949" s="172"/>
      <c r="L949" s="172"/>
      <c r="M949" s="172"/>
    </row>
    <row r="950" spans="1:13">
      <c r="A950" s="116" t="s">
        <v>967</v>
      </c>
      <c r="B950" s="104">
        <v>102</v>
      </c>
      <c r="C950" s="104" t="s">
        <v>1665</v>
      </c>
      <c r="D950" s="104" t="s">
        <v>47</v>
      </c>
      <c r="E950" s="104">
        <v>1</v>
      </c>
      <c r="F950" s="113">
        <v>1306.0109446916717</v>
      </c>
      <c r="G950" s="172"/>
      <c r="H950" s="172"/>
      <c r="I950" s="172"/>
      <c r="J950" s="172"/>
      <c r="K950" s="172"/>
      <c r="L950" s="172"/>
      <c r="M950" s="172"/>
    </row>
    <row r="951" spans="1:13">
      <c r="A951" s="116" t="s">
        <v>968</v>
      </c>
      <c r="B951" s="104">
        <v>102</v>
      </c>
      <c r="C951" s="104" t="s">
        <v>1665</v>
      </c>
      <c r="D951" s="104" t="s">
        <v>8</v>
      </c>
      <c r="E951" s="104">
        <v>1</v>
      </c>
      <c r="F951" s="113">
        <v>1088.3424539097266</v>
      </c>
      <c r="G951" s="172"/>
      <c r="H951" s="172"/>
      <c r="I951" s="172"/>
      <c r="J951" s="172"/>
      <c r="K951" s="172"/>
      <c r="L951" s="172"/>
      <c r="M951" s="172"/>
    </row>
    <row r="952" spans="1:13">
      <c r="A952" s="116" t="s">
        <v>969</v>
      </c>
      <c r="B952" s="104">
        <v>102</v>
      </c>
      <c r="C952" s="104" t="s">
        <v>1665</v>
      </c>
      <c r="D952" s="104" t="s">
        <v>1669</v>
      </c>
      <c r="E952" s="104">
        <v>1</v>
      </c>
      <c r="F952" s="113">
        <v>870.67396312778124</v>
      </c>
      <c r="G952" s="172"/>
      <c r="H952" s="172"/>
      <c r="I952" s="172"/>
      <c r="J952" s="172"/>
      <c r="K952" s="172"/>
      <c r="L952" s="172"/>
      <c r="M952" s="172"/>
    </row>
    <row r="953" spans="1:13">
      <c r="A953" s="116" t="s">
        <v>970</v>
      </c>
      <c r="B953" s="104">
        <v>102</v>
      </c>
      <c r="C953" s="104" t="s">
        <v>1665</v>
      </c>
      <c r="D953" s="104" t="s">
        <v>1669</v>
      </c>
      <c r="E953" s="104">
        <v>1</v>
      </c>
      <c r="F953" s="113">
        <v>870.67396312778124</v>
      </c>
      <c r="G953" s="172"/>
      <c r="H953" s="172"/>
      <c r="I953" s="172"/>
      <c r="J953" s="172"/>
      <c r="K953" s="172"/>
      <c r="L953" s="172"/>
      <c r="M953" s="172"/>
    </row>
    <row r="954" spans="1:13">
      <c r="A954" s="116" t="s">
        <v>971</v>
      </c>
      <c r="B954" s="104">
        <v>102</v>
      </c>
      <c r="C954" s="104" t="s">
        <v>1665</v>
      </c>
      <c r="D954" s="104" t="s">
        <v>1669</v>
      </c>
      <c r="E954" s="104">
        <v>1</v>
      </c>
      <c r="F954" s="113">
        <v>870.67396312778124</v>
      </c>
      <c r="G954" s="172"/>
      <c r="H954" s="172"/>
      <c r="I954" s="172"/>
      <c r="J954" s="172"/>
      <c r="K954" s="172"/>
      <c r="L954" s="172"/>
      <c r="M954" s="172"/>
    </row>
    <row r="955" spans="1:13">
      <c r="A955" s="116" t="s">
        <v>972</v>
      </c>
      <c r="B955" s="104">
        <v>102</v>
      </c>
      <c r="C955" s="104" t="s">
        <v>1665</v>
      </c>
      <c r="D955" s="104" t="s">
        <v>8</v>
      </c>
      <c r="E955" s="104">
        <v>1</v>
      </c>
      <c r="F955" s="113">
        <v>1088.3424539097266</v>
      </c>
      <c r="G955" s="172"/>
      <c r="H955" s="172"/>
      <c r="I955" s="172"/>
      <c r="J955" s="172"/>
      <c r="K955" s="172"/>
      <c r="L955" s="172"/>
      <c r="M955" s="172"/>
    </row>
    <row r="956" spans="1:13">
      <c r="A956" s="116" t="s">
        <v>973</v>
      </c>
      <c r="B956" s="104">
        <v>102</v>
      </c>
      <c r="C956" s="104" t="s">
        <v>1665</v>
      </c>
      <c r="D956" s="104" t="s">
        <v>1669</v>
      </c>
      <c r="E956" s="104">
        <v>1</v>
      </c>
      <c r="F956" s="113">
        <v>870.67396312778124</v>
      </c>
      <c r="G956" s="172"/>
      <c r="H956" s="172"/>
      <c r="I956" s="172"/>
      <c r="J956" s="172"/>
      <c r="K956" s="172"/>
      <c r="L956" s="172"/>
      <c r="M956" s="172"/>
    </row>
    <row r="957" spans="1:13">
      <c r="A957" s="116" t="s">
        <v>974</v>
      </c>
      <c r="B957" s="104">
        <v>102</v>
      </c>
      <c r="C957" s="104" t="s">
        <v>1665</v>
      </c>
      <c r="D957" s="104" t="s">
        <v>8</v>
      </c>
      <c r="E957" s="104">
        <v>1</v>
      </c>
      <c r="F957" s="113">
        <v>1088.3424539097266</v>
      </c>
      <c r="G957" s="172"/>
      <c r="H957" s="172"/>
      <c r="I957" s="172"/>
      <c r="J957" s="172"/>
      <c r="K957" s="172"/>
      <c r="L957" s="172"/>
      <c r="M957" s="172"/>
    </row>
    <row r="958" spans="1:13">
      <c r="A958" s="116" t="s">
        <v>975</v>
      </c>
      <c r="B958" s="104">
        <v>102</v>
      </c>
      <c r="C958" s="104" t="s">
        <v>1665</v>
      </c>
      <c r="D958" s="104" t="s">
        <v>47</v>
      </c>
      <c r="E958" s="104">
        <v>1</v>
      </c>
      <c r="F958" s="113">
        <v>1306.0109446916717</v>
      </c>
      <c r="G958" s="172"/>
      <c r="H958" s="172"/>
      <c r="I958" s="172"/>
      <c r="J958" s="172"/>
      <c r="K958" s="172"/>
      <c r="L958" s="172"/>
      <c r="M958" s="172"/>
    </row>
    <row r="959" spans="1:13">
      <c r="A959" s="116" t="s">
        <v>976</v>
      </c>
      <c r="B959" s="104">
        <v>102</v>
      </c>
      <c r="C959" s="104" t="s">
        <v>1665</v>
      </c>
      <c r="D959" s="104" t="s">
        <v>1669</v>
      </c>
      <c r="E959" s="104">
        <v>1</v>
      </c>
      <c r="F959" s="113">
        <v>870.67396312778124</v>
      </c>
      <c r="G959" s="172"/>
      <c r="H959" s="172"/>
      <c r="I959" s="172"/>
      <c r="J959" s="172"/>
      <c r="K959" s="172"/>
      <c r="L959" s="172"/>
      <c r="M959" s="172"/>
    </row>
    <row r="960" spans="1:13">
      <c r="A960" s="116" t="s">
        <v>977</v>
      </c>
      <c r="B960" s="104">
        <v>102</v>
      </c>
      <c r="C960" s="104" t="s">
        <v>1665</v>
      </c>
      <c r="D960" s="104" t="s">
        <v>10</v>
      </c>
      <c r="E960" s="104">
        <v>1</v>
      </c>
      <c r="F960" s="113">
        <v>1088.3424539097266</v>
      </c>
      <c r="G960" s="172"/>
      <c r="H960" s="172"/>
      <c r="I960" s="172"/>
      <c r="J960" s="172"/>
      <c r="K960" s="172"/>
      <c r="L960" s="172"/>
      <c r="M960" s="172"/>
    </row>
    <row r="961" spans="1:13">
      <c r="A961" s="116" t="s">
        <v>978</v>
      </c>
      <c r="B961" s="104">
        <v>102</v>
      </c>
      <c r="C961" s="104" t="s">
        <v>1665</v>
      </c>
      <c r="D961" s="104" t="s">
        <v>8</v>
      </c>
      <c r="E961" s="104">
        <v>1</v>
      </c>
      <c r="F961" s="113">
        <v>1088.3424539097266</v>
      </c>
      <c r="G961" s="172"/>
      <c r="H961" s="172"/>
      <c r="I961" s="172"/>
      <c r="J961" s="172"/>
      <c r="K961" s="172"/>
      <c r="L961" s="172"/>
      <c r="M961" s="172"/>
    </row>
    <row r="962" spans="1:13">
      <c r="A962" s="116" t="s">
        <v>979</v>
      </c>
      <c r="B962" s="104">
        <v>102</v>
      </c>
      <c r="C962" s="104" t="s">
        <v>1665</v>
      </c>
      <c r="D962" s="104" t="s">
        <v>1669</v>
      </c>
      <c r="E962" s="104">
        <v>1</v>
      </c>
      <c r="F962" s="113">
        <v>870.67396312778124</v>
      </c>
      <c r="G962" s="172"/>
      <c r="H962" s="172"/>
      <c r="I962" s="172"/>
      <c r="J962" s="172"/>
      <c r="K962" s="172"/>
      <c r="L962" s="172"/>
      <c r="M962" s="172"/>
    </row>
    <row r="963" spans="1:13">
      <c r="A963" s="116" t="s">
        <v>980</v>
      </c>
      <c r="B963" s="104">
        <v>102</v>
      </c>
      <c r="C963" s="104" t="s">
        <v>1665</v>
      </c>
      <c r="D963" s="104" t="s">
        <v>8</v>
      </c>
      <c r="E963" s="104">
        <v>1</v>
      </c>
      <c r="F963" s="113">
        <v>1088.3424539097266</v>
      </c>
      <c r="G963" s="172"/>
      <c r="H963" s="172"/>
      <c r="I963" s="172"/>
      <c r="J963" s="172"/>
      <c r="K963" s="172"/>
      <c r="L963" s="172"/>
      <c r="M963" s="172"/>
    </row>
    <row r="964" spans="1:13">
      <c r="A964" s="116" t="s">
        <v>981</v>
      </c>
      <c r="B964" s="104">
        <v>102</v>
      </c>
      <c r="C964" s="104" t="s">
        <v>1665</v>
      </c>
      <c r="D964" s="104" t="s">
        <v>8</v>
      </c>
      <c r="E964" s="104">
        <v>1</v>
      </c>
      <c r="F964" s="113">
        <v>1088.3424539097266</v>
      </c>
      <c r="G964" s="172"/>
      <c r="H964" s="172"/>
      <c r="I964" s="172"/>
      <c r="J964" s="172"/>
      <c r="K964" s="172"/>
      <c r="L964" s="172"/>
      <c r="M964" s="172"/>
    </row>
    <row r="965" spans="1:13">
      <c r="A965" s="116" t="s">
        <v>982</v>
      </c>
      <c r="B965" s="104">
        <v>102</v>
      </c>
      <c r="C965" s="104" t="s">
        <v>1664</v>
      </c>
      <c r="D965" s="104" t="s">
        <v>1669</v>
      </c>
      <c r="E965" s="104">
        <v>1</v>
      </c>
      <c r="F965" s="113">
        <v>870.67396312778124</v>
      </c>
      <c r="G965" s="172"/>
      <c r="H965" s="172"/>
      <c r="I965" s="172"/>
      <c r="J965" s="172"/>
      <c r="K965" s="172"/>
      <c r="L965" s="172"/>
      <c r="M965" s="172"/>
    </row>
    <row r="966" spans="1:13">
      <c r="A966" s="116" t="s">
        <v>983</v>
      </c>
      <c r="B966" s="104">
        <v>102</v>
      </c>
      <c r="C966" s="104" t="s">
        <v>1664</v>
      </c>
      <c r="D966" s="104" t="s">
        <v>1669</v>
      </c>
      <c r="E966" s="104">
        <v>1</v>
      </c>
      <c r="F966" s="113">
        <v>870.67396312778124</v>
      </c>
      <c r="G966" s="172"/>
      <c r="H966" s="172"/>
      <c r="I966" s="172"/>
      <c r="J966" s="172"/>
      <c r="K966" s="172"/>
      <c r="L966" s="172"/>
      <c r="M966" s="172"/>
    </row>
    <row r="967" spans="1:13">
      <c r="A967" s="116" t="s">
        <v>984</v>
      </c>
      <c r="B967" s="104">
        <v>102</v>
      </c>
      <c r="C967" s="104" t="s">
        <v>1664</v>
      </c>
      <c r="D967" s="104" t="s">
        <v>47</v>
      </c>
      <c r="E967" s="104">
        <v>1</v>
      </c>
      <c r="F967" s="113">
        <v>1306.0109446916717</v>
      </c>
      <c r="G967" s="172"/>
      <c r="H967" s="172"/>
      <c r="I967" s="172"/>
      <c r="J967" s="172"/>
      <c r="K967" s="172"/>
      <c r="L967" s="172"/>
      <c r="M967" s="172"/>
    </row>
    <row r="968" spans="1:13">
      <c r="A968" s="116" t="s">
        <v>985</v>
      </c>
      <c r="B968" s="104">
        <v>102</v>
      </c>
      <c r="C968" s="104" t="s">
        <v>1664</v>
      </c>
      <c r="D968" s="104" t="s">
        <v>1669</v>
      </c>
      <c r="E968" s="104">
        <v>1</v>
      </c>
      <c r="F968" s="113">
        <v>870.67396312778124</v>
      </c>
      <c r="G968" s="172"/>
      <c r="H968" s="172"/>
      <c r="I968" s="172"/>
      <c r="J968" s="172"/>
      <c r="K968" s="172"/>
      <c r="L968" s="172"/>
      <c r="M968" s="172"/>
    </row>
    <row r="969" spans="1:13">
      <c r="A969" s="116" t="s">
        <v>986</v>
      </c>
      <c r="B969" s="104">
        <v>102</v>
      </c>
      <c r="C969" s="104" t="s">
        <v>1663</v>
      </c>
      <c r="D969" s="104" t="s">
        <v>10</v>
      </c>
      <c r="E969" s="104">
        <v>1</v>
      </c>
      <c r="F969" s="113">
        <v>1088.3424539097266</v>
      </c>
      <c r="G969" s="172"/>
      <c r="H969" s="172"/>
      <c r="I969" s="172"/>
      <c r="J969" s="172"/>
      <c r="K969" s="172"/>
      <c r="L969" s="172"/>
      <c r="M969" s="172"/>
    </row>
    <row r="970" spans="1:13">
      <c r="A970" s="116" t="s">
        <v>987</v>
      </c>
      <c r="B970" s="104">
        <v>102</v>
      </c>
      <c r="C970" s="104" t="s">
        <v>1663</v>
      </c>
      <c r="D970" s="104" t="s">
        <v>1669</v>
      </c>
      <c r="E970" s="104">
        <v>1</v>
      </c>
      <c r="F970" s="113">
        <v>870.67396312778124</v>
      </c>
      <c r="G970" s="172"/>
      <c r="H970" s="172"/>
      <c r="I970" s="172"/>
      <c r="J970" s="172"/>
      <c r="K970" s="172"/>
      <c r="L970" s="172"/>
      <c r="M970" s="172"/>
    </row>
    <row r="971" spans="1:13">
      <c r="A971" s="116" t="s">
        <v>988</v>
      </c>
      <c r="B971" s="104">
        <v>102</v>
      </c>
      <c r="C971" s="104" t="s">
        <v>1663</v>
      </c>
      <c r="D971" s="104" t="s">
        <v>47</v>
      </c>
      <c r="E971" s="104">
        <v>1</v>
      </c>
      <c r="F971" s="113">
        <v>1306.0109446916717</v>
      </c>
      <c r="G971" s="172"/>
      <c r="H971" s="172"/>
      <c r="I971" s="172"/>
      <c r="J971" s="172"/>
      <c r="K971" s="172"/>
      <c r="L971" s="172"/>
      <c r="M971" s="172"/>
    </row>
    <row r="972" spans="1:13">
      <c r="A972" s="116" t="s">
        <v>989</v>
      </c>
      <c r="B972" s="104">
        <v>102</v>
      </c>
      <c r="C972" s="104" t="s">
        <v>1663</v>
      </c>
      <c r="D972" s="104" t="s">
        <v>10</v>
      </c>
      <c r="E972" s="104">
        <v>1</v>
      </c>
      <c r="F972" s="113">
        <v>1088.3424539097266</v>
      </c>
      <c r="G972" s="172"/>
      <c r="H972" s="172"/>
      <c r="I972" s="172"/>
      <c r="J972" s="172"/>
      <c r="K972" s="172"/>
      <c r="L972" s="172"/>
      <c r="M972" s="172"/>
    </row>
    <row r="973" spans="1:13">
      <c r="A973" s="116" t="s">
        <v>990</v>
      </c>
      <c r="B973" s="104">
        <v>102</v>
      </c>
      <c r="C973" s="104" t="s">
        <v>1663</v>
      </c>
      <c r="D973" s="104" t="s">
        <v>8</v>
      </c>
      <c r="E973" s="104">
        <v>1</v>
      </c>
      <c r="F973" s="113">
        <v>1088.3424539097266</v>
      </c>
      <c r="G973" s="172"/>
      <c r="H973" s="172"/>
      <c r="I973" s="172"/>
      <c r="J973" s="172"/>
      <c r="K973" s="172"/>
      <c r="L973" s="172"/>
      <c r="M973" s="172"/>
    </row>
    <row r="974" spans="1:13">
      <c r="A974" s="116" t="s">
        <v>991</v>
      </c>
      <c r="B974" s="104">
        <v>102</v>
      </c>
      <c r="C974" s="104" t="s">
        <v>1663</v>
      </c>
      <c r="D974" s="104" t="s">
        <v>47</v>
      </c>
      <c r="E974" s="104">
        <v>1</v>
      </c>
      <c r="F974" s="113">
        <v>1306.0109446916717</v>
      </c>
      <c r="G974" s="172"/>
      <c r="H974" s="172"/>
      <c r="I974" s="172"/>
      <c r="J974" s="172"/>
      <c r="K974" s="172"/>
      <c r="L974" s="172"/>
      <c r="M974" s="172"/>
    </row>
    <row r="975" spans="1:13">
      <c r="A975" s="116" t="s">
        <v>992</v>
      </c>
      <c r="B975" s="104">
        <v>102</v>
      </c>
      <c r="C975" s="104" t="s">
        <v>1663</v>
      </c>
      <c r="D975" s="104" t="s">
        <v>1669</v>
      </c>
      <c r="E975" s="104">
        <v>1</v>
      </c>
      <c r="F975" s="113">
        <v>870.67396312778124</v>
      </c>
      <c r="G975" s="172"/>
      <c r="H975" s="172"/>
      <c r="I975" s="172"/>
      <c r="J975" s="172"/>
      <c r="K975" s="172"/>
      <c r="L975" s="172"/>
      <c r="M975" s="172"/>
    </row>
    <row r="976" spans="1:13">
      <c r="A976" s="116" t="s">
        <v>993</v>
      </c>
      <c r="B976" s="104">
        <v>102</v>
      </c>
      <c r="C976" s="104" t="s">
        <v>1663</v>
      </c>
      <c r="D976" s="104" t="s">
        <v>47</v>
      </c>
      <c r="E976" s="104">
        <v>1</v>
      </c>
      <c r="F976" s="113">
        <v>1306.0109446916717</v>
      </c>
      <c r="G976" s="172"/>
      <c r="H976" s="172"/>
      <c r="I976" s="172"/>
      <c r="J976" s="172"/>
      <c r="K976" s="172"/>
      <c r="L976" s="172"/>
      <c r="M976" s="172"/>
    </row>
    <row r="977" spans="1:13">
      <c r="A977" s="116" t="s">
        <v>994</v>
      </c>
      <c r="B977" s="104">
        <v>102</v>
      </c>
      <c r="C977" s="104" t="s">
        <v>1663</v>
      </c>
      <c r="D977" s="104" t="s">
        <v>47</v>
      </c>
      <c r="E977" s="104">
        <v>1</v>
      </c>
      <c r="F977" s="113">
        <v>1306.0109446916717</v>
      </c>
      <c r="G977" s="172"/>
      <c r="H977" s="172"/>
      <c r="I977" s="172"/>
      <c r="J977" s="172"/>
      <c r="K977" s="172"/>
      <c r="L977" s="172"/>
      <c r="M977" s="172"/>
    </row>
    <row r="978" spans="1:13">
      <c r="A978" s="116" t="s">
        <v>995</v>
      </c>
      <c r="B978" s="104">
        <v>102</v>
      </c>
      <c r="C978" s="104" t="s">
        <v>1663</v>
      </c>
      <c r="D978" s="104" t="s">
        <v>55</v>
      </c>
      <c r="E978" s="104">
        <v>1</v>
      </c>
      <c r="F978" s="113">
        <v>1523.6794354736171</v>
      </c>
      <c r="G978" s="172"/>
      <c r="H978" s="172"/>
      <c r="I978" s="172"/>
      <c r="J978" s="172"/>
      <c r="K978" s="172"/>
      <c r="L978" s="172"/>
      <c r="M978" s="172"/>
    </row>
    <row r="979" spans="1:13">
      <c r="A979" s="116" t="s">
        <v>310</v>
      </c>
      <c r="B979" s="104">
        <v>102</v>
      </c>
      <c r="C979" s="104" t="s">
        <v>1663</v>
      </c>
      <c r="D979" s="104" t="s">
        <v>1669</v>
      </c>
      <c r="E979" s="104">
        <v>1</v>
      </c>
      <c r="F979" s="113">
        <v>870.67396312778124</v>
      </c>
      <c r="G979" s="172"/>
      <c r="H979" s="172"/>
      <c r="I979" s="172"/>
      <c r="J979" s="172"/>
      <c r="K979" s="172"/>
      <c r="L979" s="172"/>
      <c r="M979" s="172"/>
    </row>
    <row r="980" spans="1:13">
      <c r="A980" s="116" t="s">
        <v>996</v>
      </c>
      <c r="B980" s="104">
        <v>102</v>
      </c>
      <c r="C980" s="104" t="s">
        <v>1665</v>
      </c>
      <c r="D980" s="104" t="s">
        <v>1669</v>
      </c>
      <c r="E980" s="104">
        <v>1</v>
      </c>
      <c r="F980" s="113">
        <v>870.67396312778124</v>
      </c>
      <c r="G980" s="172"/>
      <c r="H980" s="172"/>
      <c r="I980" s="172"/>
      <c r="J980" s="172"/>
      <c r="K980" s="172"/>
      <c r="L980" s="172"/>
      <c r="M980" s="172"/>
    </row>
    <row r="981" spans="1:13">
      <c r="A981" s="116" t="s">
        <v>997</v>
      </c>
      <c r="B981" s="104">
        <v>102</v>
      </c>
      <c r="C981" s="104" t="s">
        <v>1665</v>
      </c>
      <c r="D981" s="104" t="s">
        <v>1669</v>
      </c>
      <c r="E981" s="104">
        <v>1</v>
      </c>
      <c r="F981" s="113">
        <v>870.67396312778124</v>
      </c>
      <c r="G981" s="172"/>
      <c r="H981" s="172"/>
      <c r="I981" s="172"/>
      <c r="J981" s="172"/>
      <c r="K981" s="172"/>
      <c r="L981" s="172"/>
      <c r="M981" s="172"/>
    </row>
    <row r="982" spans="1:13">
      <c r="A982" s="116" t="s">
        <v>998</v>
      </c>
      <c r="B982" s="104">
        <v>102</v>
      </c>
      <c r="C982" s="104" t="s">
        <v>1665</v>
      </c>
      <c r="D982" s="104" t="s">
        <v>1669</v>
      </c>
      <c r="E982" s="104">
        <v>1</v>
      </c>
      <c r="F982" s="113">
        <v>870.67396312778124</v>
      </c>
      <c r="G982" s="172"/>
      <c r="H982" s="172"/>
      <c r="I982" s="172"/>
      <c r="J982" s="172"/>
      <c r="K982" s="172"/>
      <c r="L982" s="172"/>
      <c r="M982" s="172"/>
    </row>
    <row r="983" spans="1:13">
      <c r="A983" s="116" t="s">
        <v>999</v>
      </c>
      <c r="B983" s="104">
        <v>102</v>
      </c>
      <c r="C983" s="104" t="s">
        <v>1665</v>
      </c>
      <c r="D983" s="104" t="s">
        <v>1669</v>
      </c>
      <c r="E983" s="104">
        <v>1</v>
      </c>
      <c r="F983" s="113">
        <v>870.67396312778124</v>
      </c>
      <c r="G983" s="172"/>
      <c r="H983" s="172"/>
      <c r="I983" s="172"/>
      <c r="J983" s="172"/>
      <c r="K983" s="172"/>
      <c r="L983" s="172"/>
      <c r="M983" s="172"/>
    </row>
    <row r="984" spans="1:13">
      <c r="A984" s="116" t="s">
        <v>1000</v>
      </c>
      <c r="B984" s="104">
        <v>102</v>
      </c>
      <c r="C984" s="104" t="s">
        <v>1665</v>
      </c>
      <c r="D984" s="104" t="s">
        <v>1669</v>
      </c>
      <c r="E984" s="104">
        <v>1</v>
      </c>
      <c r="F984" s="113">
        <v>870.67396312778124</v>
      </c>
      <c r="G984" s="172"/>
      <c r="H984" s="172"/>
      <c r="I984" s="172"/>
      <c r="J984" s="172"/>
      <c r="K984" s="172"/>
      <c r="L984" s="172"/>
      <c r="M984" s="172"/>
    </row>
    <row r="985" spans="1:13">
      <c r="A985" s="116" t="s">
        <v>1001</v>
      </c>
      <c r="B985" s="104">
        <v>102</v>
      </c>
      <c r="C985" s="104" t="s">
        <v>1665</v>
      </c>
      <c r="D985" s="104" t="s">
        <v>52</v>
      </c>
      <c r="E985" s="104">
        <v>1</v>
      </c>
      <c r="F985" s="113">
        <v>1741.3479262555625</v>
      </c>
      <c r="G985" s="172"/>
      <c r="H985" s="172"/>
      <c r="I985" s="172"/>
      <c r="J985" s="172"/>
      <c r="K985" s="172"/>
      <c r="L985" s="172"/>
      <c r="M985" s="172"/>
    </row>
    <row r="986" spans="1:13">
      <c r="A986" s="116" t="s">
        <v>1002</v>
      </c>
      <c r="B986" s="104">
        <v>102</v>
      </c>
      <c r="C986" s="104" t="s">
        <v>1665</v>
      </c>
      <c r="D986" s="104" t="s">
        <v>1669</v>
      </c>
      <c r="E986" s="104">
        <v>1</v>
      </c>
      <c r="F986" s="113">
        <v>870.67396312778124</v>
      </c>
      <c r="G986" s="172"/>
      <c r="H986" s="172"/>
      <c r="I986" s="172"/>
      <c r="J986" s="172"/>
      <c r="K986" s="172"/>
      <c r="L986" s="172"/>
      <c r="M986" s="172"/>
    </row>
    <row r="987" spans="1:13">
      <c r="A987" s="116" t="s">
        <v>1003</v>
      </c>
      <c r="B987" s="104">
        <v>102</v>
      </c>
      <c r="C987" s="104" t="s">
        <v>1665</v>
      </c>
      <c r="D987" s="104" t="s">
        <v>1669</v>
      </c>
      <c r="E987" s="104">
        <v>1</v>
      </c>
      <c r="F987" s="113">
        <v>870.67396312778124</v>
      </c>
      <c r="G987" s="172"/>
      <c r="H987" s="172"/>
      <c r="I987" s="172"/>
      <c r="J987" s="172"/>
      <c r="K987" s="172"/>
      <c r="L987" s="172"/>
      <c r="M987" s="172"/>
    </row>
    <row r="988" spans="1:13">
      <c r="A988" s="116" t="s">
        <v>1004</v>
      </c>
      <c r="B988" s="104">
        <v>102</v>
      </c>
      <c r="C988" s="104" t="s">
        <v>1665</v>
      </c>
      <c r="D988" s="104" t="s">
        <v>1669</v>
      </c>
      <c r="E988" s="104">
        <v>1</v>
      </c>
      <c r="F988" s="113">
        <v>870.67396312778124</v>
      </c>
      <c r="G988" s="172"/>
      <c r="H988" s="172"/>
      <c r="I988" s="172"/>
      <c r="J988" s="172"/>
      <c r="K988" s="172"/>
      <c r="L988" s="172"/>
      <c r="M988" s="172"/>
    </row>
    <row r="989" spans="1:13">
      <c r="A989" s="116" t="s">
        <v>1005</v>
      </c>
      <c r="B989" s="104">
        <v>102</v>
      </c>
      <c r="C989" s="104" t="s">
        <v>1665</v>
      </c>
      <c r="D989" s="104" t="s">
        <v>8</v>
      </c>
      <c r="E989" s="104">
        <v>1</v>
      </c>
      <c r="F989" s="113">
        <v>1088.3424539097266</v>
      </c>
      <c r="G989" s="172"/>
      <c r="H989" s="172"/>
      <c r="I989" s="172"/>
      <c r="J989" s="172"/>
      <c r="K989" s="172"/>
      <c r="L989" s="172"/>
      <c r="M989" s="172"/>
    </row>
    <row r="990" spans="1:13">
      <c r="A990" s="116" t="s">
        <v>1006</v>
      </c>
      <c r="B990" s="104">
        <v>102</v>
      </c>
      <c r="C990" s="104" t="s">
        <v>1665</v>
      </c>
      <c r="D990" s="104" t="s">
        <v>55</v>
      </c>
      <c r="E990" s="104">
        <v>1</v>
      </c>
      <c r="F990" s="113">
        <v>1523.6794354736171</v>
      </c>
      <c r="G990" s="172"/>
      <c r="H990" s="172"/>
      <c r="I990" s="172"/>
      <c r="J990" s="172"/>
      <c r="K990" s="172"/>
      <c r="L990" s="172"/>
      <c r="M990" s="172"/>
    </row>
    <row r="991" spans="1:13">
      <c r="A991" s="116" t="s">
        <v>1007</v>
      </c>
      <c r="B991" s="104">
        <v>102</v>
      </c>
      <c r="C991" s="104" t="s">
        <v>1665</v>
      </c>
      <c r="D991" s="104" t="s">
        <v>8</v>
      </c>
      <c r="E991" s="104">
        <v>1</v>
      </c>
      <c r="F991" s="113">
        <v>1088.3424539097266</v>
      </c>
      <c r="G991" s="172"/>
      <c r="H991" s="172"/>
      <c r="I991" s="172"/>
      <c r="J991" s="172"/>
      <c r="K991" s="172"/>
      <c r="L991" s="172"/>
      <c r="M991" s="172"/>
    </row>
    <row r="992" spans="1:13">
      <c r="A992" s="116" t="s">
        <v>1008</v>
      </c>
      <c r="B992" s="104">
        <v>102</v>
      </c>
      <c r="C992" s="104" t="s">
        <v>1665</v>
      </c>
      <c r="D992" s="104" t="s">
        <v>1669</v>
      </c>
      <c r="E992" s="104">
        <v>1</v>
      </c>
      <c r="F992" s="113">
        <v>870.67396312778124</v>
      </c>
      <c r="G992" s="172"/>
      <c r="H992" s="172"/>
      <c r="I992" s="172"/>
      <c r="J992" s="172"/>
      <c r="K992" s="172"/>
      <c r="L992" s="172"/>
      <c r="M992" s="172"/>
    </row>
    <row r="993" spans="1:13">
      <c r="A993" s="116" t="s">
        <v>1009</v>
      </c>
      <c r="B993" s="104">
        <v>102</v>
      </c>
      <c r="C993" s="104" t="s">
        <v>1665</v>
      </c>
      <c r="D993" s="104" t="s">
        <v>1669</v>
      </c>
      <c r="E993" s="104">
        <v>1</v>
      </c>
      <c r="F993" s="113">
        <v>870.67396312778124</v>
      </c>
      <c r="G993" s="172"/>
      <c r="H993" s="172"/>
      <c r="I993" s="172"/>
      <c r="J993" s="172"/>
      <c r="K993" s="172"/>
      <c r="L993" s="172"/>
      <c r="M993" s="172"/>
    </row>
    <row r="994" spans="1:13">
      <c r="A994" s="116" t="s">
        <v>1010</v>
      </c>
      <c r="B994" s="104">
        <v>102</v>
      </c>
      <c r="C994" s="104" t="s">
        <v>1665</v>
      </c>
      <c r="D994" s="104" t="s">
        <v>8</v>
      </c>
      <c r="E994" s="104">
        <v>1</v>
      </c>
      <c r="F994" s="113">
        <v>1088.3424539097266</v>
      </c>
      <c r="G994" s="172"/>
      <c r="H994" s="172"/>
      <c r="I994" s="172"/>
      <c r="J994" s="172"/>
      <c r="K994" s="172"/>
      <c r="L994" s="172"/>
      <c r="M994" s="172"/>
    </row>
    <row r="995" spans="1:13">
      <c r="A995" s="116" t="s">
        <v>1011</v>
      </c>
      <c r="B995" s="104">
        <v>102</v>
      </c>
      <c r="C995" s="104" t="s">
        <v>1665</v>
      </c>
      <c r="D995" s="104" t="s">
        <v>1669</v>
      </c>
      <c r="E995" s="104">
        <v>1</v>
      </c>
      <c r="F995" s="113">
        <v>870.67396312778124</v>
      </c>
      <c r="G995" s="172"/>
      <c r="H995" s="172"/>
      <c r="I995" s="172"/>
      <c r="J995" s="172"/>
      <c r="K995" s="172"/>
      <c r="L995" s="172"/>
      <c r="M995" s="172"/>
    </row>
    <row r="996" spans="1:13">
      <c r="A996" s="116" t="s">
        <v>1012</v>
      </c>
      <c r="B996" s="104">
        <v>102</v>
      </c>
      <c r="C996" s="104" t="s">
        <v>1665</v>
      </c>
      <c r="D996" s="104" t="s">
        <v>1669</v>
      </c>
      <c r="E996" s="104">
        <v>1</v>
      </c>
      <c r="F996" s="113">
        <v>870.67396312778124</v>
      </c>
      <c r="G996" s="172"/>
      <c r="H996" s="172"/>
      <c r="I996" s="172"/>
      <c r="J996" s="172"/>
      <c r="K996" s="172"/>
      <c r="L996" s="172"/>
      <c r="M996" s="172"/>
    </row>
    <row r="997" spans="1:13">
      <c r="A997" s="116" t="s">
        <v>1013</v>
      </c>
      <c r="B997" s="104">
        <v>102</v>
      </c>
      <c r="C997" s="104" t="s">
        <v>1665</v>
      </c>
      <c r="D997" s="104" t="s">
        <v>47</v>
      </c>
      <c r="E997" s="104">
        <v>1</v>
      </c>
      <c r="F997" s="113">
        <v>1306.0109446916717</v>
      </c>
      <c r="G997" s="172"/>
      <c r="H997" s="172"/>
      <c r="I997" s="172"/>
      <c r="J997" s="172"/>
      <c r="K997" s="172"/>
      <c r="L997" s="172"/>
      <c r="M997" s="172"/>
    </row>
    <row r="998" spans="1:13">
      <c r="A998" s="116" t="s">
        <v>1014</v>
      </c>
      <c r="B998" s="104">
        <v>102</v>
      </c>
      <c r="C998" s="104" t="s">
        <v>1665</v>
      </c>
      <c r="D998" s="104" t="s">
        <v>8</v>
      </c>
      <c r="E998" s="104">
        <v>1</v>
      </c>
      <c r="F998" s="113">
        <v>1088.3424539097266</v>
      </c>
      <c r="G998" s="172"/>
      <c r="H998" s="172"/>
      <c r="I998" s="172"/>
      <c r="J998" s="172"/>
      <c r="K998" s="172"/>
      <c r="L998" s="172"/>
      <c r="M998" s="172"/>
    </row>
    <row r="999" spans="1:13">
      <c r="A999" s="116" t="s">
        <v>1015</v>
      </c>
      <c r="B999" s="104">
        <v>102</v>
      </c>
      <c r="C999" s="104" t="s">
        <v>1665</v>
      </c>
      <c r="D999" s="104" t="s">
        <v>1669</v>
      </c>
      <c r="E999" s="104">
        <v>1</v>
      </c>
      <c r="F999" s="113">
        <v>870.67396312778124</v>
      </c>
      <c r="G999" s="172"/>
      <c r="H999" s="172"/>
      <c r="I999" s="172"/>
      <c r="J999" s="172"/>
      <c r="K999" s="172"/>
      <c r="L999" s="172"/>
      <c r="M999" s="172"/>
    </row>
    <row r="1000" spans="1:13">
      <c r="A1000" s="116" t="s">
        <v>1016</v>
      </c>
      <c r="B1000" s="104">
        <v>102</v>
      </c>
      <c r="C1000" s="104" t="s">
        <v>1665</v>
      </c>
      <c r="D1000" s="104" t="s">
        <v>1669</v>
      </c>
      <c r="E1000" s="104">
        <v>1</v>
      </c>
      <c r="F1000" s="113">
        <v>870.67396312778124</v>
      </c>
      <c r="G1000" s="172"/>
      <c r="H1000" s="172"/>
      <c r="I1000" s="172"/>
      <c r="J1000" s="172"/>
      <c r="K1000" s="172"/>
      <c r="L1000" s="172"/>
      <c r="M1000" s="172"/>
    </row>
    <row r="1001" spans="1:13">
      <c r="A1001" s="116" t="s">
        <v>1017</v>
      </c>
      <c r="B1001" s="104">
        <v>102</v>
      </c>
      <c r="C1001" s="104" t="s">
        <v>1665</v>
      </c>
      <c r="D1001" s="104" t="s">
        <v>1669</v>
      </c>
      <c r="E1001" s="104">
        <v>1</v>
      </c>
      <c r="F1001" s="113">
        <v>870.67396312778124</v>
      </c>
      <c r="G1001" s="172"/>
      <c r="H1001" s="172"/>
      <c r="I1001" s="172"/>
      <c r="J1001" s="172"/>
      <c r="K1001" s="172"/>
      <c r="L1001" s="172"/>
      <c r="M1001" s="172"/>
    </row>
    <row r="1002" spans="1:13">
      <c r="A1002" s="116" t="s">
        <v>1018</v>
      </c>
      <c r="B1002" s="104">
        <v>102</v>
      </c>
      <c r="C1002" s="104" t="s">
        <v>1665</v>
      </c>
      <c r="D1002" s="104" t="s">
        <v>1669</v>
      </c>
      <c r="E1002" s="104">
        <v>1</v>
      </c>
      <c r="F1002" s="113">
        <v>870.67396312778124</v>
      </c>
      <c r="G1002" s="172"/>
      <c r="H1002" s="172"/>
      <c r="I1002" s="172"/>
      <c r="J1002" s="172"/>
      <c r="K1002" s="172"/>
      <c r="L1002" s="172"/>
      <c r="M1002" s="172"/>
    </row>
    <row r="1003" spans="1:13">
      <c r="A1003" s="116" t="s">
        <v>1019</v>
      </c>
      <c r="B1003" s="104">
        <v>102</v>
      </c>
      <c r="C1003" s="104" t="s">
        <v>1667</v>
      </c>
      <c r="D1003" s="104" t="s">
        <v>1669</v>
      </c>
      <c r="E1003" s="104">
        <v>1</v>
      </c>
      <c r="F1003" s="113">
        <v>870.67396312778124</v>
      </c>
      <c r="G1003" s="172"/>
      <c r="H1003" s="172"/>
      <c r="I1003" s="172"/>
      <c r="J1003" s="172"/>
      <c r="K1003" s="172"/>
      <c r="L1003" s="172"/>
      <c r="M1003" s="172"/>
    </row>
    <row r="1004" spans="1:13">
      <c r="A1004" s="116" t="s">
        <v>416</v>
      </c>
      <c r="B1004" s="104">
        <v>102</v>
      </c>
      <c r="C1004" s="104" t="s">
        <v>1667</v>
      </c>
      <c r="D1004" s="104" t="s">
        <v>1669</v>
      </c>
      <c r="E1004" s="104">
        <v>1</v>
      </c>
      <c r="F1004" s="113">
        <v>870.67396312778124</v>
      </c>
      <c r="G1004" s="172"/>
      <c r="H1004" s="172"/>
      <c r="I1004" s="172"/>
      <c r="J1004" s="172"/>
      <c r="K1004" s="172"/>
      <c r="L1004" s="172"/>
      <c r="M1004" s="172"/>
    </row>
    <row r="1005" spans="1:13">
      <c r="A1005" s="116" t="s">
        <v>1020</v>
      </c>
      <c r="B1005" s="104">
        <v>102</v>
      </c>
      <c r="C1005" s="104" t="s">
        <v>1667</v>
      </c>
      <c r="D1005" s="104" t="s">
        <v>1669</v>
      </c>
      <c r="E1005" s="104">
        <v>1</v>
      </c>
      <c r="F1005" s="113">
        <v>870.67396312778124</v>
      </c>
      <c r="G1005" s="172"/>
      <c r="H1005" s="172"/>
      <c r="I1005" s="172"/>
      <c r="J1005" s="172"/>
      <c r="K1005" s="172"/>
      <c r="L1005" s="172"/>
      <c r="M1005" s="172"/>
    </row>
    <row r="1006" spans="1:13">
      <c r="A1006" s="116" t="s">
        <v>1021</v>
      </c>
      <c r="B1006" s="104">
        <v>102</v>
      </c>
      <c r="C1006" s="104" t="s">
        <v>1667</v>
      </c>
      <c r="D1006" s="104" t="s">
        <v>1669</v>
      </c>
      <c r="E1006" s="104">
        <v>1</v>
      </c>
      <c r="F1006" s="113">
        <v>870.67396312778124</v>
      </c>
      <c r="G1006" s="172"/>
      <c r="H1006" s="172"/>
      <c r="I1006" s="172"/>
      <c r="J1006" s="172"/>
      <c r="K1006" s="172"/>
      <c r="L1006" s="172"/>
      <c r="M1006" s="172"/>
    </row>
    <row r="1007" spans="1:13">
      <c r="A1007" s="116" t="s">
        <v>1022</v>
      </c>
      <c r="B1007" s="104">
        <v>102</v>
      </c>
      <c r="C1007" s="104" t="s">
        <v>1667</v>
      </c>
      <c r="D1007" s="104" t="s">
        <v>1669</v>
      </c>
      <c r="E1007" s="104">
        <v>1</v>
      </c>
      <c r="F1007" s="113">
        <v>870.67396312778124</v>
      </c>
      <c r="G1007" s="172"/>
      <c r="H1007" s="172"/>
      <c r="I1007" s="172"/>
      <c r="J1007" s="172"/>
      <c r="K1007" s="172"/>
      <c r="L1007" s="172"/>
      <c r="M1007" s="172"/>
    </row>
    <row r="1008" spans="1:13">
      <c r="A1008" s="116" t="s">
        <v>1023</v>
      </c>
      <c r="B1008" s="104">
        <v>102</v>
      </c>
      <c r="C1008" s="104" t="s">
        <v>1667</v>
      </c>
      <c r="D1008" s="104" t="s">
        <v>8</v>
      </c>
      <c r="E1008" s="104">
        <v>1</v>
      </c>
      <c r="F1008" s="113">
        <v>1088.3424539097266</v>
      </c>
      <c r="G1008" s="172"/>
      <c r="H1008" s="172"/>
      <c r="I1008" s="172"/>
      <c r="J1008" s="172"/>
      <c r="K1008" s="172"/>
      <c r="L1008" s="172"/>
      <c r="M1008" s="172"/>
    </row>
    <row r="1009" spans="1:13">
      <c r="A1009" s="116" t="s">
        <v>1024</v>
      </c>
      <c r="B1009" s="104">
        <v>102</v>
      </c>
      <c r="C1009" s="104" t="s">
        <v>1667</v>
      </c>
      <c r="D1009" s="104" t="s">
        <v>1669</v>
      </c>
      <c r="E1009" s="104">
        <v>1</v>
      </c>
      <c r="F1009" s="113">
        <v>870.67396312778124</v>
      </c>
      <c r="G1009" s="172"/>
      <c r="H1009" s="172"/>
      <c r="I1009" s="172"/>
      <c r="J1009" s="172"/>
      <c r="K1009" s="172"/>
      <c r="L1009" s="172"/>
      <c r="M1009" s="172"/>
    </row>
    <row r="1010" spans="1:13">
      <c r="A1010" s="116" t="s">
        <v>1025</v>
      </c>
      <c r="B1010" s="104">
        <v>102</v>
      </c>
      <c r="C1010" s="104" t="s">
        <v>1667</v>
      </c>
      <c r="D1010" s="104" t="s">
        <v>55</v>
      </c>
      <c r="E1010" s="104">
        <v>1</v>
      </c>
      <c r="F1010" s="113">
        <v>1523.6794354736171</v>
      </c>
      <c r="G1010" s="172"/>
      <c r="H1010" s="172"/>
      <c r="I1010" s="172"/>
      <c r="J1010" s="172"/>
      <c r="K1010" s="172"/>
      <c r="L1010" s="172"/>
      <c r="M1010" s="172"/>
    </row>
    <row r="1011" spans="1:13">
      <c r="A1011" s="116" t="s">
        <v>1026</v>
      </c>
      <c r="B1011" s="104">
        <v>102</v>
      </c>
      <c r="C1011" s="104" t="s">
        <v>1667</v>
      </c>
      <c r="D1011" s="104" t="s">
        <v>1669</v>
      </c>
      <c r="E1011" s="104">
        <v>1</v>
      </c>
      <c r="F1011" s="113">
        <v>870.67396312778124</v>
      </c>
      <c r="G1011" s="172"/>
      <c r="H1011" s="172"/>
      <c r="I1011" s="172"/>
      <c r="J1011" s="172"/>
      <c r="K1011" s="172"/>
      <c r="L1011" s="172"/>
      <c r="M1011" s="172"/>
    </row>
    <row r="1012" spans="1:13">
      <c r="A1012" s="116" t="s">
        <v>1027</v>
      </c>
      <c r="B1012" s="104">
        <v>102</v>
      </c>
      <c r="C1012" s="104" t="s">
        <v>1667</v>
      </c>
      <c r="D1012" s="104" t="s">
        <v>1669</v>
      </c>
      <c r="E1012" s="104">
        <v>1</v>
      </c>
      <c r="F1012" s="113">
        <v>870.67396312778124</v>
      </c>
      <c r="G1012" s="172"/>
      <c r="H1012" s="172"/>
      <c r="I1012" s="172"/>
      <c r="J1012" s="172"/>
      <c r="K1012" s="172"/>
      <c r="L1012" s="172"/>
      <c r="M1012" s="172"/>
    </row>
    <row r="1013" spans="1:13">
      <c r="A1013" s="116" t="s">
        <v>1028</v>
      </c>
      <c r="B1013" s="104">
        <v>102</v>
      </c>
      <c r="C1013" s="104" t="s">
        <v>1667</v>
      </c>
      <c r="D1013" s="104" t="s">
        <v>55</v>
      </c>
      <c r="E1013" s="104">
        <v>1</v>
      </c>
      <c r="F1013" s="113">
        <v>1523.6794354736171</v>
      </c>
      <c r="G1013" s="172"/>
      <c r="H1013" s="172"/>
      <c r="I1013" s="172"/>
      <c r="J1013" s="172"/>
      <c r="K1013" s="172"/>
      <c r="L1013" s="172"/>
      <c r="M1013" s="172"/>
    </row>
    <row r="1014" spans="1:13">
      <c r="A1014" s="116" t="s">
        <v>1029</v>
      </c>
      <c r="B1014" s="104">
        <v>102</v>
      </c>
      <c r="C1014" s="104" t="s">
        <v>1667</v>
      </c>
      <c r="D1014" s="104" t="s">
        <v>8</v>
      </c>
      <c r="E1014" s="104">
        <v>1</v>
      </c>
      <c r="F1014" s="113">
        <v>1088.3424539097266</v>
      </c>
      <c r="G1014" s="172"/>
      <c r="H1014" s="172"/>
      <c r="I1014" s="172"/>
      <c r="J1014" s="172"/>
      <c r="K1014" s="172"/>
      <c r="L1014" s="172"/>
      <c r="M1014" s="172"/>
    </row>
    <row r="1015" spans="1:13">
      <c r="A1015" s="116" t="s">
        <v>1030</v>
      </c>
      <c r="B1015" s="104">
        <v>102</v>
      </c>
      <c r="C1015" s="104" t="s">
        <v>1667</v>
      </c>
      <c r="D1015" s="104" t="s">
        <v>1669</v>
      </c>
      <c r="E1015" s="104">
        <v>1</v>
      </c>
      <c r="F1015" s="113">
        <v>870.67396312778124</v>
      </c>
      <c r="G1015" s="172"/>
      <c r="H1015" s="172"/>
      <c r="I1015" s="172"/>
      <c r="J1015" s="172"/>
      <c r="K1015" s="172"/>
      <c r="L1015" s="172"/>
      <c r="M1015" s="172"/>
    </row>
    <row r="1016" spans="1:13">
      <c r="A1016" s="116" t="s">
        <v>1031</v>
      </c>
      <c r="B1016" s="104">
        <v>102</v>
      </c>
      <c r="C1016" s="104" t="s">
        <v>1667</v>
      </c>
      <c r="D1016" s="104" t="s">
        <v>1669</v>
      </c>
      <c r="E1016" s="104">
        <v>1</v>
      </c>
      <c r="F1016" s="113">
        <v>870.67396312778124</v>
      </c>
      <c r="G1016" s="172"/>
      <c r="H1016" s="172"/>
      <c r="I1016" s="172"/>
      <c r="J1016" s="172"/>
      <c r="K1016" s="172"/>
      <c r="L1016" s="172"/>
      <c r="M1016" s="172"/>
    </row>
    <row r="1017" spans="1:13">
      <c r="A1017" s="116" t="s">
        <v>1032</v>
      </c>
      <c r="B1017" s="104">
        <v>102</v>
      </c>
      <c r="C1017" s="104" t="s">
        <v>1667</v>
      </c>
      <c r="D1017" s="104" t="s">
        <v>47</v>
      </c>
      <c r="E1017" s="104">
        <v>1</v>
      </c>
      <c r="F1017" s="113">
        <v>1306.0109446916717</v>
      </c>
      <c r="G1017" s="172"/>
      <c r="H1017" s="172"/>
      <c r="I1017" s="172"/>
      <c r="J1017" s="172"/>
      <c r="K1017" s="172"/>
      <c r="L1017" s="172"/>
      <c r="M1017" s="172"/>
    </row>
    <row r="1018" spans="1:13">
      <c r="A1018" s="116" t="s">
        <v>870</v>
      </c>
      <c r="B1018" s="104">
        <v>102</v>
      </c>
      <c r="C1018" s="104" t="s">
        <v>1667</v>
      </c>
      <c r="D1018" s="104" t="s">
        <v>47</v>
      </c>
      <c r="E1018" s="104">
        <v>1</v>
      </c>
      <c r="F1018" s="113">
        <v>1306.0109446916717</v>
      </c>
      <c r="G1018" s="172"/>
      <c r="H1018" s="172"/>
      <c r="I1018" s="172"/>
      <c r="J1018" s="172"/>
      <c r="K1018" s="172"/>
      <c r="L1018" s="172"/>
      <c r="M1018" s="172"/>
    </row>
    <row r="1019" spans="1:13">
      <c r="A1019" s="116" t="s">
        <v>1033</v>
      </c>
      <c r="B1019" s="104">
        <v>102</v>
      </c>
      <c r="C1019" s="104" t="s">
        <v>1667</v>
      </c>
      <c r="D1019" s="104" t="s">
        <v>1669</v>
      </c>
      <c r="E1019" s="104">
        <v>0.5</v>
      </c>
      <c r="F1019" s="113">
        <v>870.67396312778124</v>
      </c>
      <c r="G1019" s="172"/>
      <c r="H1019" s="172"/>
      <c r="I1019" s="172"/>
      <c r="J1019" s="172"/>
      <c r="K1019" s="172"/>
      <c r="L1019" s="172"/>
      <c r="M1019" s="172"/>
    </row>
    <row r="1020" spans="1:13">
      <c r="A1020" s="116" t="s">
        <v>118</v>
      </c>
      <c r="B1020" s="104">
        <v>102</v>
      </c>
      <c r="C1020" s="104" t="s">
        <v>1667</v>
      </c>
      <c r="D1020" s="104" t="s">
        <v>8</v>
      </c>
      <c r="E1020" s="104">
        <v>1</v>
      </c>
      <c r="F1020" s="113">
        <v>1088.3424539097266</v>
      </c>
      <c r="G1020" s="172"/>
      <c r="H1020" s="172"/>
      <c r="I1020" s="172"/>
      <c r="J1020" s="172"/>
      <c r="K1020" s="172"/>
      <c r="L1020" s="172"/>
      <c r="M1020" s="172"/>
    </row>
    <row r="1021" spans="1:13">
      <c r="A1021" s="116" t="s">
        <v>1034</v>
      </c>
      <c r="B1021" s="104">
        <v>102</v>
      </c>
      <c r="C1021" s="104" t="s">
        <v>1667</v>
      </c>
      <c r="D1021" s="104" t="s">
        <v>1669</v>
      </c>
      <c r="E1021" s="104">
        <v>1</v>
      </c>
      <c r="F1021" s="113">
        <v>870.67396312778124</v>
      </c>
      <c r="G1021" s="172"/>
      <c r="H1021" s="172"/>
      <c r="I1021" s="172"/>
      <c r="J1021" s="172"/>
      <c r="K1021" s="172"/>
      <c r="L1021" s="172"/>
      <c r="M1021" s="172"/>
    </row>
    <row r="1022" spans="1:13">
      <c r="A1022" s="116" t="s">
        <v>1035</v>
      </c>
      <c r="B1022" s="104">
        <v>102</v>
      </c>
      <c r="C1022" s="104" t="s">
        <v>1667</v>
      </c>
      <c r="D1022" s="104" t="s">
        <v>1669</v>
      </c>
      <c r="E1022" s="104">
        <v>1</v>
      </c>
      <c r="F1022" s="113">
        <v>870.67396312778124</v>
      </c>
      <c r="G1022" s="172"/>
      <c r="H1022" s="172"/>
      <c r="I1022" s="172"/>
      <c r="J1022" s="172"/>
      <c r="K1022" s="172"/>
      <c r="L1022" s="172"/>
      <c r="M1022" s="172"/>
    </row>
    <row r="1023" spans="1:13">
      <c r="A1023" s="116" t="s">
        <v>1036</v>
      </c>
      <c r="B1023" s="104">
        <v>102</v>
      </c>
      <c r="C1023" s="104" t="s">
        <v>1665</v>
      </c>
      <c r="D1023" s="104" t="s">
        <v>1669</v>
      </c>
      <c r="E1023" s="104">
        <v>1</v>
      </c>
      <c r="F1023" s="113">
        <v>870.67396312778124</v>
      </c>
      <c r="G1023" s="172"/>
      <c r="H1023" s="172"/>
      <c r="I1023" s="172"/>
      <c r="J1023" s="172"/>
      <c r="K1023" s="172"/>
      <c r="L1023" s="172"/>
      <c r="M1023" s="172"/>
    </row>
    <row r="1024" spans="1:13">
      <c r="A1024" s="116" t="s">
        <v>1037</v>
      </c>
      <c r="B1024" s="104">
        <v>102</v>
      </c>
      <c r="C1024" s="104" t="s">
        <v>1665</v>
      </c>
      <c r="D1024" s="104" t="s">
        <v>1669</v>
      </c>
      <c r="E1024" s="104">
        <v>1</v>
      </c>
      <c r="F1024" s="113">
        <v>870.67396312778124</v>
      </c>
      <c r="G1024" s="172"/>
      <c r="H1024" s="172"/>
      <c r="I1024" s="172"/>
      <c r="J1024" s="172"/>
      <c r="K1024" s="172"/>
      <c r="L1024" s="172"/>
      <c r="M1024" s="172"/>
    </row>
    <row r="1025" spans="1:13">
      <c r="A1025" s="116" t="s">
        <v>1038</v>
      </c>
      <c r="B1025" s="104">
        <v>102</v>
      </c>
      <c r="C1025" s="104" t="s">
        <v>1665</v>
      </c>
      <c r="D1025" s="104" t="s">
        <v>8</v>
      </c>
      <c r="E1025" s="104">
        <v>1</v>
      </c>
      <c r="F1025" s="113">
        <v>1088.3424539097266</v>
      </c>
      <c r="G1025" s="172"/>
      <c r="H1025" s="172"/>
      <c r="I1025" s="172"/>
      <c r="J1025" s="172"/>
      <c r="K1025" s="172"/>
      <c r="L1025" s="172"/>
      <c r="M1025" s="172"/>
    </row>
    <row r="1026" spans="1:13">
      <c r="A1026" s="116" t="s">
        <v>1039</v>
      </c>
      <c r="B1026" s="104">
        <v>102</v>
      </c>
      <c r="C1026" s="104" t="s">
        <v>1665</v>
      </c>
      <c r="D1026" s="104" t="s">
        <v>1669</v>
      </c>
      <c r="E1026" s="104">
        <v>1</v>
      </c>
      <c r="F1026" s="113">
        <v>870.67396312778124</v>
      </c>
      <c r="G1026" s="172"/>
      <c r="H1026" s="172"/>
      <c r="I1026" s="172"/>
      <c r="J1026" s="172"/>
      <c r="K1026" s="172"/>
      <c r="L1026" s="172"/>
      <c r="M1026" s="172"/>
    </row>
    <row r="1027" spans="1:13">
      <c r="A1027" s="116" t="s">
        <v>1040</v>
      </c>
      <c r="B1027" s="104">
        <v>102</v>
      </c>
      <c r="C1027" s="104" t="s">
        <v>1665</v>
      </c>
      <c r="D1027" s="104" t="s">
        <v>1669</v>
      </c>
      <c r="E1027" s="104">
        <v>1</v>
      </c>
      <c r="F1027" s="113">
        <v>870.67396312778124</v>
      </c>
      <c r="G1027" s="172"/>
      <c r="H1027" s="172"/>
      <c r="I1027" s="172"/>
      <c r="J1027" s="172"/>
      <c r="K1027" s="172"/>
      <c r="L1027" s="172"/>
      <c r="M1027" s="172"/>
    </row>
    <row r="1028" spans="1:13">
      <c r="A1028" s="116" t="s">
        <v>1041</v>
      </c>
      <c r="B1028" s="104">
        <v>102</v>
      </c>
      <c r="C1028" s="104" t="s">
        <v>1665</v>
      </c>
      <c r="D1028" s="104" t="s">
        <v>1669</v>
      </c>
      <c r="E1028" s="104">
        <v>1</v>
      </c>
      <c r="F1028" s="113">
        <v>870.67396312778124</v>
      </c>
      <c r="G1028" s="172"/>
      <c r="H1028" s="172"/>
      <c r="I1028" s="172"/>
      <c r="J1028" s="172"/>
      <c r="K1028" s="172"/>
      <c r="L1028" s="172"/>
      <c r="M1028" s="172"/>
    </row>
    <row r="1029" spans="1:13">
      <c r="A1029" s="116" t="s">
        <v>231</v>
      </c>
      <c r="B1029" s="104">
        <v>102</v>
      </c>
      <c r="C1029" s="104" t="s">
        <v>1665</v>
      </c>
      <c r="D1029" s="104" t="s">
        <v>1669</v>
      </c>
      <c r="E1029" s="104">
        <v>1</v>
      </c>
      <c r="F1029" s="113">
        <v>870.67396312778124</v>
      </c>
      <c r="G1029" s="172"/>
      <c r="H1029" s="172"/>
      <c r="I1029" s="172"/>
      <c r="J1029" s="172"/>
      <c r="K1029" s="172"/>
      <c r="L1029" s="172"/>
      <c r="M1029" s="172"/>
    </row>
    <row r="1030" spans="1:13">
      <c r="A1030" s="116" t="s">
        <v>1042</v>
      </c>
      <c r="B1030" s="104">
        <v>102</v>
      </c>
      <c r="C1030" s="104" t="s">
        <v>1665</v>
      </c>
      <c r="D1030" s="104" t="s">
        <v>1669</v>
      </c>
      <c r="E1030" s="104">
        <v>1</v>
      </c>
      <c r="F1030" s="113">
        <v>870.67396312778124</v>
      </c>
      <c r="G1030" s="172"/>
      <c r="H1030" s="172"/>
      <c r="I1030" s="172"/>
      <c r="J1030" s="172"/>
      <c r="K1030" s="172"/>
      <c r="L1030" s="172"/>
      <c r="M1030" s="172"/>
    </row>
    <row r="1031" spans="1:13">
      <c r="A1031" s="116" t="s">
        <v>1043</v>
      </c>
      <c r="B1031" s="104">
        <v>102</v>
      </c>
      <c r="C1031" s="104" t="s">
        <v>1665</v>
      </c>
      <c r="D1031" s="104" t="s">
        <v>8</v>
      </c>
      <c r="E1031" s="104">
        <v>1</v>
      </c>
      <c r="F1031" s="113">
        <v>1088.3424539097266</v>
      </c>
      <c r="G1031" s="172"/>
      <c r="H1031" s="172"/>
      <c r="I1031" s="172"/>
      <c r="J1031" s="172"/>
      <c r="K1031" s="172"/>
      <c r="L1031" s="172"/>
      <c r="M1031" s="172"/>
    </row>
    <row r="1032" spans="1:13">
      <c r="A1032" s="116" t="s">
        <v>1044</v>
      </c>
      <c r="B1032" s="104">
        <v>102</v>
      </c>
      <c r="C1032" s="104" t="s">
        <v>1665</v>
      </c>
      <c r="D1032" s="104" t="s">
        <v>1669</v>
      </c>
      <c r="E1032" s="104">
        <v>1</v>
      </c>
      <c r="F1032" s="113">
        <v>870.67396312778124</v>
      </c>
      <c r="G1032" s="172"/>
      <c r="H1032" s="172"/>
      <c r="I1032" s="172"/>
      <c r="J1032" s="172"/>
      <c r="K1032" s="172"/>
      <c r="L1032" s="172"/>
      <c r="M1032" s="172"/>
    </row>
    <row r="1033" spans="1:13">
      <c r="A1033" s="116" t="s">
        <v>1045</v>
      </c>
      <c r="B1033" s="104">
        <v>102</v>
      </c>
      <c r="C1033" s="104" t="s">
        <v>1667</v>
      </c>
      <c r="D1033" s="104" t="s">
        <v>8</v>
      </c>
      <c r="E1033" s="104">
        <v>1</v>
      </c>
      <c r="F1033" s="113">
        <v>1088.3424539097266</v>
      </c>
      <c r="G1033" s="172"/>
      <c r="H1033" s="172"/>
      <c r="I1033" s="172"/>
      <c r="J1033" s="172"/>
      <c r="K1033" s="172"/>
      <c r="L1033" s="172"/>
      <c r="M1033" s="172"/>
    </row>
    <row r="1034" spans="1:13">
      <c r="A1034" s="116" t="s">
        <v>1046</v>
      </c>
      <c r="B1034" s="104">
        <v>102</v>
      </c>
      <c r="C1034" s="104" t="s">
        <v>1667</v>
      </c>
      <c r="D1034" s="104" t="s">
        <v>47</v>
      </c>
      <c r="E1034" s="104">
        <v>1</v>
      </c>
      <c r="F1034" s="113">
        <v>1306.0109446916717</v>
      </c>
      <c r="G1034" s="172"/>
      <c r="H1034" s="172"/>
      <c r="I1034" s="172"/>
      <c r="J1034" s="172"/>
      <c r="K1034" s="172"/>
      <c r="L1034" s="172"/>
      <c r="M1034" s="172"/>
    </row>
    <row r="1035" spans="1:13">
      <c r="A1035" s="116" t="s">
        <v>1047</v>
      </c>
      <c r="B1035" s="104">
        <v>102</v>
      </c>
      <c r="C1035" s="104" t="s">
        <v>1667</v>
      </c>
      <c r="D1035" s="104" t="s">
        <v>1669</v>
      </c>
      <c r="E1035" s="104">
        <v>1</v>
      </c>
      <c r="F1035" s="113">
        <v>870.67396312778124</v>
      </c>
      <c r="G1035" s="172"/>
      <c r="H1035" s="172"/>
      <c r="I1035" s="172"/>
      <c r="J1035" s="172"/>
      <c r="K1035" s="172"/>
      <c r="L1035" s="172"/>
      <c r="M1035" s="172"/>
    </row>
    <row r="1036" spans="1:13">
      <c r="A1036" s="116" t="s">
        <v>1048</v>
      </c>
      <c r="B1036" s="104">
        <v>102</v>
      </c>
      <c r="C1036" s="104" t="s">
        <v>1667</v>
      </c>
      <c r="D1036" s="104" t="s">
        <v>1669</v>
      </c>
      <c r="E1036" s="104">
        <v>1</v>
      </c>
      <c r="F1036" s="113">
        <v>870.67396312778124</v>
      </c>
      <c r="G1036" s="172"/>
      <c r="H1036" s="172"/>
      <c r="I1036" s="172"/>
      <c r="J1036" s="172"/>
      <c r="K1036" s="172"/>
      <c r="L1036" s="172"/>
      <c r="M1036" s="172"/>
    </row>
    <row r="1037" spans="1:13">
      <c r="A1037" s="116" t="s">
        <v>1049</v>
      </c>
      <c r="B1037" s="104">
        <v>102</v>
      </c>
      <c r="C1037" s="104" t="s">
        <v>1667</v>
      </c>
      <c r="D1037" s="104" t="s">
        <v>1669</v>
      </c>
      <c r="E1037" s="104">
        <v>1</v>
      </c>
      <c r="F1037" s="113">
        <v>870.67396312778124</v>
      </c>
      <c r="G1037" s="172"/>
      <c r="H1037" s="172"/>
      <c r="I1037" s="172"/>
      <c r="J1037" s="172"/>
      <c r="K1037" s="172"/>
      <c r="L1037" s="172"/>
      <c r="M1037" s="172"/>
    </row>
    <row r="1038" spans="1:13">
      <c r="A1038" s="116" t="s">
        <v>1050</v>
      </c>
      <c r="B1038" s="104">
        <v>102</v>
      </c>
      <c r="C1038" s="104" t="s">
        <v>1667</v>
      </c>
      <c r="D1038" s="104" t="s">
        <v>7</v>
      </c>
      <c r="E1038" s="104">
        <v>1</v>
      </c>
      <c r="F1038" s="113">
        <v>1306.0109446916717</v>
      </c>
      <c r="G1038" s="172"/>
      <c r="H1038" s="172"/>
      <c r="I1038" s="172"/>
      <c r="J1038" s="172"/>
      <c r="K1038" s="172"/>
      <c r="L1038" s="172"/>
      <c r="M1038" s="172"/>
    </row>
    <row r="1039" spans="1:13">
      <c r="A1039" s="116" t="s">
        <v>1051</v>
      </c>
      <c r="B1039" s="104">
        <v>102</v>
      </c>
      <c r="C1039" s="104" t="s">
        <v>1667</v>
      </c>
      <c r="D1039" s="104" t="s">
        <v>1669</v>
      </c>
      <c r="E1039" s="104">
        <v>1</v>
      </c>
      <c r="F1039" s="113">
        <v>870.67396312778124</v>
      </c>
      <c r="G1039" s="172"/>
      <c r="H1039" s="172"/>
      <c r="I1039" s="172"/>
      <c r="J1039" s="172"/>
      <c r="K1039" s="172"/>
      <c r="L1039" s="172"/>
      <c r="M1039" s="172"/>
    </row>
    <row r="1040" spans="1:13">
      <c r="A1040" s="116" t="s">
        <v>1052</v>
      </c>
      <c r="B1040" s="104">
        <v>102</v>
      </c>
      <c r="C1040" s="104" t="s">
        <v>1667</v>
      </c>
      <c r="D1040" s="104" t="s">
        <v>1669</v>
      </c>
      <c r="E1040" s="104">
        <v>1</v>
      </c>
      <c r="F1040" s="113">
        <v>870.67396312778124</v>
      </c>
      <c r="G1040" s="172"/>
      <c r="H1040" s="172"/>
      <c r="I1040" s="172"/>
      <c r="J1040" s="172"/>
      <c r="K1040" s="172"/>
      <c r="L1040" s="172"/>
      <c r="M1040" s="172"/>
    </row>
    <row r="1041" spans="1:13">
      <c r="A1041" s="116" t="s">
        <v>1053</v>
      </c>
      <c r="B1041" s="104">
        <v>102</v>
      </c>
      <c r="C1041" s="104" t="s">
        <v>1667</v>
      </c>
      <c r="D1041" s="104" t="s">
        <v>1669</v>
      </c>
      <c r="E1041" s="104">
        <v>1</v>
      </c>
      <c r="F1041" s="113">
        <v>870.67396312778124</v>
      </c>
      <c r="G1041" s="172"/>
      <c r="H1041" s="172"/>
      <c r="I1041" s="172"/>
      <c r="J1041" s="172"/>
      <c r="K1041" s="172"/>
      <c r="L1041" s="172"/>
      <c r="M1041" s="172"/>
    </row>
    <row r="1042" spans="1:13">
      <c r="A1042" s="116" t="s">
        <v>1054</v>
      </c>
      <c r="B1042" s="104">
        <v>102</v>
      </c>
      <c r="C1042" s="104" t="s">
        <v>1667</v>
      </c>
      <c r="D1042" s="104" t="s">
        <v>47</v>
      </c>
      <c r="E1042" s="104">
        <v>1</v>
      </c>
      <c r="F1042" s="113">
        <v>1306.0109446916717</v>
      </c>
      <c r="G1042" s="172"/>
      <c r="H1042" s="172"/>
      <c r="I1042" s="172"/>
      <c r="J1042" s="172"/>
      <c r="K1042" s="172"/>
      <c r="L1042" s="172"/>
      <c r="M1042" s="172"/>
    </row>
    <row r="1043" spans="1:13">
      <c r="A1043" s="116" t="s">
        <v>1055</v>
      </c>
      <c r="B1043" s="104">
        <v>102</v>
      </c>
      <c r="C1043" s="104" t="s">
        <v>1667</v>
      </c>
      <c r="D1043" s="104" t="s">
        <v>8</v>
      </c>
      <c r="E1043" s="104">
        <v>1</v>
      </c>
      <c r="F1043" s="113">
        <v>1088.3424539097266</v>
      </c>
      <c r="G1043" s="172"/>
      <c r="H1043" s="172"/>
      <c r="I1043" s="172"/>
      <c r="J1043" s="172"/>
      <c r="K1043" s="172"/>
      <c r="L1043" s="172"/>
      <c r="M1043" s="172"/>
    </row>
    <row r="1044" spans="1:13">
      <c r="A1044" s="116" t="s">
        <v>1056</v>
      </c>
      <c r="B1044" s="104">
        <v>102</v>
      </c>
      <c r="C1044" s="104" t="s">
        <v>1667</v>
      </c>
      <c r="D1044" s="104" t="s">
        <v>1669</v>
      </c>
      <c r="E1044" s="104">
        <v>1</v>
      </c>
      <c r="F1044" s="113">
        <v>870.67396312778124</v>
      </c>
      <c r="G1044" s="172"/>
      <c r="H1044" s="172"/>
      <c r="I1044" s="172"/>
      <c r="J1044" s="172"/>
      <c r="K1044" s="172"/>
      <c r="L1044" s="172"/>
      <c r="M1044" s="172"/>
    </row>
    <row r="1045" spans="1:13">
      <c r="A1045" s="116" t="s">
        <v>1057</v>
      </c>
      <c r="B1045" s="104">
        <v>102</v>
      </c>
      <c r="C1045" s="104" t="s">
        <v>1667</v>
      </c>
      <c r="D1045" s="104" t="s">
        <v>8</v>
      </c>
      <c r="E1045" s="104">
        <v>1</v>
      </c>
      <c r="F1045" s="113">
        <v>1088.3424539097266</v>
      </c>
      <c r="G1045" s="172"/>
      <c r="H1045" s="172"/>
      <c r="I1045" s="172"/>
      <c r="J1045" s="172"/>
      <c r="K1045" s="172"/>
      <c r="L1045" s="172"/>
      <c r="M1045" s="172"/>
    </row>
    <row r="1046" spans="1:13">
      <c r="A1046" s="116" t="s">
        <v>1058</v>
      </c>
      <c r="B1046" s="104">
        <v>102</v>
      </c>
      <c r="C1046" s="104" t="s">
        <v>1665</v>
      </c>
      <c r="D1046" s="104" t="s">
        <v>1669</v>
      </c>
      <c r="E1046" s="104">
        <v>1</v>
      </c>
      <c r="F1046" s="113">
        <v>870.67396312778124</v>
      </c>
      <c r="G1046" s="172"/>
      <c r="H1046" s="172"/>
      <c r="I1046" s="172"/>
      <c r="J1046" s="172"/>
      <c r="K1046" s="172"/>
      <c r="L1046" s="172"/>
      <c r="M1046" s="172"/>
    </row>
    <row r="1047" spans="1:13">
      <c r="A1047" s="116" t="s">
        <v>1059</v>
      </c>
      <c r="B1047" s="104">
        <v>102</v>
      </c>
      <c r="C1047" s="104" t="s">
        <v>1665</v>
      </c>
      <c r="D1047" s="104" t="s">
        <v>1669</v>
      </c>
      <c r="E1047" s="104">
        <v>1</v>
      </c>
      <c r="F1047" s="113">
        <v>870.67396312778124</v>
      </c>
      <c r="G1047" s="172"/>
      <c r="H1047" s="172"/>
      <c r="I1047" s="172"/>
      <c r="J1047" s="172"/>
      <c r="K1047" s="172"/>
      <c r="L1047" s="172"/>
      <c r="M1047" s="172"/>
    </row>
    <row r="1048" spans="1:13">
      <c r="A1048" s="116" t="s">
        <v>1060</v>
      </c>
      <c r="B1048" s="104">
        <v>102</v>
      </c>
      <c r="C1048" s="104" t="s">
        <v>1664</v>
      </c>
      <c r="D1048" s="104" t="s">
        <v>8</v>
      </c>
      <c r="E1048" s="104">
        <v>1</v>
      </c>
      <c r="F1048" s="113">
        <v>1088.3424539097266</v>
      </c>
      <c r="G1048" s="172"/>
      <c r="H1048" s="172"/>
      <c r="I1048" s="172"/>
      <c r="J1048" s="172"/>
      <c r="K1048" s="172"/>
      <c r="L1048" s="172"/>
      <c r="M1048" s="172"/>
    </row>
    <row r="1049" spans="1:13">
      <c r="A1049" s="116" t="s">
        <v>1061</v>
      </c>
      <c r="B1049" s="104">
        <v>102</v>
      </c>
      <c r="C1049" s="104" t="s">
        <v>1664</v>
      </c>
      <c r="D1049" s="104" t="s">
        <v>47</v>
      </c>
      <c r="E1049" s="104">
        <v>1</v>
      </c>
      <c r="F1049" s="113">
        <v>1306.0109446916717</v>
      </c>
      <c r="G1049" s="172"/>
      <c r="H1049" s="172"/>
      <c r="I1049" s="172"/>
      <c r="J1049" s="172"/>
      <c r="K1049" s="172"/>
      <c r="L1049" s="172"/>
      <c r="M1049" s="172"/>
    </row>
    <row r="1050" spans="1:13">
      <c r="A1050" s="116" t="s">
        <v>1062</v>
      </c>
      <c r="B1050" s="104">
        <v>102</v>
      </c>
      <c r="C1050" s="104" t="s">
        <v>1664</v>
      </c>
      <c r="D1050" s="104" t="s">
        <v>1669</v>
      </c>
      <c r="E1050" s="104">
        <v>1</v>
      </c>
      <c r="F1050" s="113">
        <v>870.67396312778124</v>
      </c>
      <c r="G1050" s="172"/>
      <c r="H1050" s="172"/>
      <c r="I1050" s="172"/>
      <c r="J1050" s="172"/>
      <c r="K1050" s="172"/>
      <c r="L1050" s="172"/>
      <c r="M1050" s="172"/>
    </row>
    <row r="1051" spans="1:13">
      <c r="A1051" s="116" t="s">
        <v>1063</v>
      </c>
      <c r="B1051" s="104">
        <v>102</v>
      </c>
      <c r="C1051" s="104" t="s">
        <v>1664</v>
      </c>
      <c r="D1051" s="104" t="s">
        <v>1669</v>
      </c>
      <c r="E1051" s="104">
        <v>1</v>
      </c>
      <c r="F1051" s="113">
        <v>870.67396312778124</v>
      </c>
      <c r="G1051" s="172"/>
      <c r="H1051" s="172"/>
      <c r="I1051" s="172"/>
      <c r="J1051" s="172"/>
      <c r="K1051" s="172"/>
      <c r="L1051" s="172"/>
      <c r="M1051" s="172"/>
    </row>
    <row r="1052" spans="1:13">
      <c r="A1052" s="116" t="s">
        <v>1064</v>
      </c>
      <c r="B1052" s="104">
        <v>102</v>
      </c>
      <c r="C1052" s="104" t="s">
        <v>1664</v>
      </c>
      <c r="D1052" s="104" t="s">
        <v>1669</v>
      </c>
      <c r="E1052" s="104">
        <v>1</v>
      </c>
      <c r="F1052" s="113">
        <v>870.67396312778124</v>
      </c>
      <c r="G1052" s="172"/>
      <c r="H1052" s="172"/>
      <c r="I1052" s="172"/>
      <c r="J1052" s="172"/>
      <c r="K1052" s="172"/>
      <c r="L1052" s="172"/>
      <c r="M1052" s="172"/>
    </row>
    <row r="1053" spans="1:13">
      <c r="A1053" s="116" t="s">
        <v>1065</v>
      </c>
      <c r="B1053" s="104">
        <v>102</v>
      </c>
      <c r="C1053" s="104" t="s">
        <v>1664</v>
      </c>
      <c r="D1053" s="104" t="s">
        <v>1669</v>
      </c>
      <c r="E1053" s="104">
        <v>1</v>
      </c>
      <c r="F1053" s="113">
        <v>870.67396312778124</v>
      </c>
      <c r="G1053" s="172"/>
      <c r="H1053" s="172"/>
      <c r="I1053" s="172"/>
      <c r="J1053" s="172"/>
      <c r="K1053" s="172"/>
      <c r="L1053" s="172"/>
      <c r="M1053" s="172"/>
    </row>
    <row r="1054" spans="1:13">
      <c r="A1054" s="116" t="s">
        <v>1066</v>
      </c>
      <c r="B1054" s="104">
        <v>102</v>
      </c>
      <c r="C1054" s="104" t="s">
        <v>1664</v>
      </c>
      <c r="D1054" s="104" t="s">
        <v>1669</v>
      </c>
      <c r="E1054" s="104">
        <v>1</v>
      </c>
      <c r="F1054" s="113">
        <v>870.67396312778124</v>
      </c>
      <c r="G1054" s="172"/>
      <c r="H1054" s="172"/>
      <c r="I1054" s="172"/>
      <c r="J1054" s="172"/>
      <c r="K1054" s="172"/>
      <c r="L1054" s="172"/>
      <c r="M1054" s="172"/>
    </row>
    <row r="1055" spans="1:13">
      <c r="A1055" s="116" t="s">
        <v>1067</v>
      </c>
      <c r="B1055" s="104">
        <v>102</v>
      </c>
      <c r="C1055" s="104" t="s">
        <v>1664</v>
      </c>
      <c r="D1055" s="104" t="s">
        <v>47</v>
      </c>
      <c r="E1055" s="104">
        <v>1</v>
      </c>
      <c r="F1055" s="113">
        <v>1306.0109446916717</v>
      </c>
      <c r="G1055" s="172"/>
      <c r="H1055" s="172"/>
      <c r="I1055" s="172"/>
      <c r="J1055" s="172"/>
      <c r="K1055" s="172"/>
      <c r="L1055" s="172"/>
      <c r="M1055" s="172"/>
    </row>
    <row r="1056" spans="1:13">
      <c r="A1056" s="116" t="s">
        <v>1068</v>
      </c>
      <c r="B1056" s="104">
        <v>102</v>
      </c>
      <c r="C1056" s="104" t="s">
        <v>1664</v>
      </c>
      <c r="D1056" s="104" t="s">
        <v>10</v>
      </c>
      <c r="E1056" s="104">
        <v>1</v>
      </c>
      <c r="F1056" s="113">
        <v>1088.3424539097266</v>
      </c>
      <c r="G1056" s="172"/>
      <c r="H1056" s="172"/>
      <c r="I1056" s="172"/>
      <c r="J1056" s="172"/>
      <c r="K1056" s="172"/>
      <c r="L1056" s="172"/>
      <c r="M1056" s="172"/>
    </row>
    <row r="1057" spans="1:13">
      <c r="A1057" s="116" t="s">
        <v>1069</v>
      </c>
      <c r="B1057" s="104">
        <v>102</v>
      </c>
      <c r="C1057" s="104" t="s">
        <v>1664</v>
      </c>
      <c r="D1057" s="104" t="s">
        <v>1669</v>
      </c>
      <c r="E1057" s="104">
        <v>1</v>
      </c>
      <c r="F1057" s="113">
        <v>870.67396312778124</v>
      </c>
      <c r="G1057" s="172"/>
      <c r="H1057" s="172"/>
      <c r="I1057" s="172"/>
      <c r="J1057" s="172"/>
      <c r="K1057" s="172"/>
      <c r="L1057" s="172"/>
      <c r="M1057" s="172"/>
    </row>
    <row r="1058" spans="1:13">
      <c r="A1058" s="116" t="s">
        <v>429</v>
      </c>
      <c r="B1058" s="104">
        <v>102</v>
      </c>
      <c r="C1058" s="104" t="s">
        <v>1664</v>
      </c>
      <c r="D1058" s="104" t="s">
        <v>10</v>
      </c>
      <c r="E1058" s="104">
        <v>1</v>
      </c>
      <c r="F1058" s="113">
        <v>1088.3424539097266</v>
      </c>
      <c r="G1058" s="172"/>
      <c r="H1058" s="172"/>
      <c r="I1058" s="172"/>
      <c r="J1058" s="172"/>
      <c r="K1058" s="172"/>
      <c r="L1058" s="172"/>
      <c r="M1058" s="172"/>
    </row>
    <row r="1059" spans="1:13">
      <c r="A1059" s="116" t="s">
        <v>1070</v>
      </c>
      <c r="B1059" s="104">
        <v>102</v>
      </c>
      <c r="C1059" s="104" t="s">
        <v>1664</v>
      </c>
      <c r="D1059" s="104" t="s">
        <v>1669</v>
      </c>
      <c r="E1059" s="104">
        <v>1</v>
      </c>
      <c r="F1059" s="113">
        <v>870.67396312778124</v>
      </c>
      <c r="G1059" s="172"/>
      <c r="H1059" s="172"/>
      <c r="I1059" s="172"/>
      <c r="J1059" s="172"/>
      <c r="K1059" s="172"/>
      <c r="L1059" s="172"/>
      <c r="M1059" s="172"/>
    </row>
    <row r="1060" spans="1:13">
      <c r="A1060" s="116" t="s">
        <v>1071</v>
      </c>
      <c r="B1060" s="104">
        <v>102</v>
      </c>
      <c r="C1060" s="104" t="s">
        <v>1664</v>
      </c>
      <c r="D1060" s="104" t="s">
        <v>1669</v>
      </c>
      <c r="E1060" s="104">
        <v>1</v>
      </c>
      <c r="F1060" s="113">
        <v>870.67396312778124</v>
      </c>
      <c r="G1060" s="172"/>
      <c r="H1060" s="172"/>
      <c r="I1060" s="172"/>
      <c r="J1060" s="172"/>
      <c r="K1060" s="172"/>
      <c r="L1060" s="172"/>
      <c r="M1060" s="172"/>
    </row>
    <row r="1061" spans="1:13">
      <c r="A1061" s="116" t="s">
        <v>1072</v>
      </c>
      <c r="B1061" s="104">
        <v>102</v>
      </c>
      <c r="C1061" s="104" t="s">
        <v>1666</v>
      </c>
      <c r="D1061" s="104" t="s">
        <v>1669</v>
      </c>
      <c r="E1061" s="104">
        <v>1</v>
      </c>
      <c r="F1061" s="113">
        <v>870.67396312778124</v>
      </c>
      <c r="G1061" s="172"/>
      <c r="H1061" s="172"/>
      <c r="I1061" s="172"/>
      <c r="J1061" s="172"/>
      <c r="K1061" s="172"/>
      <c r="L1061" s="172"/>
      <c r="M1061" s="172"/>
    </row>
    <row r="1062" spans="1:13">
      <c r="A1062" s="116" t="s">
        <v>1073</v>
      </c>
      <c r="B1062" s="104">
        <v>102</v>
      </c>
      <c r="C1062" s="104" t="s">
        <v>1666</v>
      </c>
      <c r="D1062" s="104" t="s">
        <v>55</v>
      </c>
      <c r="E1062" s="104">
        <v>1</v>
      </c>
      <c r="F1062" s="113">
        <v>1523.6794354736171</v>
      </c>
      <c r="G1062" s="172"/>
      <c r="H1062" s="172"/>
      <c r="I1062" s="172"/>
      <c r="J1062" s="172"/>
      <c r="K1062" s="172"/>
      <c r="L1062" s="172"/>
      <c r="M1062" s="172"/>
    </row>
    <row r="1063" spans="1:13">
      <c r="A1063" s="116" t="s">
        <v>1074</v>
      </c>
      <c r="B1063" s="104">
        <v>102</v>
      </c>
      <c r="C1063" s="104" t="s">
        <v>1666</v>
      </c>
      <c r="D1063" s="104" t="s">
        <v>8</v>
      </c>
      <c r="E1063" s="104">
        <v>1</v>
      </c>
      <c r="F1063" s="113">
        <v>1088.3424539097266</v>
      </c>
      <c r="G1063" s="172"/>
      <c r="H1063" s="172"/>
      <c r="I1063" s="172"/>
      <c r="J1063" s="172"/>
      <c r="K1063" s="172"/>
      <c r="L1063" s="172"/>
      <c r="M1063" s="172"/>
    </row>
    <row r="1064" spans="1:13">
      <c r="A1064" s="116" t="s">
        <v>1075</v>
      </c>
      <c r="B1064" s="104">
        <v>102</v>
      </c>
      <c r="C1064" s="104" t="s">
        <v>1666</v>
      </c>
      <c r="D1064" s="104" t="s">
        <v>1669</v>
      </c>
      <c r="E1064" s="104">
        <v>1</v>
      </c>
      <c r="F1064" s="113">
        <v>870.67396312778124</v>
      </c>
      <c r="G1064" s="172"/>
      <c r="H1064" s="172"/>
      <c r="I1064" s="172"/>
      <c r="J1064" s="172"/>
      <c r="K1064" s="172"/>
      <c r="L1064" s="172"/>
      <c r="M1064" s="172"/>
    </row>
    <row r="1065" spans="1:13">
      <c r="A1065" s="116" t="s">
        <v>1076</v>
      </c>
      <c r="B1065" s="104">
        <v>102</v>
      </c>
      <c r="C1065" s="104" t="s">
        <v>1666</v>
      </c>
      <c r="D1065" s="104" t="s">
        <v>47</v>
      </c>
      <c r="E1065" s="104">
        <v>1</v>
      </c>
      <c r="F1065" s="113">
        <v>1306.0109446916717</v>
      </c>
      <c r="G1065" s="172"/>
      <c r="H1065" s="172"/>
      <c r="I1065" s="172"/>
      <c r="J1065" s="172"/>
      <c r="K1065" s="172"/>
      <c r="L1065" s="172"/>
      <c r="M1065" s="172"/>
    </row>
    <row r="1066" spans="1:13">
      <c r="A1066" s="116" t="s">
        <v>1077</v>
      </c>
      <c r="B1066" s="104">
        <v>102</v>
      </c>
      <c r="C1066" s="104" t="s">
        <v>1666</v>
      </c>
      <c r="D1066" s="104" t="s">
        <v>55</v>
      </c>
      <c r="E1066" s="104">
        <v>1</v>
      </c>
      <c r="F1066" s="113">
        <v>1523.6794354736171</v>
      </c>
      <c r="G1066" s="172"/>
      <c r="H1066" s="172"/>
      <c r="I1066" s="172"/>
      <c r="J1066" s="172"/>
      <c r="K1066" s="172"/>
      <c r="L1066" s="172"/>
      <c r="M1066" s="172"/>
    </row>
    <row r="1067" spans="1:13">
      <c r="A1067" s="116" t="s">
        <v>1078</v>
      </c>
      <c r="B1067" s="104">
        <v>102</v>
      </c>
      <c r="C1067" s="104" t="s">
        <v>1666</v>
      </c>
      <c r="D1067" s="104" t="s">
        <v>1669</v>
      </c>
      <c r="E1067" s="104">
        <v>1</v>
      </c>
      <c r="F1067" s="113">
        <v>870.67396312778124</v>
      </c>
      <c r="G1067" s="172"/>
      <c r="H1067" s="172"/>
      <c r="I1067" s="172"/>
      <c r="J1067" s="172"/>
      <c r="K1067" s="172"/>
      <c r="L1067" s="172"/>
      <c r="M1067" s="172"/>
    </row>
    <row r="1068" spans="1:13">
      <c r="A1068" s="116" t="s">
        <v>1079</v>
      </c>
      <c r="B1068" s="104">
        <v>102</v>
      </c>
      <c r="C1068" s="104" t="s">
        <v>1666</v>
      </c>
      <c r="D1068" s="104" t="s">
        <v>1669</v>
      </c>
      <c r="E1068" s="104">
        <v>1</v>
      </c>
      <c r="F1068" s="113">
        <v>870.67396312778124</v>
      </c>
      <c r="G1068" s="172"/>
      <c r="H1068" s="172"/>
      <c r="I1068" s="172"/>
      <c r="J1068" s="172"/>
      <c r="K1068" s="172"/>
      <c r="L1068" s="172"/>
      <c r="M1068" s="172"/>
    </row>
    <row r="1069" spans="1:13">
      <c r="A1069" s="116" t="s">
        <v>1080</v>
      </c>
      <c r="B1069" s="104">
        <v>102</v>
      </c>
      <c r="C1069" s="104" t="s">
        <v>1666</v>
      </c>
      <c r="D1069" s="104" t="s">
        <v>1669</v>
      </c>
      <c r="E1069" s="104">
        <v>1</v>
      </c>
      <c r="F1069" s="113">
        <v>870.67396312778124</v>
      </c>
      <c r="G1069" s="172"/>
      <c r="H1069" s="172"/>
      <c r="I1069" s="172"/>
      <c r="J1069" s="172"/>
      <c r="K1069" s="172"/>
      <c r="L1069" s="172"/>
      <c r="M1069" s="172"/>
    </row>
    <row r="1070" spans="1:13">
      <c r="A1070" s="116" t="s">
        <v>1081</v>
      </c>
      <c r="B1070" s="104">
        <v>102</v>
      </c>
      <c r="C1070" s="104" t="s">
        <v>1666</v>
      </c>
      <c r="D1070" s="104" t="s">
        <v>47</v>
      </c>
      <c r="E1070" s="104">
        <v>1</v>
      </c>
      <c r="F1070" s="113">
        <v>1306.0109446916717</v>
      </c>
      <c r="G1070" s="172"/>
      <c r="H1070" s="172"/>
      <c r="I1070" s="172"/>
      <c r="J1070" s="172"/>
      <c r="K1070" s="172"/>
      <c r="L1070" s="172"/>
      <c r="M1070" s="172"/>
    </row>
    <row r="1071" spans="1:13">
      <c r="A1071" s="116" t="s">
        <v>1082</v>
      </c>
      <c r="B1071" s="104">
        <v>102</v>
      </c>
      <c r="C1071" s="104" t="s">
        <v>1666</v>
      </c>
      <c r="D1071" s="104" t="s">
        <v>1669</v>
      </c>
      <c r="E1071" s="104">
        <v>1</v>
      </c>
      <c r="F1071" s="113">
        <v>870.67396312778124</v>
      </c>
      <c r="G1071" s="172"/>
      <c r="H1071" s="172"/>
      <c r="I1071" s="172"/>
      <c r="J1071" s="172"/>
      <c r="K1071" s="172"/>
      <c r="L1071" s="172"/>
      <c r="M1071" s="172"/>
    </row>
    <row r="1072" spans="1:13">
      <c r="A1072" s="116" t="s">
        <v>1083</v>
      </c>
      <c r="B1072" s="104">
        <v>102</v>
      </c>
      <c r="C1072" s="104" t="s">
        <v>1666</v>
      </c>
      <c r="D1072" s="104" t="s">
        <v>52</v>
      </c>
      <c r="E1072" s="104">
        <v>1</v>
      </c>
      <c r="F1072" s="113">
        <v>1741.3479262555625</v>
      </c>
      <c r="G1072" s="172"/>
      <c r="H1072" s="172"/>
      <c r="I1072" s="172"/>
      <c r="J1072" s="172"/>
      <c r="K1072" s="172"/>
      <c r="L1072" s="172"/>
      <c r="M1072" s="172"/>
    </row>
    <row r="1073" spans="1:13">
      <c r="A1073" s="116" t="s">
        <v>1084</v>
      </c>
      <c r="B1073" s="104">
        <v>102</v>
      </c>
      <c r="C1073" s="104" t="s">
        <v>1666</v>
      </c>
      <c r="D1073" s="104" t="s">
        <v>1669</v>
      </c>
      <c r="E1073" s="104">
        <v>1</v>
      </c>
      <c r="F1073" s="113">
        <v>870.67396312778124</v>
      </c>
      <c r="G1073" s="172"/>
      <c r="H1073" s="172"/>
      <c r="I1073" s="172"/>
      <c r="J1073" s="172"/>
      <c r="K1073" s="172"/>
      <c r="L1073" s="172"/>
      <c r="M1073" s="172"/>
    </row>
    <row r="1074" spans="1:13">
      <c r="A1074" s="116" t="s">
        <v>1085</v>
      </c>
      <c r="B1074" s="104">
        <v>102</v>
      </c>
      <c r="C1074" s="104" t="s">
        <v>1666</v>
      </c>
      <c r="D1074" s="104" t="s">
        <v>47</v>
      </c>
      <c r="E1074" s="104">
        <v>1</v>
      </c>
      <c r="F1074" s="113">
        <v>1306.0109446916717</v>
      </c>
      <c r="G1074" s="172"/>
      <c r="H1074" s="172"/>
      <c r="I1074" s="172"/>
      <c r="J1074" s="172"/>
      <c r="K1074" s="172"/>
      <c r="L1074" s="172"/>
      <c r="M1074" s="172"/>
    </row>
    <row r="1075" spans="1:13">
      <c r="A1075" s="116" t="s">
        <v>1086</v>
      </c>
      <c r="B1075" s="104">
        <v>102</v>
      </c>
      <c r="C1075" s="104" t="s">
        <v>1666</v>
      </c>
      <c r="D1075" s="104" t="s">
        <v>1669</v>
      </c>
      <c r="E1075" s="104">
        <v>1</v>
      </c>
      <c r="F1075" s="113">
        <v>870.67396312778124</v>
      </c>
      <c r="G1075" s="172"/>
      <c r="H1075" s="172"/>
      <c r="I1075" s="172"/>
      <c r="J1075" s="172"/>
      <c r="K1075" s="172"/>
      <c r="L1075" s="172"/>
      <c r="M1075" s="172"/>
    </row>
    <row r="1076" spans="1:13">
      <c r="A1076" s="116" t="s">
        <v>1087</v>
      </c>
      <c r="B1076" s="104">
        <v>102</v>
      </c>
      <c r="C1076" s="104" t="s">
        <v>1666</v>
      </c>
      <c r="D1076" s="104" t="s">
        <v>1669</v>
      </c>
      <c r="E1076" s="104">
        <v>1</v>
      </c>
      <c r="F1076" s="113">
        <v>870.67396312778124</v>
      </c>
      <c r="G1076" s="172"/>
      <c r="H1076" s="172"/>
      <c r="I1076" s="172"/>
      <c r="J1076" s="172"/>
      <c r="K1076" s="172"/>
      <c r="L1076" s="172"/>
      <c r="M1076" s="172"/>
    </row>
    <row r="1077" spans="1:13">
      <c r="A1077" s="116" t="s">
        <v>1088</v>
      </c>
      <c r="B1077" s="104">
        <v>102</v>
      </c>
      <c r="C1077" s="104" t="s">
        <v>1666</v>
      </c>
      <c r="D1077" s="104" t="s">
        <v>47</v>
      </c>
      <c r="E1077" s="104">
        <v>1</v>
      </c>
      <c r="F1077" s="113">
        <v>1306.0109446916717</v>
      </c>
      <c r="G1077" s="172"/>
      <c r="H1077" s="172"/>
      <c r="I1077" s="172"/>
      <c r="J1077" s="172"/>
      <c r="K1077" s="172"/>
      <c r="L1077" s="172"/>
      <c r="M1077" s="172"/>
    </row>
    <row r="1078" spans="1:13">
      <c r="A1078" s="116" t="s">
        <v>1089</v>
      </c>
      <c r="B1078" s="104">
        <v>102</v>
      </c>
      <c r="C1078" s="104" t="s">
        <v>1666</v>
      </c>
      <c r="D1078" s="104" t="s">
        <v>1669</v>
      </c>
      <c r="E1078" s="104">
        <v>0.75</v>
      </c>
      <c r="F1078" s="113">
        <v>870.67396312778124</v>
      </c>
      <c r="G1078" s="172"/>
      <c r="H1078" s="172"/>
      <c r="I1078" s="172"/>
      <c r="J1078" s="172"/>
      <c r="K1078" s="172"/>
      <c r="L1078" s="172"/>
      <c r="M1078" s="172"/>
    </row>
    <row r="1079" spans="1:13">
      <c r="A1079" s="116" t="s">
        <v>1090</v>
      </c>
      <c r="B1079" s="104">
        <v>102</v>
      </c>
      <c r="C1079" s="104" t="s">
        <v>1666</v>
      </c>
      <c r="D1079" s="104" t="s">
        <v>8</v>
      </c>
      <c r="E1079" s="104">
        <v>1</v>
      </c>
      <c r="F1079" s="113">
        <v>1088.3424539097266</v>
      </c>
      <c r="G1079" s="172"/>
      <c r="H1079" s="172"/>
      <c r="I1079" s="172"/>
      <c r="J1079" s="172"/>
      <c r="K1079" s="172"/>
      <c r="L1079" s="172"/>
      <c r="M1079" s="172"/>
    </row>
    <row r="1080" spans="1:13">
      <c r="A1080" s="116" t="s">
        <v>116</v>
      </c>
      <c r="B1080" s="104">
        <v>102</v>
      </c>
      <c r="C1080" s="104" t="s">
        <v>1666</v>
      </c>
      <c r="D1080" s="104" t="s">
        <v>1669</v>
      </c>
      <c r="E1080" s="104">
        <v>1</v>
      </c>
      <c r="F1080" s="113">
        <v>870.67396312778124</v>
      </c>
      <c r="G1080" s="172"/>
      <c r="H1080" s="172"/>
      <c r="I1080" s="172"/>
      <c r="J1080" s="172"/>
      <c r="K1080" s="172"/>
      <c r="L1080" s="172"/>
      <c r="M1080" s="172"/>
    </row>
    <row r="1081" spans="1:13">
      <c r="A1081" s="116" t="s">
        <v>1091</v>
      </c>
      <c r="B1081" s="104">
        <v>102</v>
      </c>
      <c r="C1081" s="104" t="s">
        <v>1664</v>
      </c>
      <c r="D1081" s="104" t="s">
        <v>1669</v>
      </c>
      <c r="E1081" s="104">
        <v>1</v>
      </c>
      <c r="F1081" s="113">
        <v>870.67396312778124</v>
      </c>
      <c r="G1081" s="172"/>
      <c r="H1081" s="172"/>
      <c r="I1081" s="172"/>
      <c r="J1081" s="172"/>
      <c r="K1081" s="172"/>
      <c r="L1081" s="172"/>
      <c r="M1081" s="172"/>
    </row>
    <row r="1082" spans="1:13">
      <c r="A1082" s="116" t="s">
        <v>1092</v>
      </c>
      <c r="B1082" s="104">
        <v>102</v>
      </c>
      <c r="C1082" s="104" t="s">
        <v>1664</v>
      </c>
      <c r="D1082" s="104" t="s">
        <v>1669</v>
      </c>
      <c r="E1082" s="104">
        <v>1</v>
      </c>
      <c r="F1082" s="113">
        <v>870.67396312778124</v>
      </c>
      <c r="G1082" s="172"/>
      <c r="H1082" s="172"/>
      <c r="I1082" s="172"/>
      <c r="J1082" s="172"/>
      <c r="K1082" s="172"/>
      <c r="L1082" s="172"/>
      <c r="M1082" s="172"/>
    </row>
    <row r="1083" spans="1:13">
      <c r="A1083" s="116" t="s">
        <v>1093</v>
      </c>
      <c r="B1083" s="104">
        <v>102</v>
      </c>
      <c r="C1083" s="104" t="s">
        <v>1664</v>
      </c>
      <c r="D1083" s="104" t="s">
        <v>8</v>
      </c>
      <c r="E1083" s="104">
        <v>1</v>
      </c>
      <c r="F1083" s="113">
        <v>1088.3424539097266</v>
      </c>
      <c r="G1083" s="172"/>
      <c r="H1083" s="172"/>
      <c r="I1083" s="172"/>
      <c r="J1083" s="172"/>
      <c r="K1083" s="172"/>
      <c r="L1083" s="172"/>
      <c r="M1083" s="172"/>
    </row>
    <row r="1084" spans="1:13">
      <c r="A1084" s="116" t="s">
        <v>1094</v>
      </c>
      <c r="B1084" s="104">
        <v>103</v>
      </c>
      <c r="C1084" s="104" t="s">
        <v>1664</v>
      </c>
      <c r="D1084" s="104" t="s">
        <v>52</v>
      </c>
      <c r="E1084" s="104">
        <v>1</v>
      </c>
      <c r="F1084" s="113">
        <f>IF(D1084="dyrektor ",'Podział podstawowy'!$F$19,IF(OR(D1084="zastępca dyrektora ",D1084="główny księgowy"),'Podział podstawowy'!$F$20,IF(D1084="kierownik",'Podział podstawowy'!$F$24,IF(D1084="zastępca kierownika",'Podział podstawowy'!$F$25,IF(D1084="główny ekspert",'Podział podstawowy'!$F$26,IF(OR(D1084="starszy ekspert",D1084="główny specjalista"),'Podział podstawowy'!$F$27,IF(OR(D1084="ekspert",D1084="specjalista"),'Podział podstawowy'!$F$28,'Podział podstawowy'!$F$29)))))))</f>
        <v>1741.3479262555625</v>
      </c>
      <c r="G1084" s="171"/>
      <c r="H1084" s="171"/>
      <c r="I1084" s="172"/>
      <c r="J1084" s="172"/>
      <c r="K1084" s="172"/>
      <c r="L1084" s="172"/>
      <c r="M1084" s="172"/>
    </row>
    <row r="1085" spans="1:13">
      <c r="A1085" s="116" t="s">
        <v>1095</v>
      </c>
      <c r="B1085" s="104">
        <v>103</v>
      </c>
      <c r="C1085" s="104" t="s">
        <v>1664</v>
      </c>
      <c r="D1085" s="104" t="s">
        <v>7</v>
      </c>
      <c r="E1085" s="104">
        <v>1</v>
      </c>
      <c r="F1085" s="113">
        <f>IF(D1085="dyrektor ",'Podział podstawowy'!$F$19,IF(OR(D1085="zastępca dyrektora ",D1085="główny księgowy"),'Podział podstawowy'!$F$20,IF(D1085="kierownik",'Podział podstawowy'!$F$24,IF(D1085="zastępca kierownika",'Podział podstawowy'!$F$25,IF(D1085="główny ekspert",'Podział podstawowy'!$F$26,IF(OR(D1085="starszy ekspert",D1085="główny specjalista"),'Podział podstawowy'!$F$27,IF(OR(D1085="ekspert",D1085="specjalista"),'Podział podstawowy'!$F$28,'Podział podstawowy'!$F$29)))))))</f>
        <v>1306.0109446916717</v>
      </c>
      <c r="G1085" s="173"/>
      <c r="H1085" s="173"/>
      <c r="I1085" s="172"/>
      <c r="J1085" s="172"/>
      <c r="K1085" s="172"/>
      <c r="L1085" s="172"/>
      <c r="M1085" s="172"/>
    </row>
    <row r="1086" spans="1:13">
      <c r="A1086" s="116" t="s">
        <v>1096</v>
      </c>
      <c r="B1086" s="104">
        <v>103</v>
      </c>
      <c r="C1086" s="104" t="s">
        <v>1664</v>
      </c>
      <c r="D1086" s="104" t="s">
        <v>10</v>
      </c>
      <c r="E1086" s="104">
        <v>1</v>
      </c>
      <c r="F1086" s="113">
        <f>IF(D1086="dyrektor ",'Podział podstawowy'!$F$19,IF(OR(D1086="zastępca dyrektora ",D1086="główny księgowy"),'Podział podstawowy'!$F$20,IF(D1086="kierownik",'Podział podstawowy'!$F$24,IF(D1086="zastępca kierownika",'Podział podstawowy'!$F$25,IF(D1086="główny ekspert",'Podział podstawowy'!$F$26,IF(OR(D1086="starszy ekspert",D1086="główny specjalista"),'Podział podstawowy'!$F$27,IF(OR(D1086="ekspert",D1086="specjalista"),'Podział podstawowy'!$F$28,'Podział podstawowy'!$F$29)))))))</f>
        <v>1088.3424539097266</v>
      </c>
      <c r="G1086" s="171"/>
      <c r="H1086" s="171"/>
      <c r="I1086" s="172"/>
      <c r="J1086" s="172"/>
      <c r="K1086" s="172"/>
      <c r="L1086" s="172"/>
      <c r="M1086" s="172"/>
    </row>
    <row r="1087" spans="1:13">
      <c r="A1087" s="116" t="s">
        <v>1097</v>
      </c>
      <c r="B1087" s="104">
        <v>103</v>
      </c>
      <c r="C1087" s="104" t="s">
        <v>1664</v>
      </c>
      <c r="D1087" s="104" t="s">
        <v>1669</v>
      </c>
      <c r="E1087" s="104">
        <v>1</v>
      </c>
      <c r="F1087" s="113">
        <f>IF(D1087="dyrektor ",'Podział podstawowy'!$F$19,IF(OR(D1087="zastępca dyrektora ",D1087="główny księgowy"),'Podział podstawowy'!$F$20,IF(D1087="kierownik",'Podział podstawowy'!$F$24,IF(D1087="zastępca kierownika",'Podział podstawowy'!$F$25,IF(D1087="główny ekspert",'Podział podstawowy'!$F$26,IF(OR(D1087="starszy ekspert",D1087="główny specjalista"),'Podział podstawowy'!$F$27,IF(OR(D1087="ekspert",D1087="specjalista"),'Podział podstawowy'!$F$28,'Podział podstawowy'!$F$29)))))))</f>
        <v>870.67396312778124</v>
      </c>
      <c r="G1087" s="173"/>
      <c r="H1087" s="173"/>
      <c r="I1087" s="172"/>
      <c r="J1087" s="172"/>
      <c r="K1087" s="172"/>
      <c r="L1087" s="172"/>
      <c r="M1087" s="172"/>
    </row>
    <row r="1088" spans="1:13">
      <c r="A1088" s="116" t="s">
        <v>1098</v>
      </c>
      <c r="B1088" s="104">
        <v>103</v>
      </c>
      <c r="C1088" s="104" t="s">
        <v>1664</v>
      </c>
      <c r="D1088" s="104" t="s">
        <v>1669</v>
      </c>
      <c r="E1088" s="104">
        <v>1</v>
      </c>
      <c r="F1088" s="113">
        <f>IF(D1088="dyrektor ",'Podział podstawowy'!$F$19,IF(OR(D1088="zastępca dyrektora ",D1088="główny księgowy"),'Podział podstawowy'!$F$20,IF(D1088="kierownik",'Podział podstawowy'!$F$24,IF(D1088="zastępca kierownika",'Podział podstawowy'!$F$25,IF(D1088="główny ekspert",'Podział podstawowy'!$F$26,IF(OR(D1088="starszy ekspert",D1088="główny specjalista"),'Podział podstawowy'!$F$27,IF(OR(D1088="ekspert",D1088="specjalista"),'Podział podstawowy'!$F$28,'Podział podstawowy'!$F$29)))))))</f>
        <v>870.67396312778124</v>
      </c>
      <c r="G1088" s="171"/>
      <c r="H1088" s="171"/>
      <c r="I1088" s="172"/>
      <c r="J1088" s="172"/>
      <c r="K1088" s="172"/>
      <c r="L1088" s="172"/>
      <c r="M1088" s="172"/>
    </row>
    <row r="1089" spans="1:13">
      <c r="A1089" s="116" t="s">
        <v>1099</v>
      </c>
      <c r="B1089" s="104">
        <v>103</v>
      </c>
      <c r="C1089" s="104" t="s">
        <v>1664</v>
      </c>
      <c r="D1089" s="104" t="s">
        <v>1669</v>
      </c>
      <c r="E1089" s="104">
        <v>1</v>
      </c>
      <c r="F1089" s="113">
        <f>IF(D1089="dyrektor ",'Podział podstawowy'!$F$19,IF(OR(D1089="zastępca dyrektora ",D1089="główny księgowy"),'Podział podstawowy'!$F$20,IF(D1089="kierownik",'Podział podstawowy'!$F$24,IF(D1089="zastępca kierownika",'Podział podstawowy'!$F$25,IF(D1089="główny ekspert",'Podział podstawowy'!$F$26,IF(OR(D1089="starszy ekspert",D1089="główny specjalista"),'Podział podstawowy'!$F$27,IF(OR(D1089="ekspert",D1089="specjalista"),'Podział podstawowy'!$F$28,'Podział podstawowy'!$F$29)))))))</f>
        <v>870.67396312778124</v>
      </c>
      <c r="G1089" s="173"/>
      <c r="H1089" s="173"/>
      <c r="I1089" s="172"/>
      <c r="J1089" s="172"/>
      <c r="K1089" s="172"/>
      <c r="L1089" s="172"/>
      <c r="M1089" s="172"/>
    </row>
    <row r="1090" spans="1:13">
      <c r="A1090" s="116" t="s">
        <v>1100</v>
      </c>
      <c r="B1090" s="104">
        <v>103</v>
      </c>
      <c r="C1090" s="104" t="s">
        <v>1664</v>
      </c>
      <c r="D1090" s="104" t="s">
        <v>1669</v>
      </c>
      <c r="E1090" s="104">
        <v>1</v>
      </c>
      <c r="F1090" s="113">
        <f>IF(D1090="dyrektor ",'Podział podstawowy'!$F$19,IF(OR(D1090="zastępca dyrektora ",D1090="główny księgowy"),'Podział podstawowy'!$F$20,IF(D1090="kierownik",'Podział podstawowy'!$F$24,IF(D1090="zastępca kierownika",'Podział podstawowy'!$F$25,IF(D1090="główny ekspert",'Podział podstawowy'!$F$26,IF(OR(D1090="starszy ekspert",D1090="główny specjalista"),'Podział podstawowy'!$F$27,IF(OR(D1090="ekspert",D1090="specjalista"),'Podział podstawowy'!$F$28,'Podział podstawowy'!$F$29)))))))</f>
        <v>870.67396312778124</v>
      </c>
      <c r="G1090" s="171"/>
      <c r="H1090" s="171"/>
      <c r="I1090" s="172"/>
      <c r="J1090" s="172"/>
      <c r="K1090" s="172"/>
      <c r="L1090" s="172"/>
      <c r="M1090" s="172"/>
    </row>
    <row r="1091" spans="1:13">
      <c r="A1091" s="116" t="s">
        <v>1101</v>
      </c>
      <c r="B1091" s="104">
        <v>103</v>
      </c>
      <c r="C1091" s="104" t="s">
        <v>1663</v>
      </c>
      <c r="D1091" s="104" t="s">
        <v>1669</v>
      </c>
      <c r="E1091" s="104">
        <v>1</v>
      </c>
      <c r="F1091" s="113">
        <f>IF(D1091="dyrektor ",'Podział podstawowy'!$F$19,IF(OR(D1091="zastępca dyrektora ",D1091="główny księgowy"),'Podział podstawowy'!$F$20,IF(D1091="kierownik",'Podział podstawowy'!$F$24,IF(D1091="zastępca kierownika",'Podział podstawowy'!$F$25,IF(D1091="główny ekspert",'Podział podstawowy'!$F$26,IF(OR(D1091="starszy ekspert",D1091="główny specjalista"),'Podział podstawowy'!$F$27,IF(OR(D1091="ekspert",D1091="specjalista"),'Podział podstawowy'!$F$28,'Podział podstawowy'!$F$29)))))))</f>
        <v>870.67396312778124</v>
      </c>
      <c r="G1091" s="173"/>
      <c r="H1091" s="173"/>
      <c r="I1091" s="172"/>
      <c r="J1091" s="172"/>
      <c r="K1091" s="172"/>
      <c r="L1091" s="172"/>
      <c r="M1091" s="172"/>
    </row>
    <row r="1092" spans="1:13">
      <c r="A1092" s="116" t="s">
        <v>1102</v>
      </c>
      <c r="B1092" s="104">
        <v>103</v>
      </c>
      <c r="C1092" s="104" t="s">
        <v>1663</v>
      </c>
      <c r="D1092" s="104" t="s">
        <v>1669</v>
      </c>
      <c r="E1092" s="104">
        <v>1</v>
      </c>
      <c r="F1092" s="113">
        <f>IF(D1092="dyrektor ",'Podział podstawowy'!$F$19,IF(OR(D1092="zastępca dyrektora ",D1092="główny księgowy"),'Podział podstawowy'!$F$20,IF(D1092="kierownik",'Podział podstawowy'!$F$24,IF(D1092="zastępca kierownika",'Podział podstawowy'!$F$25,IF(D1092="główny ekspert",'Podział podstawowy'!$F$26,IF(OR(D1092="starszy ekspert",D1092="główny specjalista"),'Podział podstawowy'!$F$27,IF(OR(D1092="ekspert",D1092="specjalista"),'Podział podstawowy'!$F$28,'Podział podstawowy'!$F$29)))))))</f>
        <v>870.67396312778124</v>
      </c>
      <c r="G1092" s="171"/>
      <c r="H1092" s="171"/>
      <c r="I1092" s="172"/>
      <c r="J1092" s="172"/>
      <c r="K1092" s="172"/>
      <c r="L1092" s="172"/>
      <c r="M1092" s="172"/>
    </row>
    <row r="1093" spans="1:13">
      <c r="A1093" s="116" t="s">
        <v>1103</v>
      </c>
      <c r="B1093" s="104">
        <v>103</v>
      </c>
      <c r="C1093" s="104" t="s">
        <v>1663</v>
      </c>
      <c r="D1093" s="104" t="s">
        <v>47</v>
      </c>
      <c r="E1093" s="104">
        <v>1</v>
      </c>
      <c r="F1093" s="113">
        <f>IF(D1093="dyrektor ",'Podział podstawowy'!$F$19,IF(OR(D1093="zastępca dyrektora ",D1093="główny księgowy"),'Podział podstawowy'!$F$20,IF(D1093="kierownik",'Podział podstawowy'!$F$24,IF(D1093="zastępca kierownika",'Podział podstawowy'!$F$25,IF(D1093="główny ekspert",'Podział podstawowy'!$F$26,IF(OR(D1093="starszy ekspert",D1093="główny specjalista"),'Podział podstawowy'!$F$27,IF(OR(D1093="ekspert",D1093="specjalista"),'Podział podstawowy'!$F$28,'Podział podstawowy'!$F$29)))))))</f>
        <v>1306.0109446916717</v>
      </c>
      <c r="G1093" s="172"/>
      <c r="H1093" s="172"/>
      <c r="I1093" s="172"/>
      <c r="J1093" s="172"/>
      <c r="K1093" s="172"/>
      <c r="L1093" s="172"/>
      <c r="M1093" s="172"/>
    </row>
    <row r="1094" spans="1:13">
      <c r="A1094" s="116" t="s">
        <v>1104</v>
      </c>
      <c r="B1094" s="104">
        <v>103</v>
      </c>
      <c r="C1094" s="104" t="s">
        <v>1663</v>
      </c>
      <c r="D1094" s="104" t="s">
        <v>1669</v>
      </c>
      <c r="E1094" s="104">
        <v>1</v>
      </c>
      <c r="F1094" s="113">
        <f>IF(D1094="dyrektor ",'Podział podstawowy'!$F$19,IF(OR(D1094="zastępca dyrektora ",D1094="główny księgowy"),'Podział podstawowy'!$F$20,IF(D1094="kierownik",'Podział podstawowy'!$F$24,IF(D1094="zastępca kierownika",'Podział podstawowy'!$F$25,IF(D1094="główny ekspert",'Podział podstawowy'!$F$26,IF(OR(D1094="starszy ekspert",D1094="główny specjalista"),'Podział podstawowy'!$F$27,IF(OR(D1094="ekspert",D1094="specjalista"),'Podział podstawowy'!$F$28,'Podział podstawowy'!$F$29)))))))</f>
        <v>870.67396312778124</v>
      </c>
      <c r="G1094" s="172"/>
      <c r="H1094" s="172"/>
      <c r="I1094" s="172"/>
      <c r="J1094" s="172"/>
      <c r="K1094" s="172"/>
      <c r="L1094" s="172"/>
      <c r="M1094" s="172"/>
    </row>
    <row r="1095" spans="1:13">
      <c r="A1095" s="116" t="s">
        <v>939</v>
      </c>
      <c r="B1095" s="104">
        <v>103</v>
      </c>
      <c r="C1095" s="104" t="s">
        <v>1663</v>
      </c>
      <c r="D1095" s="104" t="s">
        <v>47</v>
      </c>
      <c r="E1095" s="104">
        <v>1</v>
      </c>
      <c r="F1095" s="113">
        <f>IF(D1095="dyrektor ",'Podział podstawowy'!$F$19,IF(OR(D1095="zastępca dyrektora ",D1095="główny księgowy"),'Podział podstawowy'!$F$20,IF(D1095="kierownik",'Podział podstawowy'!$F$24,IF(D1095="zastępca kierownika",'Podział podstawowy'!$F$25,IF(D1095="główny ekspert",'Podział podstawowy'!$F$26,IF(OR(D1095="starszy ekspert",D1095="główny specjalista"),'Podział podstawowy'!$F$27,IF(OR(D1095="ekspert",D1095="specjalista"),'Podział podstawowy'!$F$28,'Podział podstawowy'!$F$29)))))))</f>
        <v>1306.0109446916717</v>
      </c>
      <c r="G1095" s="172"/>
      <c r="H1095" s="172"/>
      <c r="I1095" s="172"/>
      <c r="J1095" s="172"/>
      <c r="K1095" s="172"/>
      <c r="L1095" s="172"/>
      <c r="M1095" s="172"/>
    </row>
    <row r="1096" spans="1:13">
      <c r="A1096" s="116" t="s">
        <v>1105</v>
      </c>
      <c r="B1096" s="104">
        <v>103</v>
      </c>
      <c r="C1096" s="104" t="s">
        <v>1663</v>
      </c>
      <c r="D1096" s="104" t="s">
        <v>47</v>
      </c>
      <c r="E1096" s="104">
        <v>1</v>
      </c>
      <c r="F1096" s="113">
        <f>IF(D1096="dyrektor ",'Podział podstawowy'!$F$19,IF(OR(D1096="zastępca dyrektora ",D1096="główny księgowy"),'Podział podstawowy'!$F$20,IF(D1096="kierownik",'Podział podstawowy'!$F$24,IF(D1096="zastępca kierownika",'Podział podstawowy'!$F$25,IF(D1096="główny ekspert",'Podział podstawowy'!$F$26,IF(OR(D1096="starszy ekspert",D1096="główny specjalista"),'Podział podstawowy'!$F$27,IF(OR(D1096="ekspert",D1096="specjalista"),'Podział podstawowy'!$F$28,'Podział podstawowy'!$F$29)))))))</f>
        <v>1306.0109446916717</v>
      </c>
      <c r="G1096" s="172"/>
      <c r="H1096" s="172"/>
      <c r="I1096" s="172"/>
      <c r="J1096" s="172"/>
      <c r="K1096" s="172"/>
      <c r="L1096" s="172"/>
      <c r="M1096" s="172"/>
    </row>
    <row r="1097" spans="1:13">
      <c r="A1097" s="116" t="s">
        <v>744</v>
      </c>
      <c r="B1097" s="104">
        <v>103</v>
      </c>
      <c r="C1097" s="104" t="s">
        <v>1663</v>
      </c>
      <c r="D1097" s="104" t="s">
        <v>1669</v>
      </c>
      <c r="E1097" s="104">
        <v>1</v>
      </c>
      <c r="F1097" s="113">
        <f>IF(D1097="dyrektor ",'Podział podstawowy'!$F$19,IF(OR(D1097="zastępca dyrektora ",D1097="główny księgowy"),'Podział podstawowy'!$F$20,IF(D1097="kierownik",'Podział podstawowy'!$F$24,IF(D1097="zastępca kierownika",'Podział podstawowy'!$F$25,IF(D1097="główny ekspert",'Podział podstawowy'!$F$26,IF(OR(D1097="starszy ekspert",D1097="główny specjalista"),'Podział podstawowy'!$F$27,IF(OR(D1097="ekspert",D1097="specjalista"),'Podział podstawowy'!$F$28,'Podział podstawowy'!$F$29)))))))</f>
        <v>870.67396312778124</v>
      </c>
      <c r="G1097" s="172"/>
      <c r="H1097" s="172"/>
      <c r="I1097" s="172"/>
      <c r="J1097" s="172"/>
      <c r="K1097" s="172"/>
      <c r="L1097" s="172"/>
      <c r="M1097" s="172"/>
    </row>
    <row r="1098" spans="1:13">
      <c r="A1098" s="116" t="s">
        <v>1106</v>
      </c>
      <c r="B1098" s="104">
        <v>103</v>
      </c>
      <c r="C1098" s="104" t="s">
        <v>1663</v>
      </c>
      <c r="D1098" s="104" t="s">
        <v>1669</v>
      </c>
      <c r="E1098" s="104">
        <v>1</v>
      </c>
      <c r="F1098" s="113">
        <f>IF(D1098="dyrektor ",'Podział podstawowy'!$F$19,IF(OR(D1098="zastępca dyrektora ",D1098="główny księgowy"),'Podział podstawowy'!$F$20,IF(D1098="kierownik",'Podział podstawowy'!$F$24,IF(D1098="zastępca kierownika",'Podział podstawowy'!$F$25,IF(D1098="główny ekspert",'Podział podstawowy'!$F$26,IF(OR(D1098="starszy ekspert",D1098="główny specjalista"),'Podział podstawowy'!$F$27,IF(OR(D1098="ekspert",D1098="specjalista"),'Podział podstawowy'!$F$28,'Podział podstawowy'!$F$29)))))))</f>
        <v>870.67396312778124</v>
      </c>
      <c r="G1098" s="172"/>
      <c r="H1098" s="172"/>
      <c r="I1098" s="172"/>
      <c r="J1098" s="172"/>
      <c r="K1098" s="172"/>
      <c r="L1098" s="172"/>
      <c r="M1098" s="172"/>
    </row>
    <row r="1099" spans="1:13">
      <c r="A1099" s="116" t="s">
        <v>241</v>
      </c>
      <c r="B1099" s="104">
        <v>103</v>
      </c>
      <c r="C1099" s="104" t="s">
        <v>1663</v>
      </c>
      <c r="D1099" s="104" t="s">
        <v>8</v>
      </c>
      <c r="E1099" s="104">
        <v>1</v>
      </c>
      <c r="F1099" s="113">
        <f>IF(D1099="dyrektor ",'Podział podstawowy'!$F$19,IF(OR(D1099="zastępca dyrektora ",D1099="główny księgowy"),'Podział podstawowy'!$F$20,IF(D1099="kierownik",'Podział podstawowy'!$F$24,IF(D1099="zastępca kierownika",'Podział podstawowy'!$F$25,IF(D1099="główny ekspert",'Podział podstawowy'!$F$26,IF(OR(D1099="starszy ekspert",D1099="główny specjalista"),'Podział podstawowy'!$F$27,IF(OR(D1099="ekspert",D1099="specjalista"),'Podział podstawowy'!$F$28,'Podział podstawowy'!$F$29)))))))</f>
        <v>1088.3424539097266</v>
      </c>
      <c r="G1099" s="172"/>
      <c r="H1099" s="172"/>
      <c r="I1099" s="172"/>
      <c r="J1099" s="172"/>
      <c r="K1099" s="172"/>
      <c r="L1099" s="172"/>
      <c r="M1099" s="172"/>
    </row>
    <row r="1100" spans="1:13">
      <c r="A1100" s="116" t="s">
        <v>1107</v>
      </c>
      <c r="B1100" s="104">
        <v>103</v>
      </c>
      <c r="C1100" s="104" t="s">
        <v>1663</v>
      </c>
      <c r="D1100" s="104" t="s">
        <v>1669</v>
      </c>
      <c r="E1100" s="104">
        <v>1</v>
      </c>
      <c r="F1100" s="113">
        <f>IF(D1100="dyrektor ",'Podział podstawowy'!$F$19,IF(OR(D1100="zastępca dyrektora ",D1100="główny księgowy"),'Podział podstawowy'!$F$20,IF(D1100="kierownik",'Podział podstawowy'!$F$24,IF(D1100="zastępca kierownika",'Podział podstawowy'!$F$25,IF(D1100="główny ekspert",'Podział podstawowy'!$F$26,IF(OR(D1100="starszy ekspert",D1100="główny specjalista"),'Podział podstawowy'!$F$27,IF(OR(D1100="ekspert",D1100="specjalista"),'Podział podstawowy'!$F$28,'Podział podstawowy'!$F$29)))))))</f>
        <v>870.67396312778124</v>
      </c>
      <c r="G1100" s="172"/>
      <c r="H1100" s="172"/>
      <c r="I1100" s="172"/>
      <c r="J1100" s="172"/>
      <c r="K1100" s="172"/>
      <c r="L1100" s="172"/>
      <c r="M1100" s="172"/>
    </row>
    <row r="1101" spans="1:13">
      <c r="A1101" s="116" t="s">
        <v>1108</v>
      </c>
      <c r="B1101" s="104">
        <v>103</v>
      </c>
      <c r="C1101" s="104" t="s">
        <v>1663</v>
      </c>
      <c r="D1101" s="104" t="s">
        <v>1669</v>
      </c>
      <c r="E1101" s="104">
        <v>1</v>
      </c>
      <c r="F1101" s="113">
        <f>IF(D1101="dyrektor ",'Podział podstawowy'!$F$19,IF(OR(D1101="zastępca dyrektora ",D1101="główny księgowy"),'Podział podstawowy'!$F$20,IF(D1101="kierownik",'Podział podstawowy'!$F$24,IF(D1101="zastępca kierownika",'Podział podstawowy'!$F$25,IF(D1101="główny ekspert",'Podział podstawowy'!$F$26,IF(OR(D1101="starszy ekspert",D1101="główny specjalista"),'Podział podstawowy'!$F$27,IF(OR(D1101="ekspert",D1101="specjalista"),'Podział podstawowy'!$F$28,'Podział podstawowy'!$F$29)))))))</f>
        <v>870.67396312778124</v>
      </c>
      <c r="G1101" s="172"/>
      <c r="H1101" s="172"/>
      <c r="I1101" s="172"/>
      <c r="J1101" s="172"/>
      <c r="K1101" s="172"/>
      <c r="L1101" s="172"/>
      <c r="M1101" s="172"/>
    </row>
    <row r="1102" spans="1:13">
      <c r="A1102" s="116" t="s">
        <v>1109</v>
      </c>
      <c r="B1102" s="104">
        <v>103</v>
      </c>
      <c r="C1102" s="104" t="s">
        <v>1663</v>
      </c>
      <c r="D1102" s="104" t="s">
        <v>1669</v>
      </c>
      <c r="E1102" s="104">
        <v>1</v>
      </c>
      <c r="F1102" s="113">
        <f>IF(D1102="dyrektor ",'Podział podstawowy'!$F$19,IF(OR(D1102="zastępca dyrektora ",D1102="główny księgowy"),'Podział podstawowy'!$F$20,IF(D1102="kierownik",'Podział podstawowy'!$F$24,IF(D1102="zastępca kierownika",'Podział podstawowy'!$F$25,IF(D1102="główny ekspert",'Podział podstawowy'!$F$26,IF(OR(D1102="starszy ekspert",D1102="główny specjalista"),'Podział podstawowy'!$F$27,IF(OR(D1102="ekspert",D1102="specjalista"),'Podział podstawowy'!$F$28,'Podział podstawowy'!$F$29)))))))</f>
        <v>870.67396312778124</v>
      </c>
      <c r="G1102" s="172"/>
      <c r="H1102" s="172"/>
      <c r="I1102" s="172"/>
      <c r="J1102" s="172"/>
      <c r="K1102" s="172"/>
      <c r="L1102" s="172"/>
      <c r="M1102" s="172"/>
    </row>
    <row r="1103" spans="1:13">
      <c r="A1103" s="116" t="s">
        <v>1110</v>
      </c>
      <c r="B1103" s="104">
        <v>103</v>
      </c>
      <c r="C1103" s="104" t="s">
        <v>1663</v>
      </c>
      <c r="D1103" s="104" t="s">
        <v>1669</v>
      </c>
      <c r="E1103" s="104">
        <v>1</v>
      </c>
      <c r="F1103" s="113">
        <f>IF(D1103="dyrektor ",'Podział podstawowy'!$F$19,IF(OR(D1103="zastępca dyrektora ",D1103="główny księgowy"),'Podział podstawowy'!$F$20,IF(D1103="kierownik",'Podział podstawowy'!$F$24,IF(D1103="zastępca kierownika",'Podział podstawowy'!$F$25,IF(D1103="główny ekspert",'Podział podstawowy'!$F$26,IF(OR(D1103="starszy ekspert",D1103="główny specjalista"),'Podział podstawowy'!$F$27,IF(OR(D1103="ekspert",D1103="specjalista"),'Podział podstawowy'!$F$28,'Podział podstawowy'!$F$29)))))))</f>
        <v>870.67396312778124</v>
      </c>
      <c r="G1103" s="172"/>
      <c r="H1103" s="172"/>
      <c r="I1103" s="172"/>
      <c r="J1103" s="172"/>
      <c r="K1103" s="172"/>
      <c r="L1103" s="172"/>
      <c r="M1103" s="172"/>
    </row>
    <row r="1104" spans="1:13">
      <c r="A1104" s="116" t="s">
        <v>1063</v>
      </c>
      <c r="B1104" s="104">
        <v>103</v>
      </c>
      <c r="C1104" s="104" t="s">
        <v>1663</v>
      </c>
      <c r="D1104" s="104" t="s">
        <v>1669</v>
      </c>
      <c r="E1104" s="104">
        <v>1</v>
      </c>
      <c r="F1104" s="113">
        <f>IF(D1104="dyrektor ",'Podział podstawowy'!$F$19,IF(OR(D1104="zastępca dyrektora ",D1104="główny księgowy"),'Podział podstawowy'!$F$20,IF(D1104="kierownik",'Podział podstawowy'!$F$24,IF(D1104="zastępca kierownika",'Podział podstawowy'!$F$25,IF(D1104="główny ekspert",'Podział podstawowy'!$F$26,IF(OR(D1104="starszy ekspert",D1104="główny specjalista"),'Podział podstawowy'!$F$27,IF(OR(D1104="ekspert",D1104="specjalista"),'Podział podstawowy'!$F$28,'Podział podstawowy'!$F$29)))))))</f>
        <v>870.67396312778124</v>
      </c>
      <c r="G1104" s="172"/>
      <c r="H1104" s="172"/>
      <c r="I1104" s="172"/>
      <c r="J1104" s="172"/>
      <c r="K1104" s="172"/>
      <c r="L1104" s="172"/>
      <c r="M1104" s="172"/>
    </row>
    <row r="1105" spans="1:13">
      <c r="A1105" s="116" t="s">
        <v>1111</v>
      </c>
      <c r="B1105" s="104">
        <v>103</v>
      </c>
      <c r="C1105" s="104" t="s">
        <v>1663</v>
      </c>
      <c r="D1105" s="104" t="s">
        <v>1669</v>
      </c>
      <c r="E1105" s="104">
        <v>1</v>
      </c>
      <c r="F1105" s="113">
        <f>IF(D1105="dyrektor ",'Podział podstawowy'!$F$19,IF(OR(D1105="zastępca dyrektora ",D1105="główny księgowy"),'Podział podstawowy'!$F$20,IF(D1105="kierownik",'Podział podstawowy'!$F$24,IF(D1105="zastępca kierownika",'Podział podstawowy'!$F$25,IF(D1105="główny ekspert",'Podział podstawowy'!$F$26,IF(OR(D1105="starszy ekspert",D1105="główny specjalista"),'Podział podstawowy'!$F$27,IF(OR(D1105="ekspert",D1105="specjalista"),'Podział podstawowy'!$F$28,'Podział podstawowy'!$F$29)))))))</f>
        <v>870.67396312778124</v>
      </c>
      <c r="G1105" s="172"/>
      <c r="H1105" s="172"/>
      <c r="I1105" s="172"/>
      <c r="J1105" s="172"/>
      <c r="K1105" s="172"/>
      <c r="L1105" s="172"/>
      <c r="M1105" s="172"/>
    </row>
    <row r="1106" spans="1:13">
      <c r="A1106" s="116" t="s">
        <v>1112</v>
      </c>
      <c r="B1106" s="104">
        <v>103</v>
      </c>
      <c r="C1106" s="104" t="s">
        <v>1663</v>
      </c>
      <c r="D1106" s="104" t="s">
        <v>47</v>
      </c>
      <c r="E1106" s="104">
        <v>1</v>
      </c>
      <c r="F1106" s="113">
        <f>IF(D1106="dyrektor ",'Podział podstawowy'!$F$19,IF(OR(D1106="zastępca dyrektora ",D1106="główny księgowy"),'Podział podstawowy'!$F$20,IF(D1106="kierownik",'Podział podstawowy'!$F$24,IF(D1106="zastępca kierownika",'Podział podstawowy'!$F$25,IF(D1106="główny ekspert",'Podział podstawowy'!$F$26,IF(OR(D1106="starszy ekspert",D1106="główny specjalista"),'Podział podstawowy'!$F$27,IF(OR(D1106="ekspert",D1106="specjalista"),'Podział podstawowy'!$F$28,'Podział podstawowy'!$F$29)))))))</f>
        <v>1306.0109446916717</v>
      </c>
      <c r="G1106" s="172"/>
      <c r="H1106" s="172"/>
      <c r="I1106" s="172"/>
      <c r="J1106" s="172"/>
      <c r="K1106" s="172"/>
      <c r="L1106" s="172"/>
      <c r="M1106" s="172"/>
    </row>
    <row r="1107" spans="1:13">
      <c r="A1107" s="116" t="s">
        <v>1113</v>
      </c>
      <c r="B1107" s="104">
        <v>103</v>
      </c>
      <c r="C1107" s="104" t="s">
        <v>1663</v>
      </c>
      <c r="D1107" s="104" t="s">
        <v>46</v>
      </c>
      <c r="E1107" s="104">
        <v>1</v>
      </c>
      <c r="F1107" s="113">
        <f>IF(D1107="dyrektor ",'Podział podstawowy'!$F$19,IF(OR(D1107="zastępca dyrektora ",D1107="główny księgowy"),'Podział podstawowy'!$F$20,IF(D1107="kierownik",'Podział podstawowy'!$F$24,IF(D1107="zastępca kierownika",'Podział podstawowy'!$F$25,IF(D1107="główny ekspert",'Podział podstawowy'!$F$26,IF(OR(D1107="starszy ekspert",D1107="główny specjalista"),'Podział podstawowy'!$F$27,IF(OR(D1107="ekspert",D1107="specjalista"),'Podział podstawowy'!$F$28,'Podział podstawowy'!$F$29)))))))</f>
        <v>2176.6849078194532</v>
      </c>
      <c r="G1107" s="172"/>
      <c r="H1107" s="172"/>
      <c r="I1107" s="172"/>
      <c r="J1107" s="172"/>
      <c r="K1107" s="172"/>
      <c r="L1107" s="172"/>
      <c r="M1107" s="172"/>
    </row>
    <row r="1108" spans="1:13">
      <c r="A1108" s="116" t="s">
        <v>114</v>
      </c>
      <c r="B1108" s="104">
        <v>103</v>
      </c>
      <c r="C1108" s="104" t="s">
        <v>1663</v>
      </c>
      <c r="D1108" s="104" t="s">
        <v>1669</v>
      </c>
      <c r="E1108" s="104">
        <v>1</v>
      </c>
      <c r="F1108" s="113">
        <f>IF(D1108="dyrektor ",'Podział podstawowy'!$F$19,IF(OR(D1108="zastępca dyrektora ",D1108="główny księgowy"),'Podział podstawowy'!$F$20,IF(D1108="kierownik",'Podział podstawowy'!$F$24,IF(D1108="zastępca kierownika",'Podział podstawowy'!$F$25,IF(D1108="główny ekspert",'Podział podstawowy'!$F$26,IF(OR(D1108="starszy ekspert",D1108="główny specjalista"),'Podział podstawowy'!$F$27,IF(OR(D1108="ekspert",D1108="specjalista"),'Podział podstawowy'!$F$28,'Podział podstawowy'!$F$29)))))))</f>
        <v>870.67396312778124</v>
      </c>
      <c r="G1108" s="172"/>
      <c r="H1108" s="172"/>
      <c r="I1108" s="172"/>
      <c r="J1108" s="172"/>
      <c r="K1108" s="172"/>
      <c r="L1108" s="172"/>
      <c r="M1108" s="172"/>
    </row>
    <row r="1109" spans="1:13">
      <c r="A1109" s="116" t="s">
        <v>1114</v>
      </c>
      <c r="B1109" s="104">
        <v>103</v>
      </c>
      <c r="C1109" s="104" t="s">
        <v>1663</v>
      </c>
      <c r="D1109" s="104" t="s">
        <v>46</v>
      </c>
      <c r="E1109" s="104">
        <v>1</v>
      </c>
      <c r="F1109" s="113">
        <f>IF(D1109="dyrektor ",'Podział podstawowy'!$F$19,IF(OR(D1109="zastępca dyrektora ",D1109="główny księgowy"),'Podział podstawowy'!$F$20,IF(D1109="kierownik",'Podział podstawowy'!$F$24,IF(D1109="zastępca kierownika",'Podział podstawowy'!$F$25,IF(D1109="główny ekspert",'Podział podstawowy'!$F$26,IF(OR(D1109="starszy ekspert",D1109="główny specjalista"),'Podział podstawowy'!$F$27,IF(OR(D1109="ekspert",D1109="specjalista"),'Podział podstawowy'!$F$28,'Podział podstawowy'!$F$29)))))))</f>
        <v>2176.6849078194532</v>
      </c>
      <c r="G1109" s="172"/>
      <c r="H1109" s="172"/>
      <c r="I1109" s="172"/>
      <c r="J1109" s="172"/>
      <c r="K1109" s="172"/>
      <c r="L1109" s="172"/>
      <c r="M1109" s="172"/>
    </row>
    <row r="1110" spans="1:13">
      <c r="A1110" s="116" t="s">
        <v>1115</v>
      </c>
      <c r="B1110" s="104">
        <v>103</v>
      </c>
      <c r="C1110" s="104" t="s">
        <v>1663</v>
      </c>
      <c r="D1110" s="104" t="s">
        <v>1669</v>
      </c>
      <c r="E1110" s="104">
        <v>1</v>
      </c>
      <c r="F1110" s="113">
        <f>IF(D1110="dyrektor ",'Podział podstawowy'!$F$19,IF(OR(D1110="zastępca dyrektora ",D1110="główny księgowy"),'Podział podstawowy'!$F$20,IF(D1110="kierownik",'Podział podstawowy'!$F$24,IF(D1110="zastępca kierownika",'Podział podstawowy'!$F$25,IF(D1110="główny ekspert",'Podział podstawowy'!$F$26,IF(OR(D1110="starszy ekspert",D1110="główny specjalista"),'Podział podstawowy'!$F$27,IF(OR(D1110="ekspert",D1110="specjalista"),'Podział podstawowy'!$F$28,'Podział podstawowy'!$F$29)))))))</f>
        <v>870.67396312778124</v>
      </c>
      <c r="G1110" s="172"/>
      <c r="H1110" s="172"/>
      <c r="I1110" s="172"/>
      <c r="J1110" s="172"/>
      <c r="K1110" s="172"/>
      <c r="L1110" s="172"/>
      <c r="M1110" s="172"/>
    </row>
    <row r="1111" spans="1:13">
      <c r="A1111" s="116" t="s">
        <v>1116</v>
      </c>
      <c r="B1111" s="104">
        <v>103</v>
      </c>
      <c r="C1111" s="104" t="s">
        <v>1663</v>
      </c>
      <c r="D1111" s="104" t="s">
        <v>46</v>
      </c>
      <c r="E1111" s="104">
        <v>1</v>
      </c>
      <c r="F1111" s="113">
        <f>IF(D1111="dyrektor ",'Podział podstawowy'!$F$19,IF(OR(D1111="zastępca dyrektora ",D1111="główny księgowy"),'Podział podstawowy'!$F$20,IF(D1111="kierownik",'Podział podstawowy'!$F$24,IF(D1111="zastępca kierownika",'Podział podstawowy'!$F$25,IF(D1111="główny ekspert",'Podział podstawowy'!$F$26,IF(OR(D1111="starszy ekspert",D1111="główny specjalista"),'Podział podstawowy'!$F$27,IF(OR(D1111="ekspert",D1111="specjalista"),'Podział podstawowy'!$F$28,'Podział podstawowy'!$F$29)))))))</f>
        <v>2176.6849078194532</v>
      </c>
      <c r="G1111" s="172"/>
      <c r="H1111" s="172"/>
      <c r="I1111" s="172"/>
      <c r="J1111" s="172"/>
      <c r="K1111" s="172"/>
      <c r="L1111" s="172"/>
      <c r="M1111" s="172"/>
    </row>
    <row r="1112" spans="1:13">
      <c r="A1112" s="116" t="s">
        <v>1117</v>
      </c>
      <c r="B1112" s="104">
        <v>103</v>
      </c>
      <c r="C1112" s="104" t="s">
        <v>1665</v>
      </c>
      <c r="D1112" s="104" t="s">
        <v>1669</v>
      </c>
      <c r="E1112" s="104">
        <v>1</v>
      </c>
      <c r="F1112" s="113">
        <f>IF(D1112="dyrektor ",'Podział podstawowy'!$F$19,IF(OR(D1112="zastępca dyrektora ",D1112="główny księgowy"),'Podział podstawowy'!$F$20,IF(D1112="kierownik",'Podział podstawowy'!$F$24,IF(D1112="zastępca kierownika",'Podział podstawowy'!$F$25,IF(D1112="główny ekspert",'Podział podstawowy'!$F$26,IF(OR(D1112="starszy ekspert",D1112="główny specjalista"),'Podział podstawowy'!$F$27,IF(OR(D1112="ekspert",D1112="specjalista"),'Podział podstawowy'!$F$28,'Podział podstawowy'!$F$29)))))))</f>
        <v>870.67396312778124</v>
      </c>
      <c r="G1112" s="172"/>
      <c r="H1112" s="172"/>
      <c r="I1112" s="172"/>
      <c r="J1112" s="172"/>
      <c r="K1112" s="172"/>
      <c r="L1112" s="172"/>
      <c r="M1112" s="172"/>
    </row>
    <row r="1113" spans="1:13">
      <c r="A1113" s="116" t="s">
        <v>1118</v>
      </c>
      <c r="B1113" s="104">
        <v>103</v>
      </c>
      <c r="C1113" s="104" t="s">
        <v>1665</v>
      </c>
      <c r="D1113" s="104" t="s">
        <v>52</v>
      </c>
      <c r="E1113" s="104">
        <v>1</v>
      </c>
      <c r="F1113" s="113">
        <f>IF(D1113="dyrektor ",'Podział podstawowy'!$F$19,IF(OR(D1113="zastępca dyrektora ",D1113="główny księgowy"),'Podział podstawowy'!$F$20,IF(D1113="kierownik",'Podział podstawowy'!$F$24,IF(D1113="zastępca kierownika",'Podział podstawowy'!$F$25,IF(D1113="główny ekspert",'Podział podstawowy'!$F$26,IF(OR(D1113="starszy ekspert",D1113="główny specjalista"),'Podział podstawowy'!$F$27,IF(OR(D1113="ekspert",D1113="specjalista"),'Podział podstawowy'!$F$28,'Podział podstawowy'!$F$29)))))))</f>
        <v>1741.3479262555625</v>
      </c>
      <c r="G1113" s="172"/>
      <c r="H1113" s="172"/>
      <c r="I1113" s="172"/>
      <c r="J1113" s="172"/>
      <c r="K1113" s="172"/>
      <c r="L1113" s="172"/>
      <c r="M1113" s="172"/>
    </row>
    <row r="1114" spans="1:13">
      <c r="A1114" s="116" t="s">
        <v>1119</v>
      </c>
      <c r="B1114" s="104">
        <v>103</v>
      </c>
      <c r="C1114" s="104" t="s">
        <v>1665</v>
      </c>
      <c r="D1114" s="104" t="s">
        <v>1669</v>
      </c>
      <c r="E1114" s="104">
        <v>1</v>
      </c>
      <c r="F1114" s="113">
        <f>IF(D1114="dyrektor ",'Podział podstawowy'!$F$19,IF(OR(D1114="zastępca dyrektora ",D1114="główny księgowy"),'Podział podstawowy'!$F$20,IF(D1114="kierownik",'Podział podstawowy'!$F$24,IF(D1114="zastępca kierownika",'Podział podstawowy'!$F$25,IF(D1114="główny ekspert",'Podział podstawowy'!$F$26,IF(OR(D1114="starszy ekspert",D1114="główny specjalista"),'Podział podstawowy'!$F$27,IF(OR(D1114="ekspert",D1114="specjalista"),'Podział podstawowy'!$F$28,'Podział podstawowy'!$F$29)))))))</f>
        <v>870.67396312778124</v>
      </c>
      <c r="G1114" s="172"/>
      <c r="H1114" s="172"/>
      <c r="I1114" s="172"/>
      <c r="J1114" s="172"/>
      <c r="K1114" s="172"/>
      <c r="L1114" s="172"/>
      <c r="M1114" s="172"/>
    </row>
    <row r="1115" spans="1:13">
      <c r="A1115" s="116" t="s">
        <v>1120</v>
      </c>
      <c r="B1115" s="104">
        <v>103</v>
      </c>
      <c r="C1115" s="104" t="s">
        <v>1665</v>
      </c>
      <c r="D1115" s="104" t="s">
        <v>1669</v>
      </c>
      <c r="E1115" s="104">
        <v>1</v>
      </c>
      <c r="F1115" s="113">
        <f>IF(D1115="dyrektor ",'Podział podstawowy'!$F$19,IF(OR(D1115="zastępca dyrektora ",D1115="główny księgowy"),'Podział podstawowy'!$F$20,IF(D1115="kierownik",'Podział podstawowy'!$F$24,IF(D1115="zastępca kierownika",'Podział podstawowy'!$F$25,IF(D1115="główny ekspert",'Podział podstawowy'!$F$26,IF(OR(D1115="starszy ekspert",D1115="główny specjalista"),'Podział podstawowy'!$F$27,IF(OR(D1115="ekspert",D1115="specjalista"),'Podział podstawowy'!$F$28,'Podział podstawowy'!$F$29)))))))</f>
        <v>870.67396312778124</v>
      </c>
      <c r="G1115" s="172"/>
      <c r="H1115" s="172"/>
      <c r="I1115" s="172"/>
      <c r="J1115" s="172"/>
      <c r="K1115" s="172"/>
      <c r="L1115" s="172"/>
      <c r="M1115" s="172"/>
    </row>
    <row r="1116" spans="1:13">
      <c r="A1116" s="116" t="s">
        <v>1121</v>
      </c>
      <c r="B1116" s="104">
        <v>103</v>
      </c>
      <c r="C1116" s="104" t="s">
        <v>1665</v>
      </c>
      <c r="D1116" s="104" t="s">
        <v>47</v>
      </c>
      <c r="E1116" s="104">
        <v>1</v>
      </c>
      <c r="F1116" s="113">
        <f>IF(D1116="dyrektor ",'Podział podstawowy'!$F$19,IF(OR(D1116="zastępca dyrektora ",D1116="główny księgowy"),'Podział podstawowy'!$F$20,IF(D1116="kierownik",'Podział podstawowy'!$F$24,IF(D1116="zastępca kierownika",'Podział podstawowy'!$F$25,IF(D1116="główny ekspert",'Podział podstawowy'!$F$26,IF(OR(D1116="starszy ekspert",D1116="główny specjalista"),'Podział podstawowy'!$F$27,IF(OR(D1116="ekspert",D1116="specjalista"),'Podział podstawowy'!$F$28,'Podział podstawowy'!$F$29)))))))</f>
        <v>1306.0109446916717</v>
      </c>
      <c r="G1116" s="172"/>
      <c r="H1116" s="172"/>
      <c r="I1116" s="172"/>
      <c r="J1116" s="172"/>
      <c r="K1116" s="172"/>
      <c r="L1116" s="172"/>
      <c r="M1116" s="172"/>
    </row>
    <row r="1117" spans="1:13">
      <c r="A1117" s="116" t="s">
        <v>1122</v>
      </c>
      <c r="B1117" s="104">
        <v>103</v>
      </c>
      <c r="C1117" s="104" t="s">
        <v>1665</v>
      </c>
      <c r="D1117" s="104" t="s">
        <v>1669</v>
      </c>
      <c r="E1117" s="104">
        <v>1</v>
      </c>
      <c r="F1117" s="113">
        <f>IF(D1117="dyrektor ",'Podział podstawowy'!$F$19,IF(OR(D1117="zastępca dyrektora ",D1117="główny księgowy"),'Podział podstawowy'!$F$20,IF(D1117="kierownik",'Podział podstawowy'!$F$24,IF(D1117="zastępca kierownika",'Podział podstawowy'!$F$25,IF(D1117="główny ekspert",'Podział podstawowy'!$F$26,IF(OR(D1117="starszy ekspert",D1117="główny specjalista"),'Podział podstawowy'!$F$27,IF(OR(D1117="ekspert",D1117="specjalista"),'Podział podstawowy'!$F$28,'Podział podstawowy'!$F$29)))))))</f>
        <v>870.67396312778124</v>
      </c>
      <c r="G1117" s="172"/>
      <c r="H1117" s="172"/>
      <c r="I1117" s="172"/>
      <c r="J1117" s="172"/>
      <c r="K1117" s="172"/>
      <c r="L1117" s="172"/>
      <c r="M1117" s="172"/>
    </row>
    <row r="1118" spans="1:13">
      <c r="A1118" s="116" t="s">
        <v>1123</v>
      </c>
      <c r="B1118" s="104">
        <v>103</v>
      </c>
      <c r="C1118" s="104" t="s">
        <v>1665</v>
      </c>
      <c r="D1118" s="104" t="s">
        <v>10</v>
      </c>
      <c r="E1118" s="104">
        <v>1</v>
      </c>
      <c r="F1118" s="113">
        <f>IF(D1118="dyrektor ",'Podział podstawowy'!$F$19,IF(OR(D1118="zastępca dyrektora ",D1118="główny księgowy"),'Podział podstawowy'!$F$20,IF(D1118="kierownik",'Podział podstawowy'!$F$24,IF(D1118="zastępca kierownika",'Podział podstawowy'!$F$25,IF(D1118="główny ekspert",'Podział podstawowy'!$F$26,IF(OR(D1118="starszy ekspert",D1118="główny specjalista"),'Podział podstawowy'!$F$27,IF(OR(D1118="ekspert",D1118="specjalista"),'Podział podstawowy'!$F$28,'Podział podstawowy'!$F$29)))))))</f>
        <v>1088.3424539097266</v>
      </c>
      <c r="G1118" s="172"/>
      <c r="H1118" s="172"/>
      <c r="I1118" s="172"/>
      <c r="J1118" s="172"/>
      <c r="K1118" s="172"/>
      <c r="L1118" s="172"/>
      <c r="M1118" s="172"/>
    </row>
    <row r="1119" spans="1:13">
      <c r="A1119" s="116" t="s">
        <v>1124</v>
      </c>
      <c r="B1119" s="104">
        <v>103</v>
      </c>
      <c r="C1119" s="104" t="s">
        <v>1665</v>
      </c>
      <c r="D1119" s="104" t="s">
        <v>47</v>
      </c>
      <c r="E1119" s="104">
        <v>1</v>
      </c>
      <c r="F1119" s="113">
        <f>IF(D1119="dyrektor ",'Podział podstawowy'!$F$19,IF(OR(D1119="zastępca dyrektora ",D1119="główny księgowy"),'Podział podstawowy'!$F$20,IF(D1119="kierownik",'Podział podstawowy'!$F$24,IF(D1119="zastępca kierownika",'Podział podstawowy'!$F$25,IF(D1119="główny ekspert",'Podział podstawowy'!$F$26,IF(OR(D1119="starszy ekspert",D1119="główny specjalista"),'Podział podstawowy'!$F$27,IF(OR(D1119="ekspert",D1119="specjalista"),'Podział podstawowy'!$F$28,'Podział podstawowy'!$F$29)))))))</f>
        <v>1306.0109446916717</v>
      </c>
      <c r="G1119" s="172"/>
      <c r="H1119" s="172"/>
      <c r="I1119" s="172"/>
      <c r="J1119" s="172"/>
      <c r="K1119" s="172"/>
      <c r="L1119" s="172"/>
      <c r="M1119" s="172"/>
    </row>
    <row r="1120" spans="1:13">
      <c r="A1120" s="116" t="s">
        <v>1125</v>
      </c>
      <c r="B1120" s="104">
        <v>103</v>
      </c>
      <c r="C1120" s="104" t="s">
        <v>1665</v>
      </c>
      <c r="D1120" s="104" t="s">
        <v>1669</v>
      </c>
      <c r="E1120" s="104">
        <v>1</v>
      </c>
      <c r="F1120" s="113">
        <f>IF(D1120="dyrektor ",'Podział podstawowy'!$F$19,IF(OR(D1120="zastępca dyrektora ",D1120="główny księgowy"),'Podział podstawowy'!$F$20,IF(D1120="kierownik",'Podział podstawowy'!$F$24,IF(D1120="zastępca kierownika",'Podział podstawowy'!$F$25,IF(D1120="główny ekspert",'Podział podstawowy'!$F$26,IF(OR(D1120="starszy ekspert",D1120="główny specjalista"),'Podział podstawowy'!$F$27,IF(OR(D1120="ekspert",D1120="specjalista"),'Podział podstawowy'!$F$28,'Podział podstawowy'!$F$29)))))))</f>
        <v>870.67396312778124</v>
      </c>
      <c r="G1120" s="172"/>
      <c r="H1120" s="172"/>
      <c r="I1120" s="172"/>
      <c r="J1120" s="172"/>
      <c r="K1120" s="172"/>
      <c r="L1120" s="172"/>
      <c r="M1120" s="172"/>
    </row>
    <row r="1121" spans="1:13">
      <c r="A1121" s="116" t="s">
        <v>1126</v>
      </c>
      <c r="B1121" s="104">
        <v>103</v>
      </c>
      <c r="C1121" s="104" t="s">
        <v>1665</v>
      </c>
      <c r="D1121" s="104" t="s">
        <v>1669</v>
      </c>
      <c r="E1121" s="104">
        <v>1</v>
      </c>
      <c r="F1121" s="113">
        <f>IF(D1121="dyrektor ",'Podział podstawowy'!$F$19,IF(OR(D1121="zastępca dyrektora ",D1121="główny księgowy"),'Podział podstawowy'!$F$20,IF(D1121="kierownik",'Podział podstawowy'!$F$24,IF(D1121="zastępca kierownika",'Podział podstawowy'!$F$25,IF(D1121="główny ekspert",'Podział podstawowy'!$F$26,IF(OR(D1121="starszy ekspert",D1121="główny specjalista"),'Podział podstawowy'!$F$27,IF(OR(D1121="ekspert",D1121="specjalista"),'Podział podstawowy'!$F$28,'Podział podstawowy'!$F$29)))))))</f>
        <v>870.67396312778124</v>
      </c>
      <c r="G1121" s="172"/>
      <c r="H1121" s="172"/>
      <c r="I1121" s="172"/>
      <c r="J1121" s="172"/>
      <c r="K1121" s="172"/>
      <c r="L1121" s="172"/>
      <c r="M1121" s="172"/>
    </row>
    <row r="1122" spans="1:13">
      <c r="A1122" s="116" t="s">
        <v>855</v>
      </c>
      <c r="B1122" s="104">
        <v>103</v>
      </c>
      <c r="C1122" s="104" t="s">
        <v>1665</v>
      </c>
      <c r="D1122" s="104" t="s">
        <v>1669</v>
      </c>
      <c r="E1122" s="104">
        <v>1</v>
      </c>
      <c r="F1122" s="113">
        <f>IF(D1122="dyrektor ",'Podział podstawowy'!$F$19,IF(OR(D1122="zastępca dyrektora ",D1122="główny księgowy"),'Podział podstawowy'!$F$20,IF(D1122="kierownik",'Podział podstawowy'!$F$24,IF(D1122="zastępca kierownika",'Podział podstawowy'!$F$25,IF(D1122="główny ekspert",'Podział podstawowy'!$F$26,IF(OR(D1122="starszy ekspert",D1122="główny specjalista"),'Podział podstawowy'!$F$27,IF(OR(D1122="ekspert",D1122="specjalista"),'Podział podstawowy'!$F$28,'Podział podstawowy'!$F$29)))))))</f>
        <v>870.67396312778124</v>
      </c>
      <c r="G1122" s="172"/>
      <c r="H1122" s="172"/>
      <c r="I1122" s="172"/>
      <c r="J1122" s="172"/>
      <c r="K1122" s="172"/>
      <c r="L1122" s="172"/>
      <c r="M1122" s="172"/>
    </row>
    <row r="1123" spans="1:13">
      <c r="A1123" s="116" t="s">
        <v>1127</v>
      </c>
      <c r="B1123" s="104">
        <v>103</v>
      </c>
      <c r="C1123" s="104" t="s">
        <v>1665</v>
      </c>
      <c r="D1123" s="104" t="s">
        <v>1669</v>
      </c>
      <c r="E1123" s="104">
        <v>1</v>
      </c>
      <c r="F1123" s="113">
        <f>IF(D1123="dyrektor ",'Podział podstawowy'!$F$19,IF(OR(D1123="zastępca dyrektora ",D1123="główny księgowy"),'Podział podstawowy'!$F$20,IF(D1123="kierownik",'Podział podstawowy'!$F$24,IF(D1123="zastępca kierownika",'Podział podstawowy'!$F$25,IF(D1123="główny ekspert",'Podział podstawowy'!$F$26,IF(OR(D1123="starszy ekspert",D1123="główny specjalista"),'Podział podstawowy'!$F$27,IF(OR(D1123="ekspert",D1123="specjalista"),'Podział podstawowy'!$F$28,'Podział podstawowy'!$F$29)))))))</f>
        <v>870.67396312778124</v>
      </c>
      <c r="G1123" s="172"/>
      <c r="H1123" s="172"/>
      <c r="I1123" s="172"/>
      <c r="J1123" s="172"/>
      <c r="K1123" s="172"/>
      <c r="L1123" s="172"/>
      <c r="M1123" s="172"/>
    </row>
    <row r="1124" spans="1:13">
      <c r="A1124" s="116" t="s">
        <v>1128</v>
      </c>
      <c r="B1124" s="104">
        <v>103</v>
      </c>
      <c r="C1124" s="104" t="s">
        <v>1665</v>
      </c>
      <c r="D1124" s="104" t="s">
        <v>55</v>
      </c>
      <c r="E1124" s="104">
        <v>1</v>
      </c>
      <c r="F1124" s="113">
        <f>IF(D1124="dyrektor ",'Podział podstawowy'!$F$19,IF(OR(D1124="zastępca dyrektora ",D1124="główny księgowy"),'Podział podstawowy'!$F$20,IF(D1124="kierownik",'Podział podstawowy'!$F$24,IF(D1124="zastępca kierownika",'Podział podstawowy'!$F$25,IF(D1124="główny ekspert",'Podział podstawowy'!$F$26,IF(OR(D1124="starszy ekspert",D1124="główny specjalista"),'Podział podstawowy'!$F$27,IF(OR(D1124="ekspert",D1124="specjalista"),'Podział podstawowy'!$F$28,'Podział podstawowy'!$F$29)))))))</f>
        <v>1523.6794354736171</v>
      </c>
      <c r="G1124" s="172"/>
      <c r="H1124" s="172"/>
      <c r="I1124" s="172"/>
      <c r="J1124" s="172"/>
      <c r="K1124" s="172"/>
      <c r="L1124" s="172"/>
      <c r="M1124" s="172"/>
    </row>
    <row r="1125" spans="1:13">
      <c r="A1125" s="116" t="s">
        <v>1129</v>
      </c>
      <c r="B1125" s="104">
        <v>103</v>
      </c>
      <c r="C1125" s="104" t="s">
        <v>1665</v>
      </c>
      <c r="D1125" s="104" t="s">
        <v>1669</v>
      </c>
      <c r="E1125" s="104">
        <v>1</v>
      </c>
      <c r="F1125" s="113">
        <f>IF(D1125="dyrektor ",'Podział podstawowy'!$F$19,IF(OR(D1125="zastępca dyrektora ",D1125="główny księgowy"),'Podział podstawowy'!$F$20,IF(D1125="kierownik",'Podział podstawowy'!$F$24,IF(D1125="zastępca kierownika",'Podział podstawowy'!$F$25,IF(D1125="główny ekspert",'Podział podstawowy'!$F$26,IF(OR(D1125="starszy ekspert",D1125="główny specjalista"),'Podział podstawowy'!$F$27,IF(OR(D1125="ekspert",D1125="specjalista"),'Podział podstawowy'!$F$28,'Podział podstawowy'!$F$29)))))))</f>
        <v>870.67396312778124</v>
      </c>
      <c r="G1125" s="172"/>
      <c r="H1125" s="172"/>
      <c r="I1125" s="172"/>
      <c r="J1125" s="172"/>
      <c r="K1125" s="172"/>
      <c r="L1125" s="172"/>
      <c r="M1125" s="172"/>
    </row>
    <row r="1126" spans="1:13">
      <c r="A1126" s="116" t="s">
        <v>1130</v>
      </c>
      <c r="B1126" s="104">
        <v>104</v>
      </c>
      <c r="C1126" s="104" t="s">
        <v>1665</v>
      </c>
      <c r="D1126" s="104" t="s">
        <v>1669</v>
      </c>
      <c r="E1126" s="104">
        <v>1</v>
      </c>
      <c r="F1126" s="113">
        <v>870.67396312778124</v>
      </c>
      <c r="G1126" s="171"/>
      <c r="H1126" s="171"/>
      <c r="I1126" s="172"/>
      <c r="J1126" s="172"/>
      <c r="K1126" s="172"/>
      <c r="L1126" s="172"/>
      <c r="M1126" s="172"/>
    </row>
    <row r="1127" spans="1:13">
      <c r="A1127" s="116" t="s">
        <v>1131</v>
      </c>
      <c r="B1127" s="104">
        <v>104</v>
      </c>
      <c r="C1127" s="104" t="s">
        <v>1665</v>
      </c>
      <c r="D1127" s="104" t="s">
        <v>1669</v>
      </c>
      <c r="E1127" s="104">
        <v>1</v>
      </c>
      <c r="F1127" s="113">
        <v>870.67396312778124</v>
      </c>
      <c r="G1127" s="173"/>
      <c r="H1127" s="173"/>
      <c r="I1127" s="172"/>
      <c r="J1127" s="172"/>
      <c r="K1127" s="172"/>
      <c r="L1127" s="172"/>
      <c r="M1127" s="172"/>
    </row>
    <row r="1128" spans="1:13">
      <c r="A1128" s="116" t="s">
        <v>1132</v>
      </c>
      <c r="B1128" s="104">
        <v>104</v>
      </c>
      <c r="C1128" s="104" t="s">
        <v>1665</v>
      </c>
      <c r="D1128" s="104" t="s">
        <v>1669</v>
      </c>
      <c r="E1128" s="104">
        <v>1</v>
      </c>
      <c r="F1128" s="113">
        <v>870.67396312778124</v>
      </c>
      <c r="G1128" s="171"/>
      <c r="H1128" s="171"/>
      <c r="I1128" s="172"/>
      <c r="J1128" s="172"/>
      <c r="K1128" s="172"/>
      <c r="L1128" s="172"/>
      <c r="M1128" s="172"/>
    </row>
    <row r="1129" spans="1:13">
      <c r="A1129" s="116" t="s">
        <v>1133</v>
      </c>
      <c r="B1129" s="104">
        <v>104</v>
      </c>
      <c r="C1129" s="104" t="s">
        <v>1665</v>
      </c>
      <c r="D1129" s="104" t="s">
        <v>1669</v>
      </c>
      <c r="E1129" s="104">
        <v>1</v>
      </c>
      <c r="F1129" s="113">
        <v>870.67396312778124</v>
      </c>
      <c r="G1129" s="173"/>
      <c r="H1129" s="173"/>
      <c r="I1129" s="172"/>
      <c r="J1129" s="172"/>
      <c r="K1129" s="172"/>
      <c r="L1129" s="172"/>
      <c r="M1129" s="172"/>
    </row>
    <row r="1130" spans="1:13">
      <c r="A1130" s="116" t="s">
        <v>1134</v>
      </c>
      <c r="B1130" s="104">
        <v>104</v>
      </c>
      <c r="C1130" s="104" t="s">
        <v>1665</v>
      </c>
      <c r="D1130" s="104" t="s">
        <v>1669</v>
      </c>
      <c r="E1130" s="104">
        <v>1</v>
      </c>
      <c r="F1130" s="113">
        <v>870.67396312778124</v>
      </c>
      <c r="G1130" s="171"/>
      <c r="H1130" s="171"/>
      <c r="I1130" s="172"/>
      <c r="J1130" s="172"/>
      <c r="K1130" s="172"/>
      <c r="L1130" s="172"/>
      <c r="M1130" s="172"/>
    </row>
    <row r="1131" spans="1:13">
      <c r="A1131" s="116" t="s">
        <v>1135</v>
      </c>
      <c r="B1131" s="104">
        <v>104</v>
      </c>
      <c r="C1131" s="104" t="s">
        <v>1665</v>
      </c>
      <c r="D1131" s="104" t="s">
        <v>1669</v>
      </c>
      <c r="E1131" s="104">
        <v>1</v>
      </c>
      <c r="F1131" s="113">
        <v>870.67396312778124</v>
      </c>
      <c r="G1131" s="173"/>
      <c r="H1131" s="173"/>
      <c r="I1131" s="172"/>
      <c r="J1131" s="172"/>
      <c r="K1131" s="172"/>
      <c r="L1131" s="172"/>
      <c r="M1131" s="172"/>
    </row>
    <row r="1132" spans="1:13">
      <c r="A1132" s="116" t="s">
        <v>1136</v>
      </c>
      <c r="B1132" s="104">
        <v>104</v>
      </c>
      <c r="C1132" s="104" t="s">
        <v>1665</v>
      </c>
      <c r="D1132" s="104" t="s">
        <v>55</v>
      </c>
      <c r="E1132" s="104">
        <v>1</v>
      </c>
      <c r="F1132" s="113">
        <v>1523.6794354736171</v>
      </c>
      <c r="G1132" s="171"/>
      <c r="H1132" s="171"/>
      <c r="I1132" s="172"/>
      <c r="J1132" s="172"/>
      <c r="K1132" s="172"/>
      <c r="L1132" s="172"/>
      <c r="M1132" s="172"/>
    </row>
    <row r="1133" spans="1:13">
      <c r="A1133" s="116" t="s">
        <v>1137</v>
      </c>
      <c r="B1133" s="104">
        <v>104</v>
      </c>
      <c r="C1133" s="104" t="s">
        <v>1665</v>
      </c>
      <c r="D1133" s="104" t="s">
        <v>1669</v>
      </c>
      <c r="E1133" s="104">
        <v>1</v>
      </c>
      <c r="F1133" s="113">
        <v>870.67396312778124</v>
      </c>
      <c r="G1133" s="173"/>
      <c r="H1133" s="173"/>
      <c r="I1133" s="172"/>
      <c r="J1133" s="172"/>
      <c r="K1133" s="172"/>
      <c r="L1133" s="172"/>
      <c r="M1133" s="172"/>
    </row>
    <row r="1134" spans="1:13">
      <c r="A1134" s="116" t="s">
        <v>1138</v>
      </c>
      <c r="B1134" s="104">
        <v>104</v>
      </c>
      <c r="C1134" s="104" t="s">
        <v>1665</v>
      </c>
      <c r="D1134" s="104" t="s">
        <v>1669</v>
      </c>
      <c r="E1134" s="104">
        <v>1</v>
      </c>
      <c r="F1134" s="113">
        <v>870.67396312778124</v>
      </c>
      <c r="G1134" s="171"/>
      <c r="H1134" s="171"/>
      <c r="I1134" s="172"/>
      <c r="J1134" s="172"/>
      <c r="K1134" s="172"/>
      <c r="L1134" s="172"/>
      <c r="M1134" s="172"/>
    </row>
    <row r="1135" spans="1:13">
      <c r="A1135" s="116" t="s">
        <v>984</v>
      </c>
      <c r="B1135" s="104">
        <v>104</v>
      </c>
      <c r="C1135" s="104" t="s">
        <v>1665</v>
      </c>
      <c r="D1135" s="104" t="s">
        <v>10</v>
      </c>
      <c r="E1135" s="104">
        <v>1</v>
      </c>
      <c r="F1135" s="113">
        <v>1088.3424539097266</v>
      </c>
      <c r="G1135" s="172"/>
      <c r="H1135" s="172"/>
      <c r="I1135" s="172"/>
      <c r="J1135" s="172"/>
      <c r="K1135" s="172"/>
      <c r="L1135" s="172"/>
      <c r="M1135" s="172"/>
    </row>
    <row r="1136" spans="1:13">
      <c r="A1136" s="116" t="s">
        <v>1139</v>
      </c>
      <c r="B1136" s="104">
        <v>104</v>
      </c>
      <c r="C1136" s="104" t="s">
        <v>1667</v>
      </c>
      <c r="D1136" s="104" t="s">
        <v>1669</v>
      </c>
      <c r="E1136" s="104">
        <v>1</v>
      </c>
      <c r="F1136" s="113">
        <v>870.67396312778124</v>
      </c>
      <c r="G1136" s="172"/>
      <c r="H1136" s="172"/>
      <c r="I1136" s="172"/>
      <c r="J1136" s="172"/>
      <c r="K1136" s="172"/>
      <c r="L1136" s="172"/>
      <c r="M1136" s="172"/>
    </row>
    <row r="1137" spans="1:13">
      <c r="A1137" s="116" t="s">
        <v>1140</v>
      </c>
      <c r="B1137" s="104">
        <v>104</v>
      </c>
      <c r="C1137" s="104" t="s">
        <v>1667</v>
      </c>
      <c r="D1137" s="104" t="s">
        <v>1669</v>
      </c>
      <c r="E1137" s="104">
        <v>1</v>
      </c>
      <c r="F1137" s="113">
        <v>870.67396312778124</v>
      </c>
      <c r="G1137" s="172"/>
      <c r="H1137" s="172"/>
      <c r="I1137" s="172"/>
      <c r="J1137" s="172"/>
      <c r="K1137" s="172"/>
      <c r="L1137" s="172"/>
      <c r="M1137" s="172"/>
    </row>
    <row r="1138" spans="1:13">
      <c r="A1138" s="116" t="s">
        <v>1141</v>
      </c>
      <c r="B1138" s="104">
        <v>104</v>
      </c>
      <c r="C1138" s="104" t="s">
        <v>1667</v>
      </c>
      <c r="D1138" s="104" t="s">
        <v>47</v>
      </c>
      <c r="E1138" s="104">
        <v>1</v>
      </c>
      <c r="F1138" s="113">
        <v>1306.0109446916717</v>
      </c>
      <c r="G1138" s="172"/>
      <c r="H1138" s="172"/>
      <c r="I1138" s="172"/>
      <c r="J1138" s="172"/>
      <c r="K1138" s="172"/>
      <c r="L1138" s="172"/>
      <c r="M1138" s="172"/>
    </row>
    <row r="1139" spans="1:13">
      <c r="A1139" s="116" t="s">
        <v>1026</v>
      </c>
      <c r="B1139" s="104">
        <v>104</v>
      </c>
      <c r="C1139" s="104" t="s">
        <v>1667</v>
      </c>
      <c r="D1139" s="104" t="s">
        <v>46</v>
      </c>
      <c r="E1139" s="104">
        <v>1</v>
      </c>
      <c r="F1139" s="113">
        <v>2176.6849078194532</v>
      </c>
      <c r="G1139" s="172"/>
      <c r="H1139" s="172"/>
      <c r="I1139" s="172"/>
      <c r="J1139" s="172"/>
      <c r="K1139" s="172"/>
      <c r="L1139" s="172"/>
      <c r="M1139" s="172"/>
    </row>
    <row r="1140" spans="1:13">
      <c r="A1140" s="116" t="s">
        <v>1142</v>
      </c>
      <c r="B1140" s="104">
        <v>104</v>
      </c>
      <c r="C1140" s="104" t="s">
        <v>1667</v>
      </c>
      <c r="D1140" s="104" t="s">
        <v>1669</v>
      </c>
      <c r="E1140" s="104">
        <v>1</v>
      </c>
      <c r="F1140" s="113">
        <v>870.67396312778124</v>
      </c>
      <c r="G1140" s="172"/>
      <c r="H1140" s="172"/>
      <c r="I1140" s="172"/>
      <c r="J1140" s="172"/>
      <c r="K1140" s="172"/>
      <c r="L1140" s="172"/>
      <c r="M1140" s="172"/>
    </row>
    <row r="1141" spans="1:13">
      <c r="A1141" s="116" t="s">
        <v>1143</v>
      </c>
      <c r="B1141" s="104">
        <v>104</v>
      </c>
      <c r="C1141" s="104" t="s">
        <v>1667</v>
      </c>
      <c r="D1141" s="104" t="s">
        <v>47</v>
      </c>
      <c r="E1141" s="104">
        <v>1</v>
      </c>
      <c r="F1141" s="113">
        <v>1306.0109446916717</v>
      </c>
      <c r="G1141" s="172"/>
      <c r="H1141" s="172"/>
      <c r="I1141" s="172"/>
      <c r="J1141" s="172"/>
      <c r="K1141" s="172"/>
      <c r="L1141" s="172"/>
      <c r="M1141" s="172"/>
    </row>
    <row r="1142" spans="1:13">
      <c r="A1142" s="116" t="s">
        <v>1144</v>
      </c>
      <c r="B1142" s="104">
        <v>104</v>
      </c>
      <c r="C1142" s="104" t="s">
        <v>1667</v>
      </c>
      <c r="D1142" s="104" t="s">
        <v>55</v>
      </c>
      <c r="E1142" s="104">
        <v>1</v>
      </c>
      <c r="F1142" s="113">
        <v>1523.6794354736171</v>
      </c>
      <c r="G1142" s="172"/>
      <c r="H1142" s="172"/>
      <c r="I1142" s="172"/>
      <c r="J1142" s="172"/>
      <c r="K1142" s="172"/>
      <c r="L1142" s="172"/>
      <c r="M1142" s="172"/>
    </row>
    <row r="1143" spans="1:13">
      <c r="A1143" s="116" t="s">
        <v>1145</v>
      </c>
      <c r="B1143" s="104">
        <v>104</v>
      </c>
      <c r="C1143" s="104" t="s">
        <v>1665</v>
      </c>
      <c r="D1143" s="104" t="s">
        <v>55</v>
      </c>
      <c r="E1143" s="104">
        <v>1</v>
      </c>
      <c r="F1143" s="113">
        <v>1523.6794354736171</v>
      </c>
      <c r="G1143" s="172"/>
      <c r="H1143" s="172"/>
      <c r="I1143" s="172"/>
      <c r="J1143" s="172"/>
      <c r="K1143" s="172"/>
      <c r="L1143" s="172"/>
      <c r="M1143" s="172"/>
    </row>
    <row r="1144" spans="1:13">
      <c r="A1144" s="116" t="s">
        <v>1146</v>
      </c>
      <c r="B1144" s="104">
        <v>104</v>
      </c>
      <c r="C1144" s="104" t="s">
        <v>1665</v>
      </c>
      <c r="D1144" s="104" t="s">
        <v>47</v>
      </c>
      <c r="E1144" s="104">
        <v>1</v>
      </c>
      <c r="F1144" s="113">
        <v>1306.0109446916717</v>
      </c>
      <c r="G1144" s="172"/>
      <c r="H1144" s="172"/>
      <c r="I1144" s="172"/>
      <c r="J1144" s="172"/>
      <c r="K1144" s="172"/>
      <c r="L1144" s="172"/>
      <c r="M1144" s="172"/>
    </row>
    <row r="1145" spans="1:13">
      <c r="A1145" s="116" t="s">
        <v>1147</v>
      </c>
      <c r="B1145" s="104">
        <v>104</v>
      </c>
      <c r="C1145" s="104" t="s">
        <v>1665</v>
      </c>
      <c r="D1145" s="104" t="s">
        <v>10</v>
      </c>
      <c r="E1145" s="104">
        <v>1</v>
      </c>
      <c r="F1145" s="113">
        <v>1088.3424539097266</v>
      </c>
      <c r="G1145" s="172"/>
      <c r="H1145" s="172"/>
      <c r="I1145" s="172"/>
      <c r="J1145" s="172"/>
      <c r="K1145" s="172"/>
      <c r="L1145" s="172"/>
      <c r="M1145" s="172"/>
    </row>
    <row r="1146" spans="1:13">
      <c r="A1146" s="116" t="s">
        <v>1148</v>
      </c>
      <c r="B1146" s="104">
        <v>104</v>
      </c>
      <c r="C1146" s="104" t="s">
        <v>1665</v>
      </c>
      <c r="D1146" s="104" t="s">
        <v>10</v>
      </c>
      <c r="E1146" s="104">
        <v>1</v>
      </c>
      <c r="F1146" s="113">
        <v>1088.3424539097266</v>
      </c>
      <c r="G1146" s="172"/>
      <c r="H1146" s="172"/>
      <c r="I1146" s="172"/>
      <c r="J1146" s="172"/>
      <c r="K1146" s="172"/>
      <c r="L1146" s="172"/>
      <c r="M1146" s="172"/>
    </row>
    <row r="1147" spans="1:13">
      <c r="A1147" s="116" t="s">
        <v>1149</v>
      </c>
      <c r="B1147" s="104">
        <v>104</v>
      </c>
      <c r="C1147" s="104" t="s">
        <v>1665</v>
      </c>
      <c r="D1147" s="104" t="s">
        <v>1669</v>
      </c>
      <c r="E1147" s="104">
        <v>1</v>
      </c>
      <c r="F1147" s="113">
        <v>870.67396312778124</v>
      </c>
      <c r="G1147" s="172"/>
      <c r="H1147" s="172"/>
      <c r="I1147" s="172"/>
      <c r="J1147" s="172"/>
      <c r="K1147" s="172"/>
      <c r="L1147" s="172"/>
      <c r="M1147" s="172"/>
    </row>
    <row r="1148" spans="1:13">
      <c r="A1148" s="116" t="s">
        <v>1150</v>
      </c>
      <c r="B1148" s="104">
        <v>104</v>
      </c>
      <c r="C1148" s="104" t="s">
        <v>1664</v>
      </c>
      <c r="D1148" s="104" t="s">
        <v>1669</v>
      </c>
      <c r="E1148" s="104">
        <v>1</v>
      </c>
      <c r="F1148" s="113">
        <v>870.67396312778124</v>
      </c>
      <c r="G1148" s="172"/>
      <c r="H1148" s="172"/>
      <c r="I1148" s="172"/>
      <c r="J1148" s="172"/>
      <c r="K1148" s="172"/>
      <c r="L1148" s="172"/>
      <c r="M1148" s="172"/>
    </row>
    <row r="1149" spans="1:13">
      <c r="A1149" s="116" t="s">
        <v>1151</v>
      </c>
      <c r="B1149" s="104">
        <v>104</v>
      </c>
      <c r="C1149" s="104" t="s">
        <v>1664</v>
      </c>
      <c r="D1149" s="104" t="s">
        <v>46</v>
      </c>
      <c r="E1149" s="104">
        <v>1</v>
      </c>
      <c r="F1149" s="113">
        <v>2176.6849078194532</v>
      </c>
      <c r="G1149" s="172"/>
      <c r="H1149" s="172"/>
      <c r="I1149" s="172"/>
      <c r="J1149" s="172"/>
      <c r="K1149" s="172"/>
      <c r="L1149" s="172"/>
      <c r="M1149" s="172"/>
    </row>
    <row r="1150" spans="1:13">
      <c r="A1150" s="116" t="s">
        <v>1152</v>
      </c>
      <c r="B1150" s="104">
        <v>104</v>
      </c>
      <c r="C1150" s="104" t="s">
        <v>1664</v>
      </c>
      <c r="D1150" s="104" t="s">
        <v>47</v>
      </c>
      <c r="E1150" s="104">
        <v>1</v>
      </c>
      <c r="F1150" s="113">
        <v>1306.0109446916717</v>
      </c>
      <c r="G1150" s="172"/>
      <c r="H1150" s="172"/>
      <c r="I1150" s="172"/>
      <c r="J1150" s="172"/>
      <c r="K1150" s="172"/>
      <c r="L1150" s="172"/>
      <c r="M1150" s="172"/>
    </row>
    <row r="1151" spans="1:13">
      <c r="A1151" s="116" t="s">
        <v>1153</v>
      </c>
      <c r="B1151" s="104">
        <v>104</v>
      </c>
      <c r="C1151" s="104" t="s">
        <v>1664</v>
      </c>
      <c r="D1151" s="104" t="s">
        <v>55</v>
      </c>
      <c r="E1151" s="104">
        <v>1</v>
      </c>
      <c r="F1151" s="113">
        <v>1523.6794354736171</v>
      </c>
      <c r="G1151" s="172"/>
      <c r="H1151" s="172"/>
      <c r="I1151" s="172"/>
      <c r="J1151" s="172"/>
      <c r="K1151" s="172"/>
      <c r="L1151" s="172"/>
      <c r="M1151" s="172"/>
    </row>
    <row r="1152" spans="1:13">
      <c r="A1152" s="116" t="s">
        <v>1154</v>
      </c>
      <c r="B1152" s="104">
        <v>104</v>
      </c>
      <c r="C1152" s="104" t="s">
        <v>1664</v>
      </c>
      <c r="D1152" s="104" t="s">
        <v>1669</v>
      </c>
      <c r="E1152" s="104">
        <v>1</v>
      </c>
      <c r="F1152" s="113">
        <v>870.67396312778124</v>
      </c>
      <c r="G1152" s="172"/>
      <c r="H1152" s="172"/>
      <c r="I1152" s="172"/>
      <c r="J1152" s="172"/>
      <c r="K1152" s="172"/>
      <c r="L1152" s="172"/>
      <c r="M1152" s="172"/>
    </row>
    <row r="1153" spans="1:13">
      <c r="A1153" s="116" t="s">
        <v>1155</v>
      </c>
      <c r="B1153" s="104">
        <v>104</v>
      </c>
      <c r="C1153" s="104" t="s">
        <v>1664</v>
      </c>
      <c r="D1153" s="104" t="s">
        <v>47</v>
      </c>
      <c r="E1153" s="104">
        <v>1</v>
      </c>
      <c r="F1153" s="113">
        <v>1306.0109446916717</v>
      </c>
      <c r="G1153" s="172"/>
      <c r="H1153" s="172"/>
      <c r="I1153" s="172"/>
      <c r="J1153" s="172"/>
      <c r="K1153" s="172"/>
      <c r="L1153" s="172"/>
      <c r="M1153" s="172"/>
    </row>
    <row r="1154" spans="1:13">
      <c r="A1154" s="116" t="s">
        <v>1156</v>
      </c>
      <c r="B1154" s="104">
        <v>104</v>
      </c>
      <c r="C1154" s="104" t="s">
        <v>1664</v>
      </c>
      <c r="D1154" s="104" t="s">
        <v>1669</v>
      </c>
      <c r="E1154" s="104">
        <v>1</v>
      </c>
      <c r="F1154" s="113">
        <v>870.67396312778124</v>
      </c>
      <c r="G1154" s="172"/>
      <c r="H1154" s="172"/>
      <c r="I1154" s="172"/>
      <c r="J1154" s="172"/>
      <c r="K1154" s="172"/>
      <c r="L1154" s="172"/>
      <c r="M1154" s="172"/>
    </row>
    <row r="1155" spans="1:13">
      <c r="A1155" s="116" t="s">
        <v>1157</v>
      </c>
      <c r="B1155" s="104">
        <v>104</v>
      </c>
      <c r="C1155" s="104" t="s">
        <v>1664</v>
      </c>
      <c r="D1155" s="104" t="s">
        <v>1669</v>
      </c>
      <c r="E1155" s="104">
        <v>1</v>
      </c>
      <c r="F1155" s="113">
        <v>870.67396312778124</v>
      </c>
      <c r="G1155" s="172"/>
      <c r="H1155" s="172"/>
      <c r="I1155" s="172"/>
      <c r="J1155" s="172"/>
      <c r="K1155" s="172"/>
      <c r="L1155" s="172"/>
      <c r="M1155" s="172"/>
    </row>
    <row r="1156" spans="1:13">
      <c r="A1156" s="116" t="s">
        <v>1158</v>
      </c>
      <c r="B1156" s="104">
        <v>104</v>
      </c>
      <c r="C1156" s="104" t="s">
        <v>1664</v>
      </c>
      <c r="D1156" s="104" t="s">
        <v>47</v>
      </c>
      <c r="E1156" s="104">
        <v>1</v>
      </c>
      <c r="F1156" s="113">
        <v>1306.0109446916717</v>
      </c>
      <c r="G1156" s="172"/>
      <c r="H1156" s="172"/>
      <c r="I1156" s="172"/>
      <c r="J1156" s="172"/>
      <c r="K1156" s="172"/>
      <c r="L1156" s="172"/>
      <c r="M1156" s="172"/>
    </row>
    <row r="1157" spans="1:13">
      <c r="A1157" s="116" t="s">
        <v>1159</v>
      </c>
      <c r="B1157" s="104">
        <v>104</v>
      </c>
      <c r="C1157" s="104" t="s">
        <v>1664</v>
      </c>
      <c r="D1157" s="104" t="s">
        <v>7</v>
      </c>
      <c r="E1157" s="104">
        <v>1</v>
      </c>
      <c r="F1157" s="113">
        <v>1306.0109446916717</v>
      </c>
      <c r="G1157" s="172"/>
      <c r="H1157" s="172"/>
      <c r="I1157" s="172"/>
      <c r="J1157" s="172"/>
      <c r="K1157" s="172"/>
      <c r="L1157" s="172"/>
      <c r="M1157" s="172"/>
    </row>
    <row r="1158" spans="1:13">
      <c r="A1158" s="116" t="s">
        <v>1160</v>
      </c>
      <c r="B1158" s="104">
        <v>104</v>
      </c>
      <c r="C1158" s="104" t="s">
        <v>1664</v>
      </c>
      <c r="D1158" s="104" t="s">
        <v>1669</v>
      </c>
      <c r="E1158" s="104">
        <v>1</v>
      </c>
      <c r="F1158" s="113">
        <v>870.67396312778124</v>
      </c>
      <c r="G1158" s="172"/>
      <c r="H1158" s="172"/>
      <c r="I1158" s="172"/>
      <c r="J1158" s="172"/>
      <c r="K1158" s="172"/>
      <c r="L1158" s="172"/>
      <c r="M1158" s="172"/>
    </row>
    <row r="1159" spans="1:13">
      <c r="A1159" s="116" t="s">
        <v>1161</v>
      </c>
      <c r="B1159" s="104">
        <v>104</v>
      </c>
      <c r="C1159" s="104" t="s">
        <v>1664</v>
      </c>
      <c r="D1159" s="104" t="s">
        <v>47</v>
      </c>
      <c r="E1159" s="104">
        <v>1</v>
      </c>
      <c r="F1159" s="113">
        <v>1306.0109446916717</v>
      </c>
      <c r="G1159" s="172"/>
      <c r="H1159" s="172"/>
      <c r="I1159" s="172"/>
      <c r="J1159" s="172"/>
      <c r="K1159" s="172"/>
      <c r="L1159" s="172"/>
      <c r="M1159" s="172"/>
    </row>
    <row r="1160" spans="1:13">
      <c r="A1160" s="116" t="s">
        <v>1162</v>
      </c>
      <c r="B1160" s="104">
        <v>104</v>
      </c>
      <c r="C1160" s="104" t="s">
        <v>1664</v>
      </c>
      <c r="D1160" s="104" t="s">
        <v>1669</v>
      </c>
      <c r="E1160" s="104">
        <v>1</v>
      </c>
      <c r="F1160" s="113">
        <v>870.67396312778124</v>
      </c>
      <c r="G1160" s="172"/>
      <c r="H1160" s="172"/>
      <c r="I1160" s="172"/>
      <c r="J1160" s="172"/>
      <c r="K1160" s="172"/>
      <c r="L1160" s="172"/>
      <c r="M1160" s="172"/>
    </row>
    <row r="1161" spans="1:13">
      <c r="A1161" s="116" t="s">
        <v>1163</v>
      </c>
      <c r="B1161" s="104">
        <v>104</v>
      </c>
      <c r="C1161" s="104" t="s">
        <v>1664</v>
      </c>
      <c r="D1161" s="104" t="s">
        <v>47</v>
      </c>
      <c r="E1161" s="104">
        <v>1</v>
      </c>
      <c r="F1161" s="113">
        <v>1306.0109446916717</v>
      </c>
      <c r="G1161" s="172"/>
      <c r="H1161" s="172"/>
      <c r="I1161" s="172"/>
      <c r="J1161" s="172"/>
      <c r="K1161" s="172"/>
      <c r="L1161" s="172"/>
      <c r="M1161" s="172"/>
    </row>
    <row r="1162" spans="1:13">
      <c r="A1162" s="116" t="s">
        <v>1164</v>
      </c>
      <c r="B1162" s="104">
        <v>104</v>
      </c>
      <c r="C1162" s="104" t="s">
        <v>1664</v>
      </c>
      <c r="D1162" s="104" t="s">
        <v>1669</v>
      </c>
      <c r="E1162" s="104">
        <v>1</v>
      </c>
      <c r="F1162" s="113">
        <v>870.67396312778124</v>
      </c>
      <c r="G1162" s="172"/>
      <c r="H1162" s="172"/>
      <c r="I1162" s="172"/>
      <c r="J1162" s="172"/>
      <c r="K1162" s="172"/>
      <c r="L1162" s="172"/>
      <c r="M1162" s="172"/>
    </row>
    <row r="1163" spans="1:13">
      <c r="A1163" s="116" t="s">
        <v>1109</v>
      </c>
      <c r="B1163" s="104">
        <v>104</v>
      </c>
      <c r="C1163" s="104" t="s">
        <v>1664</v>
      </c>
      <c r="D1163" s="104" t="s">
        <v>1669</v>
      </c>
      <c r="E1163" s="104">
        <v>1</v>
      </c>
      <c r="F1163" s="113">
        <v>870.67396312778124</v>
      </c>
      <c r="G1163" s="172"/>
      <c r="H1163" s="172"/>
      <c r="I1163" s="172"/>
      <c r="J1163" s="172"/>
      <c r="K1163" s="172"/>
      <c r="L1163" s="172"/>
      <c r="M1163" s="172"/>
    </row>
    <row r="1164" spans="1:13">
      <c r="A1164" s="116" t="s">
        <v>1165</v>
      </c>
      <c r="B1164" s="104">
        <v>104</v>
      </c>
      <c r="C1164" s="104" t="s">
        <v>1664</v>
      </c>
      <c r="D1164" s="104" t="s">
        <v>1669</v>
      </c>
      <c r="E1164" s="104">
        <v>1</v>
      </c>
      <c r="F1164" s="113">
        <v>870.67396312778124</v>
      </c>
      <c r="G1164" s="172"/>
      <c r="H1164" s="172"/>
      <c r="I1164" s="172"/>
      <c r="J1164" s="172"/>
      <c r="K1164" s="172"/>
      <c r="L1164" s="172"/>
      <c r="M1164" s="172"/>
    </row>
    <row r="1165" spans="1:13">
      <c r="A1165" s="116" t="s">
        <v>1166</v>
      </c>
      <c r="B1165" s="104">
        <v>104</v>
      </c>
      <c r="C1165" s="104" t="s">
        <v>1664</v>
      </c>
      <c r="D1165" s="104" t="s">
        <v>1669</v>
      </c>
      <c r="E1165" s="104">
        <v>1</v>
      </c>
      <c r="F1165" s="113">
        <v>870.67396312778124</v>
      </c>
      <c r="G1165" s="172"/>
      <c r="H1165" s="172"/>
      <c r="I1165" s="172"/>
      <c r="J1165" s="172"/>
      <c r="K1165" s="172"/>
      <c r="L1165" s="172"/>
      <c r="M1165" s="172"/>
    </row>
    <row r="1166" spans="1:13">
      <c r="A1166" s="116" t="s">
        <v>943</v>
      </c>
      <c r="B1166" s="104">
        <v>104</v>
      </c>
      <c r="C1166" s="104" t="s">
        <v>1664</v>
      </c>
      <c r="D1166" s="104" t="s">
        <v>1669</v>
      </c>
      <c r="E1166" s="104">
        <v>1</v>
      </c>
      <c r="F1166" s="113">
        <v>870.67396312778124</v>
      </c>
      <c r="G1166" s="172"/>
      <c r="H1166" s="172"/>
      <c r="I1166" s="172"/>
      <c r="J1166" s="172"/>
      <c r="K1166" s="172"/>
      <c r="L1166" s="172"/>
      <c r="M1166" s="172"/>
    </row>
    <row r="1167" spans="1:13">
      <c r="A1167" s="116" t="s">
        <v>1167</v>
      </c>
      <c r="B1167" s="104">
        <v>104</v>
      </c>
      <c r="C1167" s="104" t="s">
        <v>1666</v>
      </c>
      <c r="D1167" s="104" t="s">
        <v>1669</v>
      </c>
      <c r="E1167" s="104">
        <v>1</v>
      </c>
      <c r="F1167" s="113">
        <v>870.67396312778124</v>
      </c>
      <c r="G1167" s="172"/>
      <c r="H1167" s="172"/>
      <c r="I1167" s="172"/>
      <c r="J1167" s="172"/>
      <c r="K1167" s="172"/>
      <c r="L1167" s="172"/>
      <c r="M1167" s="172"/>
    </row>
    <row r="1168" spans="1:13">
      <c r="A1168" s="116" t="s">
        <v>1168</v>
      </c>
      <c r="B1168" s="104">
        <v>104</v>
      </c>
      <c r="C1168" s="104" t="s">
        <v>1666</v>
      </c>
      <c r="D1168" s="104" t="s">
        <v>52</v>
      </c>
      <c r="E1168" s="104">
        <v>1</v>
      </c>
      <c r="F1168" s="113">
        <v>1741.3479262555625</v>
      </c>
      <c r="G1168" s="172"/>
      <c r="H1168" s="172"/>
      <c r="I1168" s="172"/>
      <c r="J1168" s="172"/>
      <c r="K1168" s="172"/>
      <c r="L1168" s="172"/>
      <c r="M1168" s="172"/>
    </row>
    <row r="1169" spans="1:13">
      <c r="A1169" s="116" t="s">
        <v>1169</v>
      </c>
      <c r="B1169" s="104">
        <v>104</v>
      </c>
      <c r="C1169" s="104" t="s">
        <v>1666</v>
      </c>
      <c r="D1169" s="104" t="s">
        <v>1669</v>
      </c>
      <c r="E1169" s="104">
        <v>1</v>
      </c>
      <c r="F1169" s="113">
        <v>870.67396312778124</v>
      </c>
      <c r="G1169" s="172"/>
      <c r="H1169" s="172"/>
      <c r="I1169" s="172"/>
      <c r="J1169" s="172"/>
      <c r="K1169" s="172"/>
      <c r="L1169" s="172"/>
      <c r="M1169" s="172"/>
    </row>
    <row r="1170" spans="1:13">
      <c r="A1170" s="116" t="s">
        <v>1170</v>
      </c>
      <c r="B1170" s="104">
        <v>104</v>
      </c>
      <c r="C1170" s="104" t="s">
        <v>1666</v>
      </c>
      <c r="D1170" s="104" t="s">
        <v>46</v>
      </c>
      <c r="E1170" s="104">
        <v>1</v>
      </c>
      <c r="F1170" s="113">
        <v>2176.6849078194532</v>
      </c>
      <c r="G1170" s="172"/>
      <c r="H1170" s="172"/>
      <c r="I1170" s="172"/>
      <c r="J1170" s="172"/>
      <c r="K1170" s="172"/>
      <c r="L1170" s="172"/>
      <c r="M1170" s="172"/>
    </row>
    <row r="1171" spans="1:13">
      <c r="A1171" s="116" t="s">
        <v>1171</v>
      </c>
      <c r="B1171" s="104">
        <v>104</v>
      </c>
      <c r="C1171" s="104" t="s">
        <v>1666</v>
      </c>
      <c r="D1171" s="104" t="s">
        <v>46</v>
      </c>
      <c r="E1171" s="104">
        <v>1</v>
      </c>
      <c r="F1171" s="113">
        <v>2176.6849078194532</v>
      </c>
      <c r="G1171" s="172"/>
      <c r="H1171" s="172"/>
      <c r="I1171" s="172"/>
      <c r="J1171" s="172"/>
      <c r="K1171" s="172"/>
      <c r="L1171" s="172"/>
      <c r="M1171" s="172"/>
    </row>
    <row r="1172" spans="1:13">
      <c r="A1172" s="116" t="s">
        <v>1172</v>
      </c>
      <c r="B1172" s="104">
        <v>104</v>
      </c>
      <c r="C1172" s="104" t="s">
        <v>1666</v>
      </c>
      <c r="D1172" s="104" t="s">
        <v>1669</v>
      </c>
      <c r="E1172" s="104">
        <v>1</v>
      </c>
      <c r="F1172" s="113">
        <v>870.67396312778124</v>
      </c>
      <c r="G1172" s="172"/>
      <c r="H1172" s="172"/>
      <c r="I1172" s="172"/>
      <c r="J1172" s="172"/>
      <c r="K1172" s="172"/>
      <c r="L1172" s="172"/>
      <c r="M1172" s="172"/>
    </row>
    <row r="1173" spans="1:13">
      <c r="A1173" s="116" t="s">
        <v>1173</v>
      </c>
      <c r="B1173" s="104">
        <v>104</v>
      </c>
      <c r="C1173" s="104" t="s">
        <v>1666</v>
      </c>
      <c r="D1173" s="104" t="s">
        <v>1669</v>
      </c>
      <c r="E1173" s="104">
        <v>1</v>
      </c>
      <c r="F1173" s="113">
        <v>870.67396312778124</v>
      </c>
      <c r="G1173" s="172"/>
      <c r="H1173" s="172"/>
      <c r="I1173" s="172"/>
      <c r="J1173" s="172"/>
      <c r="K1173" s="172"/>
      <c r="L1173" s="172"/>
      <c r="M1173" s="172"/>
    </row>
    <row r="1174" spans="1:13">
      <c r="A1174" s="116" t="s">
        <v>1174</v>
      </c>
      <c r="B1174" s="104">
        <v>104</v>
      </c>
      <c r="C1174" s="104" t="s">
        <v>1666</v>
      </c>
      <c r="D1174" s="104" t="s">
        <v>8</v>
      </c>
      <c r="E1174" s="104">
        <v>1</v>
      </c>
      <c r="F1174" s="113">
        <v>1088.3424539097266</v>
      </c>
      <c r="G1174" s="172"/>
      <c r="H1174" s="172"/>
      <c r="I1174" s="172"/>
      <c r="J1174" s="172"/>
      <c r="K1174" s="172"/>
      <c r="L1174" s="172"/>
      <c r="M1174" s="172"/>
    </row>
    <row r="1175" spans="1:13">
      <c r="A1175" s="116" t="s">
        <v>1175</v>
      </c>
      <c r="B1175" s="104">
        <v>104</v>
      </c>
      <c r="C1175" s="104" t="s">
        <v>1666</v>
      </c>
      <c r="D1175" s="104" t="s">
        <v>1669</v>
      </c>
      <c r="E1175" s="104">
        <v>1</v>
      </c>
      <c r="F1175" s="113">
        <v>870.67396312778124</v>
      </c>
      <c r="G1175" s="172"/>
      <c r="H1175" s="172"/>
      <c r="I1175" s="172"/>
      <c r="J1175" s="172"/>
      <c r="K1175" s="172"/>
      <c r="L1175" s="172"/>
      <c r="M1175" s="172"/>
    </row>
    <row r="1176" spans="1:13">
      <c r="A1176" s="116" t="s">
        <v>1176</v>
      </c>
      <c r="B1176" s="104">
        <v>104</v>
      </c>
      <c r="C1176" s="104" t="s">
        <v>1666</v>
      </c>
      <c r="D1176" s="104" t="s">
        <v>47</v>
      </c>
      <c r="E1176" s="104">
        <v>1</v>
      </c>
      <c r="F1176" s="113">
        <v>1306.0109446916717</v>
      </c>
      <c r="G1176" s="172"/>
      <c r="H1176" s="172"/>
      <c r="I1176" s="172"/>
      <c r="J1176" s="172"/>
      <c r="K1176" s="172"/>
      <c r="L1176" s="172"/>
      <c r="M1176" s="172"/>
    </row>
    <row r="1177" spans="1:13">
      <c r="A1177" s="116" t="s">
        <v>1177</v>
      </c>
      <c r="B1177" s="104">
        <v>104</v>
      </c>
      <c r="C1177" s="104" t="s">
        <v>1666</v>
      </c>
      <c r="D1177" s="104" t="s">
        <v>10</v>
      </c>
      <c r="E1177" s="104">
        <v>1</v>
      </c>
      <c r="F1177" s="113">
        <v>1088.3424539097266</v>
      </c>
      <c r="G1177" s="172"/>
      <c r="H1177" s="172"/>
      <c r="I1177" s="172"/>
      <c r="J1177" s="172"/>
      <c r="K1177" s="172"/>
      <c r="L1177" s="172"/>
      <c r="M1177" s="172"/>
    </row>
    <row r="1178" spans="1:13">
      <c r="A1178" s="116" t="s">
        <v>1178</v>
      </c>
      <c r="B1178" s="104">
        <v>104</v>
      </c>
      <c r="C1178" s="104" t="s">
        <v>1666</v>
      </c>
      <c r="D1178" s="104" t="s">
        <v>1669</v>
      </c>
      <c r="E1178" s="104">
        <v>1</v>
      </c>
      <c r="F1178" s="113">
        <v>870.67396312778124</v>
      </c>
      <c r="G1178" s="172"/>
      <c r="H1178" s="172"/>
      <c r="I1178" s="172"/>
      <c r="J1178" s="172"/>
      <c r="K1178" s="172"/>
      <c r="L1178" s="172"/>
      <c r="M1178" s="172"/>
    </row>
    <row r="1179" spans="1:13">
      <c r="A1179" s="116" t="s">
        <v>1179</v>
      </c>
      <c r="B1179" s="104">
        <v>104</v>
      </c>
      <c r="C1179" s="104" t="s">
        <v>1664</v>
      </c>
      <c r="D1179" s="104" t="s">
        <v>1669</v>
      </c>
      <c r="E1179" s="104">
        <v>1</v>
      </c>
      <c r="F1179" s="113">
        <v>870.67396312778124</v>
      </c>
      <c r="G1179" s="172"/>
      <c r="H1179" s="172"/>
      <c r="I1179" s="172"/>
      <c r="J1179" s="172"/>
      <c r="K1179" s="172"/>
      <c r="L1179" s="172"/>
      <c r="M1179" s="172"/>
    </row>
    <row r="1180" spans="1:13">
      <c r="A1180" s="116" t="s">
        <v>1180</v>
      </c>
      <c r="B1180" s="104">
        <v>104</v>
      </c>
      <c r="C1180" s="104" t="s">
        <v>1664</v>
      </c>
      <c r="D1180" s="104" t="s">
        <v>1669</v>
      </c>
      <c r="E1180" s="104">
        <v>1</v>
      </c>
      <c r="F1180" s="113">
        <v>870.67396312778124</v>
      </c>
      <c r="G1180" s="172"/>
      <c r="H1180" s="172"/>
      <c r="I1180" s="172"/>
      <c r="J1180" s="172"/>
      <c r="K1180" s="172"/>
      <c r="L1180" s="172"/>
      <c r="M1180" s="172"/>
    </row>
    <row r="1181" spans="1:13">
      <c r="A1181" s="116" t="s">
        <v>1181</v>
      </c>
      <c r="B1181" s="104">
        <v>104</v>
      </c>
      <c r="C1181" s="104" t="s">
        <v>1664</v>
      </c>
      <c r="D1181" s="104" t="s">
        <v>1669</v>
      </c>
      <c r="E1181" s="104">
        <v>1</v>
      </c>
      <c r="F1181" s="113">
        <v>870.67396312778124</v>
      </c>
      <c r="G1181" s="172"/>
      <c r="H1181" s="172"/>
      <c r="I1181" s="172"/>
      <c r="J1181" s="172"/>
      <c r="K1181" s="172"/>
      <c r="L1181" s="172"/>
      <c r="M1181" s="172"/>
    </row>
    <row r="1182" spans="1:13">
      <c r="A1182" s="116" t="s">
        <v>1182</v>
      </c>
      <c r="B1182" s="104">
        <v>104</v>
      </c>
      <c r="C1182" s="104" t="s">
        <v>1664</v>
      </c>
      <c r="D1182" s="104" t="s">
        <v>1669</v>
      </c>
      <c r="E1182" s="104">
        <v>1</v>
      </c>
      <c r="F1182" s="113">
        <v>870.67396312778124</v>
      </c>
      <c r="G1182" s="172"/>
      <c r="H1182" s="172"/>
      <c r="I1182" s="172"/>
      <c r="J1182" s="172"/>
      <c r="K1182" s="172"/>
      <c r="L1182" s="172"/>
      <c r="M1182" s="172"/>
    </row>
    <row r="1183" spans="1:13">
      <c r="A1183" s="116" t="s">
        <v>1183</v>
      </c>
      <c r="B1183" s="104">
        <v>104</v>
      </c>
      <c r="C1183" s="104" t="s">
        <v>1664</v>
      </c>
      <c r="D1183" s="104" t="s">
        <v>10</v>
      </c>
      <c r="E1183" s="104">
        <v>1</v>
      </c>
      <c r="F1183" s="113">
        <v>1088.3424539097266</v>
      </c>
      <c r="G1183" s="172"/>
      <c r="H1183" s="172"/>
      <c r="I1183" s="172"/>
      <c r="J1183" s="172"/>
      <c r="K1183" s="172"/>
      <c r="L1183" s="172"/>
      <c r="M1183" s="172"/>
    </row>
    <row r="1184" spans="1:13">
      <c r="A1184" s="116" t="s">
        <v>1184</v>
      </c>
      <c r="B1184" s="104">
        <v>104</v>
      </c>
      <c r="C1184" s="104" t="s">
        <v>1664</v>
      </c>
      <c r="D1184" s="104" t="s">
        <v>8</v>
      </c>
      <c r="E1184" s="104">
        <v>1</v>
      </c>
      <c r="F1184" s="113">
        <v>1088.3424539097266</v>
      </c>
      <c r="G1184" s="172"/>
      <c r="H1184" s="172"/>
      <c r="I1184" s="172"/>
      <c r="J1184" s="172"/>
      <c r="K1184" s="172"/>
      <c r="L1184" s="172"/>
      <c r="M1184" s="172"/>
    </row>
    <row r="1185" spans="1:13">
      <c r="A1185" s="116" t="s">
        <v>1185</v>
      </c>
      <c r="B1185" s="104">
        <v>104</v>
      </c>
      <c r="C1185" s="104" t="s">
        <v>1664</v>
      </c>
      <c r="D1185" s="104" t="s">
        <v>8</v>
      </c>
      <c r="E1185" s="104">
        <v>1</v>
      </c>
      <c r="F1185" s="113">
        <v>1088.3424539097266</v>
      </c>
      <c r="G1185" s="172"/>
      <c r="H1185" s="172"/>
      <c r="I1185" s="172"/>
      <c r="J1185" s="172"/>
      <c r="K1185" s="172"/>
      <c r="L1185" s="172"/>
      <c r="M1185" s="172"/>
    </row>
    <row r="1186" spans="1:13">
      <c r="A1186" s="116" t="s">
        <v>1186</v>
      </c>
      <c r="B1186" s="104">
        <v>104</v>
      </c>
      <c r="C1186" s="104" t="s">
        <v>1664</v>
      </c>
      <c r="D1186" s="104" t="s">
        <v>1669</v>
      </c>
      <c r="E1186" s="104">
        <v>1</v>
      </c>
      <c r="F1186" s="113">
        <v>870.67396312778124</v>
      </c>
      <c r="G1186" s="172"/>
      <c r="H1186" s="172"/>
      <c r="I1186" s="172"/>
      <c r="J1186" s="172"/>
      <c r="K1186" s="172"/>
      <c r="L1186" s="172"/>
      <c r="M1186" s="172"/>
    </row>
    <row r="1187" spans="1:13">
      <c r="A1187" s="116" t="s">
        <v>1187</v>
      </c>
      <c r="B1187" s="104">
        <v>104</v>
      </c>
      <c r="C1187" s="104" t="s">
        <v>1664</v>
      </c>
      <c r="D1187" s="104" t="s">
        <v>1669</v>
      </c>
      <c r="E1187" s="104">
        <v>1</v>
      </c>
      <c r="F1187" s="113">
        <v>870.67396312778124</v>
      </c>
      <c r="G1187" s="172"/>
      <c r="H1187" s="172"/>
      <c r="I1187" s="172"/>
      <c r="J1187" s="172"/>
      <c r="K1187" s="172"/>
      <c r="L1187" s="172"/>
      <c r="M1187" s="172"/>
    </row>
    <row r="1188" spans="1:13">
      <c r="A1188" s="116" t="s">
        <v>1188</v>
      </c>
      <c r="B1188" s="104">
        <v>104</v>
      </c>
      <c r="C1188" s="104" t="s">
        <v>1664</v>
      </c>
      <c r="D1188" s="104" t="s">
        <v>1669</v>
      </c>
      <c r="E1188" s="104">
        <v>1</v>
      </c>
      <c r="F1188" s="113">
        <v>870.67396312778124</v>
      </c>
      <c r="G1188" s="172"/>
      <c r="H1188" s="172"/>
      <c r="I1188" s="172"/>
      <c r="J1188" s="172"/>
      <c r="K1188" s="172"/>
      <c r="L1188" s="172"/>
      <c r="M1188" s="172"/>
    </row>
    <row r="1189" spans="1:13">
      <c r="A1189" s="116" t="s">
        <v>1189</v>
      </c>
      <c r="B1189" s="104">
        <v>104</v>
      </c>
      <c r="C1189" s="104" t="s">
        <v>1663</v>
      </c>
      <c r="D1189" s="104" t="s">
        <v>1669</v>
      </c>
      <c r="E1189" s="104">
        <v>1</v>
      </c>
      <c r="F1189" s="113">
        <v>870.67396312778124</v>
      </c>
      <c r="G1189" s="172"/>
      <c r="H1189" s="172"/>
      <c r="I1189" s="172"/>
      <c r="J1189" s="172"/>
      <c r="K1189" s="172"/>
      <c r="L1189" s="172"/>
      <c r="M1189" s="172"/>
    </row>
    <row r="1190" spans="1:13">
      <c r="A1190" s="116" t="s">
        <v>1190</v>
      </c>
      <c r="B1190" s="104">
        <v>104</v>
      </c>
      <c r="C1190" s="104" t="s">
        <v>1663</v>
      </c>
      <c r="D1190" s="104" t="s">
        <v>8</v>
      </c>
      <c r="E1190" s="104">
        <v>1</v>
      </c>
      <c r="F1190" s="113">
        <v>1088.3424539097266</v>
      </c>
      <c r="G1190" s="172"/>
      <c r="H1190" s="172"/>
      <c r="I1190" s="172"/>
      <c r="J1190" s="172"/>
      <c r="K1190" s="172"/>
      <c r="L1190" s="172"/>
      <c r="M1190" s="172"/>
    </row>
    <row r="1191" spans="1:13">
      <c r="A1191" s="116" t="s">
        <v>242</v>
      </c>
      <c r="B1191" s="104">
        <v>104</v>
      </c>
      <c r="C1191" s="104" t="s">
        <v>1663</v>
      </c>
      <c r="D1191" s="104" t="s">
        <v>52</v>
      </c>
      <c r="E1191" s="104">
        <v>1</v>
      </c>
      <c r="F1191" s="113">
        <v>1741.3479262555625</v>
      </c>
      <c r="G1191" s="172"/>
      <c r="H1191" s="172"/>
      <c r="I1191" s="172"/>
      <c r="J1191" s="172"/>
      <c r="K1191" s="172"/>
      <c r="L1191" s="172"/>
      <c r="M1191" s="172"/>
    </row>
    <row r="1192" spans="1:13">
      <c r="A1192" s="116" t="s">
        <v>1191</v>
      </c>
      <c r="B1192" s="104">
        <v>104</v>
      </c>
      <c r="C1192" s="104" t="s">
        <v>1663</v>
      </c>
      <c r="D1192" s="104" t="s">
        <v>47</v>
      </c>
      <c r="E1192" s="104">
        <v>1</v>
      </c>
      <c r="F1192" s="113">
        <v>1306.0109446916717</v>
      </c>
      <c r="G1192" s="172"/>
      <c r="H1192" s="172"/>
      <c r="I1192" s="172"/>
      <c r="J1192" s="172"/>
      <c r="K1192" s="172"/>
      <c r="L1192" s="172"/>
      <c r="M1192" s="172"/>
    </row>
    <row r="1193" spans="1:13">
      <c r="A1193" s="116" t="s">
        <v>1192</v>
      </c>
      <c r="B1193" s="104">
        <v>104</v>
      </c>
      <c r="C1193" s="104" t="s">
        <v>1663</v>
      </c>
      <c r="D1193" s="104" t="s">
        <v>1669</v>
      </c>
      <c r="E1193" s="104">
        <v>1</v>
      </c>
      <c r="F1193" s="113">
        <v>870.67396312778124</v>
      </c>
      <c r="G1193" s="172"/>
      <c r="H1193" s="172"/>
      <c r="I1193" s="172"/>
      <c r="J1193" s="172"/>
      <c r="K1193" s="172"/>
      <c r="L1193" s="172"/>
      <c r="M1193" s="172"/>
    </row>
    <row r="1194" spans="1:13">
      <c r="A1194" s="116" t="s">
        <v>1193</v>
      </c>
      <c r="B1194" s="104">
        <v>104</v>
      </c>
      <c r="C1194" s="104" t="s">
        <v>1667</v>
      </c>
      <c r="D1194" s="104" t="s">
        <v>1669</v>
      </c>
      <c r="E1194" s="104">
        <v>1</v>
      </c>
      <c r="F1194" s="113">
        <v>870.67396312778124</v>
      </c>
      <c r="G1194" s="172"/>
      <c r="H1194" s="172"/>
      <c r="I1194" s="172"/>
      <c r="J1194" s="172"/>
      <c r="K1194" s="172"/>
      <c r="L1194" s="172"/>
      <c r="M1194" s="172"/>
    </row>
    <row r="1195" spans="1:13">
      <c r="A1195" s="116" t="s">
        <v>1194</v>
      </c>
      <c r="B1195" s="104">
        <v>104</v>
      </c>
      <c r="C1195" s="104" t="s">
        <v>1667</v>
      </c>
      <c r="D1195" s="104" t="s">
        <v>1669</v>
      </c>
      <c r="E1195" s="104">
        <v>1</v>
      </c>
      <c r="F1195" s="113">
        <v>870.67396312778124</v>
      </c>
      <c r="G1195" s="172"/>
      <c r="H1195" s="172"/>
      <c r="I1195" s="172"/>
      <c r="J1195" s="172"/>
      <c r="K1195" s="172"/>
      <c r="L1195" s="172"/>
      <c r="M1195" s="172"/>
    </row>
    <row r="1196" spans="1:13">
      <c r="A1196" s="116" t="s">
        <v>955</v>
      </c>
      <c r="B1196" s="104">
        <v>104</v>
      </c>
      <c r="C1196" s="104" t="s">
        <v>1667</v>
      </c>
      <c r="D1196" s="104" t="s">
        <v>8</v>
      </c>
      <c r="E1196" s="104">
        <v>1</v>
      </c>
      <c r="F1196" s="113">
        <v>1088.3424539097266</v>
      </c>
      <c r="G1196" s="172"/>
      <c r="H1196" s="172"/>
      <c r="I1196" s="172"/>
      <c r="J1196" s="172"/>
      <c r="K1196" s="172"/>
      <c r="L1196" s="172"/>
      <c r="M1196" s="172"/>
    </row>
    <row r="1197" spans="1:13">
      <c r="A1197" s="116" t="s">
        <v>1195</v>
      </c>
      <c r="B1197" s="104">
        <v>104</v>
      </c>
      <c r="C1197" s="104" t="s">
        <v>1667</v>
      </c>
      <c r="D1197" s="104" t="s">
        <v>10</v>
      </c>
      <c r="E1197" s="104">
        <v>1</v>
      </c>
      <c r="F1197" s="113">
        <v>1088.3424539097266</v>
      </c>
      <c r="G1197" s="172"/>
      <c r="H1197" s="172"/>
      <c r="I1197" s="172"/>
      <c r="J1197" s="172"/>
      <c r="K1197" s="172"/>
      <c r="L1197" s="172"/>
      <c r="M1197" s="172"/>
    </row>
    <row r="1198" spans="1:13">
      <c r="A1198" s="116" t="s">
        <v>1196</v>
      </c>
      <c r="B1198" s="104">
        <v>104</v>
      </c>
      <c r="C1198" s="104" t="s">
        <v>1667</v>
      </c>
      <c r="D1198" s="104" t="s">
        <v>1669</v>
      </c>
      <c r="E1198" s="104">
        <v>1</v>
      </c>
      <c r="F1198" s="113">
        <v>870.67396312778124</v>
      </c>
      <c r="G1198" s="172"/>
      <c r="H1198" s="172"/>
      <c r="I1198" s="172"/>
      <c r="J1198" s="172"/>
      <c r="K1198" s="172"/>
      <c r="L1198" s="172"/>
      <c r="M1198" s="172"/>
    </row>
    <row r="1199" spans="1:13">
      <c r="A1199" s="116" t="s">
        <v>1197</v>
      </c>
      <c r="B1199" s="104">
        <v>104</v>
      </c>
      <c r="C1199" s="104" t="s">
        <v>1667</v>
      </c>
      <c r="D1199" s="104" t="s">
        <v>8</v>
      </c>
      <c r="E1199" s="104">
        <v>1</v>
      </c>
      <c r="F1199" s="113">
        <v>1088.3424539097266</v>
      </c>
      <c r="G1199" s="172"/>
      <c r="H1199" s="172"/>
      <c r="I1199" s="172"/>
      <c r="J1199" s="172"/>
      <c r="K1199" s="172"/>
      <c r="L1199" s="172"/>
      <c r="M1199" s="172"/>
    </row>
    <row r="1200" spans="1:13">
      <c r="A1200" s="116" t="s">
        <v>1198</v>
      </c>
      <c r="B1200" s="104">
        <v>104</v>
      </c>
      <c r="C1200" s="104" t="s">
        <v>1667</v>
      </c>
      <c r="D1200" s="104" t="s">
        <v>1669</v>
      </c>
      <c r="E1200" s="104">
        <v>1</v>
      </c>
      <c r="F1200" s="113">
        <v>870.67396312778124</v>
      </c>
      <c r="G1200" s="172"/>
      <c r="H1200" s="172"/>
      <c r="I1200" s="172"/>
      <c r="J1200" s="172"/>
      <c r="K1200" s="172"/>
      <c r="L1200" s="172"/>
      <c r="M1200" s="172"/>
    </row>
    <row r="1201" spans="1:13">
      <c r="A1201" s="116" t="s">
        <v>1199</v>
      </c>
      <c r="B1201" s="104">
        <v>104</v>
      </c>
      <c r="C1201" s="104" t="s">
        <v>1667</v>
      </c>
      <c r="D1201" s="104" t="s">
        <v>1669</v>
      </c>
      <c r="E1201" s="104">
        <v>1</v>
      </c>
      <c r="F1201" s="113">
        <v>870.67396312778124</v>
      </c>
      <c r="G1201" s="172"/>
      <c r="H1201" s="172"/>
      <c r="I1201" s="172"/>
      <c r="J1201" s="172"/>
      <c r="K1201" s="172"/>
      <c r="L1201" s="172"/>
      <c r="M1201" s="172"/>
    </row>
    <row r="1202" spans="1:13">
      <c r="A1202" s="116" t="s">
        <v>1200</v>
      </c>
      <c r="B1202" s="104">
        <v>104</v>
      </c>
      <c r="C1202" s="104" t="s">
        <v>1667</v>
      </c>
      <c r="D1202" s="104" t="s">
        <v>1669</v>
      </c>
      <c r="E1202" s="104">
        <v>1</v>
      </c>
      <c r="F1202" s="113">
        <v>870.67396312778124</v>
      </c>
      <c r="G1202" s="172"/>
      <c r="H1202" s="172"/>
      <c r="I1202" s="172"/>
      <c r="J1202" s="172"/>
      <c r="K1202" s="172"/>
      <c r="L1202" s="172"/>
      <c r="M1202" s="172"/>
    </row>
    <row r="1203" spans="1:13">
      <c r="A1203" s="116" t="s">
        <v>1201</v>
      </c>
      <c r="B1203" s="104">
        <v>104</v>
      </c>
      <c r="C1203" s="104" t="s">
        <v>1667</v>
      </c>
      <c r="D1203" s="104" t="s">
        <v>1669</v>
      </c>
      <c r="E1203" s="104">
        <v>1</v>
      </c>
      <c r="F1203" s="113">
        <v>870.67396312778124</v>
      </c>
      <c r="G1203" s="172"/>
      <c r="H1203" s="172"/>
      <c r="I1203" s="172"/>
      <c r="J1203" s="172"/>
      <c r="K1203" s="172"/>
      <c r="L1203" s="172"/>
      <c r="M1203" s="172"/>
    </row>
    <row r="1204" spans="1:13">
      <c r="A1204" s="116" t="s">
        <v>1202</v>
      </c>
      <c r="B1204" s="104">
        <v>104</v>
      </c>
      <c r="C1204" s="104" t="s">
        <v>1667</v>
      </c>
      <c r="D1204" s="104" t="s">
        <v>47</v>
      </c>
      <c r="E1204" s="104">
        <v>1</v>
      </c>
      <c r="F1204" s="113">
        <v>1306.0109446916717</v>
      </c>
      <c r="G1204" s="172"/>
      <c r="H1204" s="172"/>
      <c r="I1204" s="172"/>
      <c r="J1204" s="172"/>
      <c r="K1204" s="172"/>
      <c r="L1204" s="172"/>
      <c r="M1204" s="172"/>
    </row>
    <row r="1205" spans="1:13">
      <c r="A1205" s="116" t="s">
        <v>1203</v>
      </c>
      <c r="B1205" s="104">
        <v>104</v>
      </c>
      <c r="C1205" s="104" t="s">
        <v>1667</v>
      </c>
      <c r="D1205" s="104" t="s">
        <v>8</v>
      </c>
      <c r="E1205" s="104">
        <v>1</v>
      </c>
      <c r="F1205" s="113">
        <v>1088.3424539097266</v>
      </c>
      <c r="G1205" s="172"/>
      <c r="H1205" s="172"/>
      <c r="I1205" s="172"/>
      <c r="J1205" s="172"/>
      <c r="K1205" s="172"/>
      <c r="L1205" s="172"/>
      <c r="M1205" s="172"/>
    </row>
    <row r="1206" spans="1:13">
      <c r="A1206" s="116" t="s">
        <v>1204</v>
      </c>
      <c r="B1206" s="104">
        <v>104</v>
      </c>
      <c r="C1206" s="104" t="s">
        <v>1666</v>
      </c>
      <c r="D1206" s="104" t="s">
        <v>1669</v>
      </c>
      <c r="E1206" s="104">
        <v>0.75</v>
      </c>
      <c r="F1206" s="113">
        <v>870.67396312778124</v>
      </c>
      <c r="G1206" s="172"/>
      <c r="H1206" s="172"/>
      <c r="I1206" s="172"/>
      <c r="J1206" s="172"/>
      <c r="K1206" s="172"/>
      <c r="L1206" s="172"/>
      <c r="M1206" s="172"/>
    </row>
    <row r="1207" spans="1:13">
      <c r="A1207" s="116" t="s">
        <v>1205</v>
      </c>
      <c r="B1207" s="104">
        <v>104</v>
      </c>
      <c r="C1207" s="104" t="s">
        <v>1666</v>
      </c>
      <c r="D1207" s="104" t="s">
        <v>1669</v>
      </c>
      <c r="E1207" s="104">
        <v>1</v>
      </c>
      <c r="F1207" s="113">
        <v>870.67396312778124</v>
      </c>
      <c r="G1207" s="172"/>
      <c r="H1207" s="172"/>
      <c r="I1207" s="172"/>
      <c r="J1207" s="172"/>
      <c r="K1207" s="172"/>
      <c r="L1207" s="172"/>
      <c r="M1207" s="172"/>
    </row>
    <row r="1208" spans="1:13">
      <c r="A1208" s="116" t="s">
        <v>1206</v>
      </c>
      <c r="B1208" s="104">
        <v>104</v>
      </c>
      <c r="C1208" s="104" t="s">
        <v>1666</v>
      </c>
      <c r="D1208" s="104" t="s">
        <v>8</v>
      </c>
      <c r="E1208" s="104">
        <v>1</v>
      </c>
      <c r="F1208" s="113">
        <v>1088.3424539097266</v>
      </c>
      <c r="G1208" s="172"/>
      <c r="H1208" s="172"/>
      <c r="I1208" s="172"/>
      <c r="J1208" s="172"/>
      <c r="K1208" s="172"/>
      <c r="L1208" s="172"/>
      <c r="M1208" s="172"/>
    </row>
    <row r="1209" spans="1:13">
      <c r="A1209" s="116" t="s">
        <v>1207</v>
      </c>
      <c r="B1209" s="104">
        <v>104</v>
      </c>
      <c r="C1209" s="104" t="s">
        <v>1666</v>
      </c>
      <c r="D1209" s="104" t="s">
        <v>55</v>
      </c>
      <c r="E1209" s="104">
        <v>1</v>
      </c>
      <c r="F1209" s="113">
        <v>1523.6794354736171</v>
      </c>
      <c r="G1209" s="172"/>
      <c r="H1209" s="172"/>
      <c r="I1209" s="172"/>
      <c r="J1209" s="172"/>
      <c r="K1209" s="172"/>
      <c r="L1209" s="172"/>
      <c r="M1209" s="172"/>
    </row>
    <row r="1210" spans="1:13">
      <c r="A1210" s="116" t="s">
        <v>1208</v>
      </c>
      <c r="B1210" s="104">
        <v>104</v>
      </c>
      <c r="C1210" s="104" t="s">
        <v>1666</v>
      </c>
      <c r="D1210" s="104" t="s">
        <v>1669</v>
      </c>
      <c r="E1210" s="104">
        <v>1</v>
      </c>
      <c r="F1210" s="113">
        <v>870.67396312778124</v>
      </c>
      <c r="G1210" s="172"/>
      <c r="H1210" s="172"/>
      <c r="I1210" s="172"/>
      <c r="J1210" s="172"/>
      <c r="K1210" s="172"/>
      <c r="L1210" s="172"/>
      <c r="M1210" s="172"/>
    </row>
    <row r="1211" spans="1:13">
      <c r="A1211" s="116" t="s">
        <v>1209</v>
      </c>
      <c r="B1211" s="104">
        <v>104</v>
      </c>
      <c r="C1211" s="104" t="s">
        <v>1666</v>
      </c>
      <c r="D1211" s="104" t="s">
        <v>1669</v>
      </c>
      <c r="E1211" s="104">
        <v>1</v>
      </c>
      <c r="F1211" s="113">
        <v>870.67396312778124</v>
      </c>
      <c r="G1211" s="172"/>
      <c r="H1211" s="172"/>
      <c r="I1211" s="172"/>
      <c r="J1211" s="172"/>
      <c r="K1211" s="172"/>
      <c r="L1211" s="172"/>
      <c r="M1211" s="172"/>
    </row>
    <row r="1212" spans="1:13">
      <c r="A1212" s="116" t="s">
        <v>1210</v>
      </c>
      <c r="B1212" s="104">
        <v>104</v>
      </c>
      <c r="C1212" s="104" t="s">
        <v>1663</v>
      </c>
      <c r="D1212" s="104" t="s">
        <v>1669</v>
      </c>
      <c r="E1212" s="104">
        <v>1</v>
      </c>
      <c r="F1212" s="113">
        <v>870.67396312778124</v>
      </c>
      <c r="G1212" s="172"/>
      <c r="H1212" s="172"/>
      <c r="I1212" s="172"/>
      <c r="J1212" s="172"/>
      <c r="K1212" s="172"/>
      <c r="L1212" s="172"/>
      <c r="M1212" s="172"/>
    </row>
    <row r="1213" spans="1:13">
      <c r="A1213" s="116" t="s">
        <v>1211</v>
      </c>
      <c r="B1213" s="104">
        <v>104</v>
      </c>
      <c r="C1213" s="104" t="s">
        <v>1663</v>
      </c>
      <c r="D1213" s="104" t="s">
        <v>55</v>
      </c>
      <c r="E1213" s="104">
        <v>1</v>
      </c>
      <c r="F1213" s="113">
        <v>1523.6794354736171</v>
      </c>
      <c r="G1213" s="172"/>
      <c r="H1213" s="172"/>
      <c r="I1213" s="172"/>
      <c r="J1213" s="172"/>
      <c r="K1213" s="172"/>
      <c r="L1213" s="172"/>
      <c r="M1213" s="172"/>
    </row>
    <row r="1214" spans="1:13">
      <c r="A1214" s="116" t="s">
        <v>1212</v>
      </c>
      <c r="B1214" s="104">
        <v>104</v>
      </c>
      <c r="C1214" s="104" t="s">
        <v>1663</v>
      </c>
      <c r="D1214" s="104" t="s">
        <v>1669</v>
      </c>
      <c r="E1214" s="104">
        <v>1</v>
      </c>
      <c r="F1214" s="113">
        <v>870.67396312778124</v>
      </c>
      <c r="G1214" s="172"/>
      <c r="H1214" s="172"/>
      <c r="I1214" s="172"/>
      <c r="J1214" s="172"/>
      <c r="K1214" s="172"/>
      <c r="L1214" s="172"/>
      <c r="M1214" s="172"/>
    </row>
    <row r="1215" spans="1:13">
      <c r="A1215" s="116" t="s">
        <v>1213</v>
      </c>
      <c r="B1215" s="104">
        <v>104</v>
      </c>
      <c r="C1215" s="104" t="s">
        <v>1663</v>
      </c>
      <c r="D1215" s="104" t="s">
        <v>1669</v>
      </c>
      <c r="E1215" s="104">
        <v>1</v>
      </c>
      <c r="F1215" s="113">
        <v>870.67396312778124</v>
      </c>
      <c r="G1215" s="172"/>
      <c r="H1215" s="172"/>
      <c r="I1215" s="172"/>
      <c r="J1215" s="172"/>
      <c r="K1215" s="172"/>
      <c r="L1215" s="172"/>
      <c r="M1215" s="172"/>
    </row>
    <row r="1216" spans="1:13">
      <c r="A1216" s="116" t="s">
        <v>1214</v>
      </c>
      <c r="B1216" s="104">
        <v>104</v>
      </c>
      <c r="C1216" s="104" t="s">
        <v>1663</v>
      </c>
      <c r="D1216" s="104" t="s">
        <v>1669</v>
      </c>
      <c r="E1216" s="104">
        <v>1</v>
      </c>
      <c r="F1216" s="113">
        <v>870.67396312778124</v>
      </c>
      <c r="G1216" s="172"/>
      <c r="H1216" s="172"/>
      <c r="I1216" s="172"/>
      <c r="J1216" s="172"/>
      <c r="K1216" s="172"/>
      <c r="L1216" s="172"/>
      <c r="M1216" s="172"/>
    </row>
    <row r="1217" spans="1:13">
      <c r="A1217" s="116" t="s">
        <v>1215</v>
      </c>
      <c r="B1217" s="104">
        <v>104</v>
      </c>
      <c r="C1217" s="104" t="s">
        <v>1663</v>
      </c>
      <c r="D1217" s="104" t="s">
        <v>47</v>
      </c>
      <c r="E1217" s="104">
        <v>1</v>
      </c>
      <c r="F1217" s="113">
        <v>1306.0109446916717</v>
      </c>
      <c r="G1217" s="172"/>
      <c r="H1217" s="172"/>
      <c r="I1217" s="172"/>
      <c r="J1217" s="172"/>
      <c r="K1217" s="172"/>
      <c r="L1217" s="172"/>
      <c r="M1217" s="172"/>
    </row>
    <row r="1218" spans="1:13">
      <c r="A1218" s="116" t="s">
        <v>188</v>
      </c>
      <c r="B1218" s="104">
        <v>104</v>
      </c>
      <c r="C1218" s="104" t="s">
        <v>1663</v>
      </c>
      <c r="D1218" s="104" t="s">
        <v>1669</v>
      </c>
      <c r="E1218" s="104">
        <v>1</v>
      </c>
      <c r="F1218" s="113">
        <v>870.67396312778124</v>
      </c>
      <c r="G1218" s="172"/>
      <c r="H1218" s="172"/>
      <c r="I1218" s="172"/>
      <c r="J1218" s="172"/>
      <c r="K1218" s="172"/>
      <c r="L1218" s="172"/>
      <c r="M1218" s="172"/>
    </row>
    <row r="1219" spans="1:13">
      <c r="A1219" s="116" t="s">
        <v>1216</v>
      </c>
      <c r="B1219" s="104">
        <v>104</v>
      </c>
      <c r="C1219" s="104" t="s">
        <v>1663</v>
      </c>
      <c r="D1219" s="104" t="s">
        <v>1669</v>
      </c>
      <c r="E1219" s="104">
        <v>1</v>
      </c>
      <c r="F1219" s="113">
        <v>870.67396312778124</v>
      </c>
      <c r="G1219" s="172"/>
      <c r="H1219" s="172"/>
      <c r="I1219" s="172"/>
      <c r="J1219" s="172"/>
      <c r="K1219" s="172"/>
      <c r="L1219" s="172"/>
      <c r="M1219" s="172"/>
    </row>
    <row r="1220" spans="1:13">
      <c r="A1220" s="116" t="s">
        <v>1217</v>
      </c>
      <c r="B1220" s="104">
        <v>104</v>
      </c>
      <c r="C1220" s="104" t="s">
        <v>1663</v>
      </c>
      <c r="D1220" s="104" t="s">
        <v>8</v>
      </c>
      <c r="E1220" s="104">
        <v>1</v>
      </c>
      <c r="F1220" s="113">
        <v>1088.3424539097266</v>
      </c>
      <c r="G1220" s="172"/>
      <c r="H1220" s="172"/>
      <c r="I1220" s="172"/>
      <c r="J1220" s="172"/>
      <c r="K1220" s="172"/>
      <c r="L1220" s="172"/>
      <c r="M1220" s="172"/>
    </row>
    <row r="1221" spans="1:13">
      <c r="A1221" s="116" t="s">
        <v>1218</v>
      </c>
      <c r="B1221" s="104">
        <v>104</v>
      </c>
      <c r="C1221" s="104" t="s">
        <v>1663</v>
      </c>
      <c r="D1221" s="104" t="s">
        <v>1669</v>
      </c>
      <c r="E1221" s="104">
        <v>1</v>
      </c>
      <c r="F1221" s="113">
        <v>870.67396312778124</v>
      </c>
      <c r="G1221" s="172"/>
      <c r="H1221" s="172"/>
      <c r="I1221" s="172"/>
      <c r="J1221" s="172"/>
      <c r="K1221" s="172"/>
      <c r="L1221" s="172"/>
      <c r="M1221" s="172"/>
    </row>
    <row r="1222" spans="1:13">
      <c r="A1222" s="116" t="s">
        <v>1219</v>
      </c>
      <c r="B1222" s="104">
        <v>104</v>
      </c>
      <c r="C1222" s="104" t="s">
        <v>1663</v>
      </c>
      <c r="D1222" s="104" t="s">
        <v>47</v>
      </c>
      <c r="E1222" s="104">
        <v>1</v>
      </c>
      <c r="F1222" s="113">
        <v>1306.0109446916717</v>
      </c>
      <c r="G1222" s="172"/>
      <c r="H1222" s="172"/>
      <c r="I1222" s="172"/>
      <c r="J1222" s="172"/>
      <c r="K1222" s="172"/>
      <c r="L1222" s="172"/>
      <c r="M1222" s="172"/>
    </row>
    <row r="1223" spans="1:13">
      <c r="A1223" s="116" t="s">
        <v>1220</v>
      </c>
      <c r="B1223" s="104">
        <v>104</v>
      </c>
      <c r="C1223" s="104" t="s">
        <v>1663</v>
      </c>
      <c r="D1223" s="104" t="s">
        <v>1669</v>
      </c>
      <c r="E1223" s="104">
        <v>1</v>
      </c>
      <c r="F1223" s="113">
        <v>870.67396312778124</v>
      </c>
      <c r="G1223" s="172"/>
      <c r="H1223" s="172"/>
      <c r="I1223" s="172"/>
      <c r="J1223" s="172"/>
      <c r="K1223" s="172"/>
      <c r="L1223" s="172"/>
      <c r="M1223" s="172"/>
    </row>
    <row r="1224" spans="1:13">
      <c r="A1224" s="116" t="s">
        <v>1259</v>
      </c>
      <c r="B1224" s="104">
        <v>104</v>
      </c>
      <c r="C1224" s="104" t="s">
        <v>1666</v>
      </c>
      <c r="D1224" s="104" t="s">
        <v>1669</v>
      </c>
      <c r="E1224" s="104">
        <v>1</v>
      </c>
      <c r="F1224" s="113">
        <v>870.67396312778124</v>
      </c>
      <c r="G1224" s="172"/>
      <c r="H1224" s="172"/>
      <c r="I1224" s="172"/>
      <c r="J1224" s="172"/>
      <c r="K1224" s="172"/>
      <c r="L1224" s="172"/>
      <c r="M1224" s="172"/>
    </row>
    <row r="1225" spans="1:13">
      <c r="A1225" s="116" t="s">
        <v>1260</v>
      </c>
      <c r="B1225" s="104">
        <v>104</v>
      </c>
      <c r="C1225" s="104" t="s">
        <v>1666</v>
      </c>
      <c r="D1225" s="104" t="s">
        <v>55</v>
      </c>
      <c r="E1225" s="104">
        <v>1</v>
      </c>
      <c r="F1225" s="113">
        <v>1523.6794354736171</v>
      </c>
      <c r="G1225" s="172"/>
      <c r="H1225" s="172"/>
      <c r="I1225" s="172"/>
      <c r="J1225" s="172"/>
      <c r="K1225" s="172"/>
      <c r="L1225" s="172"/>
      <c r="M1225" s="172"/>
    </row>
    <row r="1226" spans="1:13">
      <c r="A1226" s="116" t="s">
        <v>1261</v>
      </c>
      <c r="B1226" s="104">
        <v>104</v>
      </c>
      <c r="C1226" s="104" t="s">
        <v>1666</v>
      </c>
      <c r="D1226" s="104" t="s">
        <v>1669</v>
      </c>
      <c r="E1226" s="104">
        <v>1</v>
      </c>
      <c r="F1226" s="113">
        <v>870.67396312778124</v>
      </c>
      <c r="G1226" s="172"/>
      <c r="H1226" s="172"/>
      <c r="I1226" s="172"/>
      <c r="J1226" s="172"/>
      <c r="K1226" s="172"/>
      <c r="L1226" s="172"/>
      <c r="M1226" s="172"/>
    </row>
    <row r="1227" spans="1:13">
      <c r="A1227" s="116" t="s">
        <v>1262</v>
      </c>
      <c r="B1227" s="104">
        <v>104</v>
      </c>
      <c r="C1227" s="104" t="s">
        <v>1666</v>
      </c>
      <c r="D1227" s="104" t="s">
        <v>1669</v>
      </c>
      <c r="E1227" s="104">
        <v>1</v>
      </c>
      <c r="F1227" s="113">
        <v>870.67396312778124</v>
      </c>
      <c r="G1227" s="172"/>
      <c r="H1227" s="172"/>
      <c r="I1227" s="172"/>
      <c r="J1227" s="172"/>
      <c r="K1227" s="172"/>
      <c r="L1227" s="172"/>
      <c r="M1227" s="172"/>
    </row>
    <row r="1228" spans="1:13">
      <c r="A1228" s="116" t="s">
        <v>1263</v>
      </c>
      <c r="B1228" s="104">
        <v>104</v>
      </c>
      <c r="C1228" s="104" t="s">
        <v>1666</v>
      </c>
      <c r="D1228" s="104" t="s">
        <v>47</v>
      </c>
      <c r="E1228" s="104">
        <v>1</v>
      </c>
      <c r="F1228" s="113">
        <v>1306.0109446916717</v>
      </c>
      <c r="G1228" s="172"/>
      <c r="H1228" s="172"/>
      <c r="I1228" s="172"/>
      <c r="J1228" s="172"/>
      <c r="K1228" s="172"/>
      <c r="L1228" s="172"/>
      <c r="M1228" s="172"/>
    </row>
    <row r="1229" spans="1:13">
      <c r="A1229" s="116" t="s">
        <v>1264</v>
      </c>
      <c r="B1229" s="104">
        <v>104</v>
      </c>
      <c r="C1229" s="104" t="s">
        <v>1666</v>
      </c>
      <c r="D1229" s="104" t="s">
        <v>55</v>
      </c>
      <c r="E1229" s="104">
        <v>1</v>
      </c>
      <c r="F1229" s="113">
        <v>1523.6794354736171</v>
      </c>
      <c r="G1229" s="172"/>
      <c r="H1229" s="172"/>
      <c r="I1229" s="172"/>
      <c r="J1229" s="172"/>
      <c r="K1229" s="172"/>
      <c r="L1229" s="172"/>
      <c r="M1229" s="172"/>
    </row>
    <row r="1230" spans="1:13">
      <c r="A1230" s="116" t="s">
        <v>561</v>
      </c>
      <c r="B1230" s="104">
        <v>104</v>
      </c>
      <c r="C1230" s="104" t="s">
        <v>1666</v>
      </c>
      <c r="D1230" s="104" t="s">
        <v>1669</v>
      </c>
      <c r="E1230" s="104">
        <v>1</v>
      </c>
      <c r="F1230" s="113">
        <v>870.67396312778124</v>
      </c>
      <c r="G1230" s="172"/>
      <c r="H1230" s="172"/>
      <c r="I1230" s="172"/>
      <c r="J1230" s="172"/>
      <c r="K1230" s="172"/>
      <c r="L1230" s="172"/>
      <c r="M1230" s="172"/>
    </row>
    <row r="1231" spans="1:13">
      <c r="A1231" s="116" t="s">
        <v>966</v>
      </c>
      <c r="B1231" s="104">
        <v>104</v>
      </c>
      <c r="C1231" s="104" t="s">
        <v>1666</v>
      </c>
      <c r="D1231" s="104" t="s">
        <v>1669</v>
      </c>
      <c r="E1231" s="104">
        <v>1</v>
      </c>
      <c r="F1231" s="113">
        <v>870.67396312778124</v>
      </c>
      <c r="G1231" s="172"/>
      <c r="H1231" s="172"/>
      <c r="I1231" s="172"/>
      <c r="J1231" s="172"/>
      <c r="K1231" s="172"/>
      <c r="L1231" s="172"/>
      <c r="M1231" s="172"/>
    </row>
    <row r="1232" spans="1:13">
      <c r="A1232" s="116" t="s">
        <v>1265</v>
      </c>
      <c r="B1232" s="104">
        <v>104</v>
      </c>
      <c r="C1232" s="104" t="s">
        <v>1666</v>
      </c>
      <c r="D1232" s="104" t="s">
        <v>1669</v>
      </c>
      <c r="E1232" s="104">
        <v>1</v>
      </c>
      <c r="F1232" s="113">
        <v>870.67396312778124</v>
      </c>
      <c r="G1232" s="172"/>
      <c r="H1232" s="172"/>
      <c r="I1232" s="172"/>
      <c r="J1232" s="172"/>
      <c r="K1232" s="172"/>
      <c r="L1232" s="172"/>
      <c r="M1232" s="172"/>
    </row>
    <row r="1233" spans="1:13">
      <c r="A1233" s="116" t="s">
        <v>1266</v>
      </c>
      <c r="B1233" s="104">
        <v>104</v>
      </c>
      <c r="C1233" s="104" t="s">
        <v>1666</v>
      </c>
      <c r="D1233" s="104" t="s">
        <v>1669</v>
      </c>
      <c r="E1233" s="104">
        <v>1</v>
      </c>
      <c r="F1233" s="113">
        <v>870.67396312778124</v>
      </c>
      <c r="G1233" s="172"/>
      <c r="H1233" s="172"/>
      <c r="I1233" s="172"/>
      <c r="J1233" s="172"/>
      <c r="K1233" s="172"/>
      <c r="L1233" s="172"/>
      <c r="M1233" s="172"/>
    </row>
    <row r="1234" spans="1:13">
      <c r="A1234" s="116" t="s">
        <v>1267</v>
      </c>
      <c r="B1234" s="104">
        <v>104</v>
      </c>
      <c r="C1234" s="104" t="s">
        <v>1666</v>
      </c>
      <c r="D1234" s="104" t="s">
        <v>1669</v>
      </c>
      <c r="E1234" s="104">
        <v>1</v>
      </c>
      <c r="F1234" s="113">
        <v>870.67396312778124</v>
      </c>
      <c r="G1234" s="172"/>
      <c r="H1234" s="172"/>
      <c r="I1234" s="172"/>
      <c r="J1234" s="172"/>
      <c r="K1234" s="172"/>
      <c r="L1234" s="172"/>
      <c r="M1234" s="172"/>
    </row>
    <row r="1235" spans="1:13">
      <c r="A1235" s="116" t="s">
        <v>1268</v>
      </c>
      <c r="B1235" s="104">
        <v>104</v>
      </c>
      <c r="C1235" s="104" t="s">
        <v>1666</v>
      </c>
      <c r="D1235" s="104" t="s">
        <v>1669</v>
      </c>
      <c r="E1235" s="104">
        <v>1</v>
      </c>
      <c r="F1235" s="113">
        <v>870.67396312778124</v>
      </c>
      <c r="G1235" s="172"/>
      <c r="H1235" s="172"/>
      <c r="I1235" s="172"/>
      <c r="J1235" s="172"/>
      <c r="K1235" s="172"/>
      <c r="L1235" s="172"/>
      <c r="M1235" s="172"/>
    </row>
    <row r="1236" spans="1:13">
      <c r="A1236" s="116" t="s">
        <v>1269</v>
      </c>
      <c r="B1236" s="104">
        <v>104</v>
      </c>
      <c r="C1236" s="104" t="s">
        <v>1666</v>
      </c>
      <c r="D1236" s="104" t="s">
        <v>47</v>
      </c>
      <c r="E1236" s="104">
        <v>1</v>
      </c>
      <c r="F1236" s="113">
        <v>1306.0109446916717</v>
      </c>
      <c r="G1236" s="172"/>
      <c r="H1236" s="172"/>
      <c r="I1236" s="172"/>
      <c r="J1236" s="172"/>
      <c r="K1236" s="172"/>
      <c r="L1236" s="172"/>
      <c r="M1236" s="172"/>
    </row>
    <row r="1237" spans="1:13">
      <c r="A1237" s="116" t="s">
        <v>1270</v>
      </c>
      <c r="B1237" s="104">
        <v>104</v>
      </c>
      <c r="C1237" s="104" t="s">
        <v>1666</v>
      </c>
      <c r="D1237" s="104" t="s">
        <v>1669</v>
      </c>
      <c r="E1237" s="104">
        <v>1</v>
      </c>
      <c r="F1237" s="113">
        <v>870.67396312778124</v>
      </c>
      <c r="G1237" s="172"/>
      <c r="H1237" s="172"/>
      <c r="I1237" s="172"/>
      <c r="J1237" s="172"/>
      <c r="K1237" s="172"/>
      <c r="L1237" s="172"/>
      <c r="M1237" s="172"/>
    </row>
    <row r="1238" spans="1:13">
      <c r="A1238" s="116" t="s">
        <v>1271</v>
      </c>
      <c r="B1238" s="104">
        <v>104</v>
      </c>
      <c r="C1238" s="104" t="s">
        <v>1666</v>
      </c>
      <c r="D1238" s="104" t="s">
        <v>8</v>
      </c>
      <c r="E1238" s="104">
        <v>1</v>
      </c>
      <c r="F1238" s="113">
        <v>1088.3424539097266</v>
      </c>
      <c r="G1238" s="172"/>
      <c r="H1238" s="172"/>
      <c r="I1238" s="172"/>
      <c r="J1238" s="172"/>
      <c r="K1238" s="172"/>
      <c r="L1238" s="172"/>
      <c r="M1238" s="172"/>
    </row>
    <row r="1239" spans="1:13">
      <c r="A1239" s="116" t="s">
        <v>1272</v>
      </c>
      <c r="B1239" s="104">
        <v>104</v>
      </c>
      <c r="C1239" s="104" t="s">
        <v>1666</v>
      </c>
      <c r="D1239" s="104" t="s">
        <v>47</v>
      </c>
      <c r="E1239" s="104">
        <v>1</v>
      </c>
      <c r="F1239" s="113">
        <v>1306.0109446916717</v>
      </c>
      <c r="G1239" s="172"/>
      <c r="H1239" s="172"/>
      <c r="I1239" s="172"/>
      <c r="J1239" s="172"/>
      <c r="K1239" s="172"/>
      <c r="L1239" s="172"/>
      <c r="M1239" s="172"/>
    </row>
    <row r="1240" spans="1:13">
      <c r="A1240" s="116" t="s">
        <v>1273</v>
      </c>
      <c r="B1240" s="104">
        <v>104</v>
      </c>
      <c r="C1240" s="104" t="s">
        <v>1664</v>
      </c>
      <c r="D1240" s="104" t="s">
        <v>1669</v>
      </c>
      <c r="E1240" s="104">
        <v>1</v>
      </c>
      <c r="F1240" s="113">
        <v>870.67396312778124</v>
      </c>
      <c r="G1240" s="172"/>
      <c r="H1240" s="172"/>
      <c r="I1240" s="172"/>
      <c r="J1240" s="172"/>
      <c r="K1240" s="172"/>
      <c r="L1240" s="172"/>
      <c r="M1240" s="172"/>
    </row>
    <row r="1241" spans="1:13">
      <c r="A1241" s="116" t="s">
        <v>1274</v>
      </c>
      <c r="B1241" s="104">
        <v>104</v>
      </c>
      <c r="C1241" s="104" t="s">
        <v>1664</v>
      </c>
      <c r="D1241" s="104" t="s">
        <v>1669</v>
      </c>
      <c r="E1241" s="104">
        <v>1</v>
      </c>
      <c r="F1241" s="113">
        <v>870.67396312778124</v>
      </c>
      <c r="G1241" s="172"/>
      <c r="H1241" s="172"/>
      <c r="I1241" s="172"/>
      <c r="J1241" s="172"/>
      <c r="K1241" s="172"/>
      <c r="L1241" s="172"/>
      <c r="M1241" s="172"/>
    </row>
    <row r="1242" spans="1:13">
      <c r="A1242" s="116" t="s">
        <v>1275</v>
      </c>
      <c r="B1242" s="104">
        <v>104</v>
      </c>
      <c r="C1242" s="104" t="s">
        <v>1664</v>
      </c>
      <c r="D1242" s="104" t="s">
        <v>1669</v>
      </c>
      <c r="E1242" s="104">
        <v>1</v>
      </c>
      <c r="F1242" s="113">
        <v>870.67396312778124</v>
      </c>
      <c r="G1242" s="172"/>
      <c r="H1242" s="172"/>
      <c r="I1242" s="172"/>
      <c r="J1242" s="172"/>
      <c r="K1242" s="172"/>
      <c r="L1242" s="172"/>
      <c r="M1242" s="172"/>
    </row>
    <row r="1243" spans="1:13">
      <c r="A1243" s="116" t="s">
        <v>888</v>
      </c>
      <c r="B1243" s="104">
        <v>104</v>
      </c>
      <c r="C1243" s="104" t="s">
        <v>1664</v>
      </c>
      <c r="D1243" s="104" t="s">
        <v>1669</v>
      </c>
      <c r="E1243" s="104">
        <v>1</v>
      </c>
      <c r="F1243" s="113">
        <v>870.67396312778124</v>
      </c>
      <c r="G1243" s="172"/>
      <c r="H1243" s="172"/>
      <c r="I1243" s="172"/>
      <c r="J1243" s="172"/>
      <c r="K1243" s="172"/>
      <c r="L1243" s="172"/>
      <c r="M1243" s="172"/>
    </row>
    <row r="1244" spans="1:13">
      <c r="A1244" s="116" t="s">
        <v>1276</v>
      </c>
      <c r="B1244" s="104">
        <v>104</v>
      </c>
      <c r="C1244" s="104" t="s">
        <v>1664</v>
      </c>
      <c r="D1244" s="104" t="s">
        <v>8</v>
      </c>
      <c r="E1244" s="104">
        <v>1</v>
      </c>
      <c r="F1244" s="113">
        <v>1088.3424539097266</v>
      </c>
      <c r="G1244" s="172"/>
      <c r="H1244" s="172"/>
      <c r="I1244" s="172"/>
      <c r="J1244" s="172"/>
      <c r="K1244" s="172"/>
      <c r="L1244" s="172"/>
      <c r="M1244" s="172"/>
    </row>
    <row r="1245" spans="1:13">
      <c r="A1245" s="116" t="s">
        <v>1277</v>
      </c>
      <c r="B1245" s="104">
        <v>104</v>
      </c>
      <c r="C1245" s="104" t="s">
        <v>1664</v>
      </c>
      <c r="D1245" s="104" t="s">
        <v>1669</v>
      </c>
      <c r="E1245" s="104">
        <v>1</v>
      </c>
      <c r="F1245" s="113">
        <v>870.67396312778124</v>
      </c>
      <c r="G1245" s="172"/>
      <c r="H1245" s="172"/>
      <c r="I1245" s="172"/>
      <c r="J1245" s="172"/>
      <c r="K1245" s="172"/>
      <c r="L1245" s="172"/>
      <c r="M1245" s="172"/>
    </row>
    <row r="1246" spans="1:13">
      <c r="A1246" s="116" t="s">
        <v>1278</v>
      </c>
      <c r="B1246" s="104">
        <v>104</v>
      </c>
      <c r="C1246" s="104" t="s">
        <v>1664</v>
      </c>
      <c r="D1246" s="104" t="s">
        <v>8</v>
      </c>
      <c r="E1246" s="104">
        <v>1</v>
      </c>
      <c r="F1246" s="113">
        <v>1088.3424539097266</v>
      </c>
      <c r="G1246" s="172"/>
      <c r="H1246" s="172"/>
      <c r="I1246" s="172"/>
      <c r="J1246" s="172"/>
      <c r="K1246" s="172"/>
      <c r="L1246" s="172"/>
      <c r="M1246" s="172"/>
    </row>
    <row r="1247" spans="1:13">
      <c r="A1247" s="116" t="s">
        <v>1279</v>
      </c>
      <c r="B1247" s="104">
        <v>104</v>
      </c>
      <c r="C1247" s="104" t="s">
        <v>1664</v>
      </c>
      <c r="D1247" s="104" t="s">
        <v>8</v>
      </c>
      <c r="E1247" s="104">
        <v>1</v>
      </c>
      <c r="F1247" s="113">
        <v>1088.3424539097266</v>
      </c>
      <c r="G1247" s="172"/>
      <c r="H1247" s="172"/>
      <c r="I1247" s="172"/>
      <c r="J1247" s="172"/>
      <c r="K1247" s="172"/>
      <c r="L1247" s="172"/>
      <c r="M1247" s="172"/>
    </row>
    <row r="1248" spans="1:13">
      <c r="A1248" s="116" t="s">
        <v>1280</v>
      </c>
      <c r="B1248" s="104">
        <v>104</v>
      </c>
      <c r="C1248" s="104" t="s">
        <v>1664</v>
      </c>
      <c r="D1248" s="104" t="s">
        <v>1669</v>
      </c>
      <c r="E1248" s="104">
        <v>1</v>
      </c>
      <c r="F1248" s="113">
        <v>870.67396312778124</v>
      </c>
      <c r="G1248" s="172"/>
      <c r="H1248" s="172"/>
      <c r="I1248" s="172"/>
      <c r="J1248" s="172"/>
      <c r="K1248" s="172"/>
      <c r="L1248" s="172"/>
      <c r="M1248" s="172"/>
    </row>
    <row r="1249" spans="1:13">
      <c r="A1249" s="116" t="s">
        <v>1281</v>
      </c>
      <c r="B1249" s="104">
        <v>104</v>
      </c>
      <c r="C1249" s="104" t="s">
        <v>1663</v>
      </c>
      <c r="D1249" s="104" t="s">
        <v>1669</v>
      </c>
      <c r="E1249" s="104">
        <v>1</v>
      </c>
      <c r="F1249" s="113">
        <v>870.67396312778124</v>
      </c>
      <c r="G1249" s="172"/>
      <c r="H1249" s="172"/>
      <c r="I1249" s="172"/>
      <c r="J1249" s="172"/>
      <c r="K1249" s="172"/>
      <c r="L1249" s="172"/>
      <c r="M1249" s="172"/>
    </row>
    <row r="1250" spans="1:13">
      <c r="A1250" s="116" t="s">
        <v>1608</v>
      </c>
      <c r="B1250" s="104">
        <v>105</v>
      </c>
      <c r="C1250" s="104" t="s">
        <v>1666</v>
      </c>
      <c r="D1250" s="104" t="s">
        <v>46</v>
      </c>
      <c r="E1250" s="104">
        <v>1</v>
      </c>
      <c r="F1250" s="113">
        <f>IF(D1250="dyrektor ",'Podział podstawowy'!$F$19,IF(OR(D1250="zastępca dyrektora ",D1250="główny księgowy"),'Podział podstawowy'!$F$20,IF(D1250="kierownik",'Podział podstawowy'!$F$24,IF(D1250="zastępca kierownika",'Podział podstawowy'!$F$25,IF(D1250="główny ekspert",'Podział podstawowy'!$F$26,IF(OR(D1250="starszy ekspert",D1250="główny specjalista"),'Podział podstawowy'!$F$27,IF(OR(D1250="ekspert",D1250="specjalista"),'Podział podstawowy'!$F$28,'Podział podstawowy'!$F$29)))))))</f>
        <v>2176.6849078194532</v>
      </c>
      <c r="G1250" s="171"/>
      <c r="H1250" s="171"/>
      <c r="I1250" s="172"/>
      <c r="J1250" s="172"/>
      <c r="K1250" s="172"/>
      <c r="L1250" s="172"/>
      <c r="M1250" s="172"/>
    </row>
    <row r="1251" spans="1:13">
      <c r="A1251" s="116" t="s">
        <v>1333</v>
      </c>
      <c r="B1251" s="104">
        <v>105</v>
      </c>
      <c r="C1251" s="104" t="s">
        <v>1666</v>
      </c>
      <c r="D1251" s="104" t="s">
        <v>1669</v>
      </c>
      <c r="E1251" s="104">
        <v>1</v>
      </c>
      <c r="F1251" s="113">
        <f>IF(D1251="dyrektor ",'Podział podstawowy'!$F$19,IF(OR(D1251="zastępca dyrektora ",D1251="główny księgowy"),'Podział podstawowy'!$F$20,IF(D1251="kierownik",'Podział podstawowy'!$F$24,IF(D1251="zastępca kierownika",'Podział podstawowy'!$F$25,IF(D1251="główny ekspert",'Podział podstawowy'!$F$26,IF(OR(D1251="starszy ekspert",D1251="główny specjalista"),'Podział podstawowy'!$F$27,IF(OR(D1251="ekspert",D1251="specjalista"),'Podział podstawowy'!$F$28,'Podział podstawowy'!$F$29)))))))</f>
        <v>870.67396312778124</v>
      </c>
      <c r="G1251" s="173"/>
      <c r="H1251" s="173"/>
      <c r="I1251" s="172"/>
      <c r="J1251" s="172"/>
      <c r="K1251" s="172"/>
      <c r="L1251" s="172"/>
      <c r="M1251" s="172"/>
    </row>
    <row r="1252" spans="1:13">
      <c r="A1252" s="116" t="s">
        <v>285</v>
      </c>
      <c r="B1252" s="104">
        <v>105</v>
      </c>
      <c r="C1252" s="104" t="s">
        <v>1666</v>
      </c>
      <c r="D1252" s="104" t="s">
        <v>1669</v>
      </c>
      <c r="E1252" s="104">
        <v>1</v>
      </c>
      <c r="F1252" s="113">
        <f>IF(D1252="dyrektor ",'Podział podstawowy'!$F$19,IF(OR(D1252="zastępca dyrektora ",D1252="główny księgowy"),'Podział podstawowy'!$F$20,IF(D1252="kierownik",'Podział podstawowy'!$F$24,IF(D1252="zastępca kierownika",'Podział podstawowy'!$F$25,IF(D1252="główny ekspert",'Podział podstawowy'!$F$26,IF(OR(D1252="starszy ekspert",D1252="główny specjalista"),'Podział podstawowy'!$F$27,IF(OR(D1252="ekspert",D1252="specjalista"),'Podział podstawowy'!$F$28,'Podział podstawowy'!$F$29)))))))</f>
        <v>870.67396312778124</v>
      </c>
      <c r="G1252" s="171"/>
      <c r="H1252" s="171"/>
      <c r="I1252" s="172"/>
      <c r="J1252" s="172"/>
      <c r="K1252" s="172"/>
      <c r="L1252" s="172"/>
      <c r="M1252" s="172"/>
    </row>
    <row r="1253" spans="1:13">
      <c r="A1253" s="116" t="s">
        <v>1609</v>
      </c>
      <c r="B1253" s="104">
        <v>105</v>
      </c>
      <c r="C1253" s="104" t="s">
        <v>1666</v>
      </c>
      <c r="D1253" s="104" t="s">
        <v>1669</v>
      </c>
      <c r="E1253" s="104">
        <v>1</v>
      </c>
      <c r="F1253" s="113">
        <f>IF(D1253="dyrektor ",'Podział podstawowy'!$F$19,IF(OR(D1253="zastępca dyrektora ",D1253="główny księgowy"),'Podział podstawowy'!$F$20,IF(D1253="kierownik",'Podział podstawowy'!$F$24,IF(D1253="zastępca kierownika",'Podział podstawowy'!$F$25,IF(D1253="główny ekspert",'Podział podstawowy'!$F$26,IF(OR(D1253="starszy ekspert",D1253="główny specjalista"),'Podział podstawowy'!$F$27,IF(OR(D1253="ekspert",D1253="specjalista"),'Podział podstawowy'!$F$28,'Podział podstawowy'!$F$29)))))))</f>
        <v>870.67396312778124</v>
      </c>
      <c r="G1253" s="173"/>
      <c r="H1253" s="173"/>
      <c r="I1253" s="172"/>
      <c r="J1253" s="172"/>
      <c r="K1253" s="172"/>
      <c r="L1253" s="172"/>
      <c r="M1253" s="172"/>
    </row>
    <row r="1254" spans="1:13">
      <c r="A1254" s="116" t="s">
        <v>1610</v>
      </c>
      <c r="B1254" s="104">
        <v>105</v>
      </c>
      <c r="C1254" s="104" t="s">
        <v>1666</v>
      </c>
      <c r="D1254" s="104" t="s">
        <v>1669</v>
      </c>
      <c r="E1254" s="104">
        <v>0.75</v>
      </c>
      <c r="F1254" s="113">
        <f>IF(D1254="dyrektor ",'Podział podstawowy'!$F$19,IF(OR(D1254="zastępca dyrektora ",D1254="główny księgowy"),'Podział podstawowy'!$F$20,IF(D1254="kierownik",'Podział podstawowy'!$F$24,IF(D1254="zastępca kierownika",'Podział podstawowy'!$F$25,IF(D1254="główny ekspert",'Podział podstawowy'!$F$26,IF(OR(D1254="starszy ekspert",D1254="główny specjalista"),'Podział podstawowy'!$F$27,IF(OR(D1254="ekspert",D1254="specjalista"),'Podział podstawowy'!$F$28,'Podział podstawowy'!$F$29)))))))</f>
        <v>870.67396312778124</v>
      </c>
      <c r="G1254" s="171"/>
      <c r="H1254" s="171"/>
      <c r="I1254" s="172"/>
      <c r="J1254" s="172"/>
      <c r="K1254" s="172"/>
      <c r="L1254" s="172"/>
      <c r="M1254" s="172"/>
    </row>
    <row r="1255" spans="1:13">
      <c r="A1255" s="116" t="s">
        <v>1611</v>
      </c>
      <c r="B1255" s="104">
        <v>105</v>
      </c>
      <c r="C1255" s="104" t="s">
        <v>1666</v>
      </c>
      <c r="D1255" s="104" t="s">
        <v>8</v>
      </c>
      <c r="E1255" s="104">
        <v>1</v>
      </c>
      <c r="F1255" s="113">
        <f>IF(D1255="dyrektor ",'Podział podstawowy'!$F$19,IF(OR(D1255="zastępca dyrektora ",D1255="główny księgowy"),'Podział podstawowy'!$F$20,IF(D1255="kierownik",'Podział podstawowy'!$F$24,IF(D1255="zastępca kierownika",'Podział podstawowy'!$F$25,IF(D1255="główny ekspert",'Podział podstawowy'!$F$26,IF(OR(D1255="starszy ekspert",D1255="główny specjalista"),'Podział podstawowy'!$F$27,IF(OR(D1255="ekspert",D1255="specjalista"),'Podział podstawowy'!$F$28,'Podział podstawowy'!$F$29)))))))</f>
        <v>1088.3424539097266</v>
      </c>
      <c r="G1255" s="173"/>
      <c r="H1255" s="173"/>
      <c r="I1255" s="172"/>
      <c r="J1255" s="172"/>
      <c r="K1255" s="172"/>
      <c r="L1255" s="172"/>
      <c r="M1255" s="172"/>
    </row>
    <row r="1256" spans="1:13">
      <c r="A1256" s="116" t="s">
        <v>1612</v>
      </c>
      <c r="B1256" s="104">
        <v>105</v>
      </c>
      <c r="C1256" s="104" t="s">
        <v>1666</v>
      </c>
      <c r="D1256" s="104" t="s">
        <v>1669</v>
      </c>
      <c r="E1256" s="104">
        <v>1</v>
      </c>
      <c r="F1256" s="113">
        <f>IF(D1256="dyrektor ",'Podział podstawowy'!$F$19,IF(OR(D1256="zastępca dyrektora ",D1256="główny księgowy"),'Podział podstawowy'!$F$20,IF(D1256="kierownik",'Podział podstawowy'!$F$24,IF(D1256="zastępca kierownika",'Podział podstawowy'!$F$25,IF(D1256="główny ekspert",'Podział podstawowy'!$F$26,IF(OR(D1256="starszy ekspert",D1256="główny specjalista"),'Podział podstawowy'!$F$27,IF(OR(D1256="ekspert",D1256="specjalista"),'Podział podstawowy'!$F$28,'Podział podstawowy'!$F$29)))))))</f>
        <v>870.67396312778124</v>
      </c>
      <c r="G1256" s="171"/>
      <c r="H1256" s="171"/>
      <c r="I1256" s="172"/>
      <c r="J1256" s="172"/>
      <c r="K1256" s="172"/>
      <c r="L1256" s="172"/>
      <c r="M1256" s="172"/>
    </row>
    <row r="1257" spans="1:13">
      <c r="A1257" s="116" t="s">
        <v>355</v>
      </c>
      <c r="B1257" s="104">
        <v>105</v>
      </c>
      <c r="C1257" s="104" t="s">
        <v>1666</v>
      </c>
      <c r="D1257" s="104" t="s">
        <v>1669</v>
      </c>
      <c r="E1257" s="104">
        <v>1</v>
      </c>
      <c r="F1257" s="113">
        <f>IF(D1257="dyrektor ",'Podział podstawowy'!$F$19,IF(OR(D1257="zastępca dyrektora ",D1257="główny księgowy"),'Podział podstawowy'!$F$20,IF(D1257="kierownik",'Podział podstawowy'!$F$24,IF(D1257="zastępca kierownika",'Podział podstawowy'!$F$25,IF(D1257="główny ekspert",'Podział podstawowy'!$F$26,IF(OR(D1257="starszy ekspert",D1257="główny specjalista"),'Podział podstawowy'!$F$27,IF(OR(D1257="ekspert",D1257="specjalista"),'Podział podstawowy'!$F$28,'Podział podstawowy'!$F$29)))))))</f>
        <v>870.67396312778124</v>
      </c>
      <c r="G1257" s="173"/>
      <c r="H1257" s="173"/>
      <c r="I1257" s="172"/>
      <c r="J1257" s="172"/>
      <c r="K1257" s="172"/>
      <c r="L1257" s="172"/>
      <c r="M1257" s="172"/>
    </row>
    <row r="1258" spans="1:13">
      <c r="A1258" s="116" t="s">
        <v>1613</v>
      </c>
      <c r="B1258" s="104">
        <v>105</v>
      </c>
      <c r="C1258" s="104" t="s">
        <v>1665</v>
      </c>
      <c r="D1258" s="104" t="s">
        <v>1669</v>
      </c>
      <c r="E1258" s="104">
        <v>1</v>
      </c>
      <c r="F1258" s="113">
        <f>IF(D1258="dyrektor ",'Podział podstawowy'!$F$19,IF(OR(D1258="zastępca dyrektora ",D1258="główny księgowy"),'Podział podstawowy'!$F$20,IF(D1258="kierownik",'Podział podstawowy'!$F$24,IF(D1258="zastępca kierownika",'Podział podstawowy'!$F$25,IF(D1258="główny ekspert",'Podział podstawowy'!$F$26,IF(OR(D1258="starszy ekspert",D1258="główny specjalista"),'Podział podstawowy'!$F$27,IF(OR(D1258="ekspert",D1258="specjalista"),'Podział podstawowy'!$F$28,'Podział podstawowy'!$F$29)))))))</f>
        <v>870.67396312778124</v>
      </c>
      <c r="G1258" s="171"/>
      <c r="H1258" s="171"/>
      <c r="I1258" s="172"/>
      <c r="J1258" s="172"/>
      <c r="K1258" s="172"/>
      <c r="L1258" s="172"/>
      <c r="M1258" s="172"/>
    </row>
    <row r="1259" spans="1:13">
      <c r="A1259" s="116" t="s">
        <v>1614</v>
      </c>
      <c r="B1259" s="104">
        <v>105</v>
      </c>
      <c r="C1259" s="104" t="s">
        <v>1665</v>
      </c>
      <c r="D1259" s="104" t="s">
        <v>10</v>
      </c>
      <c r="E1259" s="104">
        <v>1</v>
      </c>
      <c r="F1259" s="113">
        <f>IF(D1259="dyrektor ",'Podział podstawowy'!$F$19,IF(OR(D1259="zastępca dyrektora ",D1259="główny księgowy"),'Podział podstawowy'!$F$20,IF(D1259="kierownik",'Podział podstawowy'!$F$24,IF(D1259="zastępca kierownika",'Podział podstawowy'!$F$25,IF(D1259="główny ekspert",'Podział podstawowy'!$F$26,IF(OR(D1259="starszy ekspert",D1259="główny specjalista"),'Podział podstawowy'!$F$27,IF(OR(D1259="ekspert",D1259="specjalista"),'Podział podstawowy'!$F$28,'Podział podstawowy'!$F$29)))))))</f>
        <v>1088.3424539097266</v>
      </c>
      <c r="G1259" s="172"/>
      <c r="H1259" s="172"/>
      <c r="I1259" s="172"/>
      <c r="J1259" s="172"/>
      <c r="K1259" s="172"/>
      <c r="L1259" s="172"/>
      <c r="M1259" s="172"/>
    </row>
    <row r="1260" spans="1:13">
      <c r="A1260" s="116" t="s">
        <v>1615</v>
      </c>
      <c r="B1260" s="104">
        <v>105</v>
      </c>
      <c r="C1260" s="104" t="s">
        <v>1665</v>
      </c>
      <c r="D1260" s="104" t="s">
        <v>1669</v>
      </c>
      <c r="E1260" s="104">
        <v>1</v>
      </c>
      <c r="F1260" s="113">
        <f>IF(D1260="dyrektor ",'Podział podstawowy'!$F$19,IF(OR(D1260="zastępca dyrektora ",D1260="główny księgowy"),'Podział podstawowy'!$F$20,IF(D1260="kierownik",'Podział podstawowy'!$F$24,IF(D1260="zastępca kierownika",'Podział podstawowy'!$F$25,IF(D1260="główny ekspert",'Podział podstawowy'!$F$26,IF(OR(D1260="starszy ekspert",D1260="główny specjalista"),'Podział podstawowy'!$F$27,IF(OR(D1260="ekspert",D1260="specjalista"),'Podział podstawowy'!$F$28,'Podział podstawowy'!$F$29)))))))</f>
        <v>870.67396312778124</v>
      </c>
      <c r="G1260" s="172"/>
      <c r="H1260" s="172"/>
      <c r="I1260" s="172"/>
      <c r="J1260" s="172"/>
      <c r="K1260" s="172"/>
      <c r="L1260" s="172"/>
      <c r="M1260" s="172"/>
    </row>
    <row r="1261" spans="1:13">
      <c r="A1261" s="116" t="s">
        <v>1616</v>
      </c>
      <c r="B1261" s="104">
        <v>105</v>
      </c>
      <c r="C1261" s="104" t="s">
        <v>1666</v>
      </c>
      <c r="D1261" s="104" t="s">
        <v>1669</v>
      </c>
      <c r="E1261" s="104">
        <v>1</v>
      </c>
      <c r="F1261" s="113">
        <f>IF(D1261="dyrektor ",'Podział podstawowy'!$F$19,IF(OR(D1261="zastępca dyrektora ",D1261="główny księgowy"),'Podział podstawowy'!$F$20,IF(D1261="kierownik",'Podział podstawowy'!$F$24,IF(D1261="zastępca kierownika",'Podział podstawowy'!$F$25,IF(D1261="główny ekspert",'Podział podstawowy'!$F$26,IF(OR(D1261="starszy ekspert",D1261="główny specjalista"),'Podział podstawowy'!$F$27,IF(OR(D1261="ekspert",D1261="specjalista"),'Podział podstawowy'!$F$28,'Podział podstawowy'!$F$29)))))))</f>
        <v>870.67396312778124</v>
      </c>
      <c r="G1261" s="172"/>
      <c r="H1261" s="172"/>
      <c r="I1261" s="172"/>
      <c r="J1261" s="172"/>
      <c r="K1261" s="172"/>
      <c r="L1261" s="172"/>
      <c r="M1261" s="172"/>
    </row>
    <row r="1262" spans="1:13">
      <c r="A1262" s="116" t="s">
        <v>1617</v>
      </c>
      <c r="B1262" s="104">
        <v>105</v>
      </c>
      <c r="C1262" s="104" t="s">
        <v>1666</v>
      </c>
      <c r="D1262" s="104" t="s">
        <v>1669</v>
      </c>
      <c r="E1262" s="104">
        <v>1</v>
      </c>
      <c r="F1262" s="113">
        <f>IF(D1262="dyrektor ",'Podział podstawowy'!$F$19,IF(OR(D1262="zastępca dyrektora ",D1262="główny księgowy"),'Podział podstawowy'!$F$20,IF(D1262="kierownik",'Podział podstawowy'!$F$24,IF(D1262="zastępca kierownika",'Podział podstawowy'!$F$25,IF(D1262="główny ekspert",'Podział podstawowy'!$F$26,IF(OR(D1262="starszy ekspert",D1262="główny specjalista"),'Podział podstawowy'!$F$27,IF(OR(D1262="ekspert",D1262="specjalista"),'Podział podstawowy'!$F$28,'Podział podstawowy'!$F$29)))))))</f>
        <v>870.67396312778124</v>
      </c>
      <c r="G1262" s="172"/>
      <c r="H1262" s="172"/>
      <c r="I1262" s="172"/>
      <c r="J1262" s="172"/>
      <c r="K1262" s="172"/>
      <c r="L1262" s="172"/>
      <c r="M1262" s="172"/>
    </row>
    <row r="1263" spans="1:13">
      <c r="A1263" s="116" t="s">
        <v>1618</v>
      </c>
      <c r="B1263" s="104">
        <v>105</v>
      </c>
      <c r="C1263" s="104" t="s">
        <v>1666</v>
      </c>
      <c r="D1263" s="104" t="s">
        <v>1669</v>
      </c>
      <c r="E1263" s="104">
        <v>1</v>
      </c>
      <c r="F1263" s="113">
        <f>IF(D1263="dyrektor ",'Podział podstawowy'!$F$19,IF(OR(D1263="zastępca dyrektora ",D1263="główny księgowy"),'Podział podstawowy'!$F$20,IF(D1263="kierownik",'Podział podstawowy'!$F$24,IF(D1263="zastępca kierownika",'Podział podstawowy'!$F$25,IF(D1263="główny ekspert",'Podział podstawowy'!$F$26,IF(OR(D1263="starszy ekspert",D1263="główny specjalista"),'Podział podstawowy'!$F$27,IF(OR(D1263="ekspert",D1263="specjalista"),'Podział podstawowy'!$F$28,'Podział podstawowy'!$F$29)))))))</f>
        <v>870.67396312778124</v>
      </c>
      <c r="G1263" s="172"/>
      <c r="H1263" s="172"/>
      <c r="I1263" s="172"/>
      <c r="J1263" s="172"/>
      <c r="K1263" s="172"/>
      <c r="L1263" s="172"/>
      <c r="M1263" s="172"/>
    </row>
    <row r="1264" spans="1:13">
      <c r="A1264" s="116" t="s">
        <v>1619</v>
      </c>
      <c r="B1264" s="104">
        <v>105</v>
      </c>
      <c r="C1264" s="104" t="s">
        <v>1666</v>
      </c>
      <c r="D1264" s="104" t="s">
        <v>1669</v>
      </c>
      <c r="E1264" s="104">
        <v>0.75</v>
      </c>
      <c r="F1264" s="113">
        <f>IF(D1264="dyrektor ",'Podział podstawowy'!$F$19,IF(OR(D1264="zastępca dyrektora ",D1264="główny księgowy"),'Podział podstawowy'!$F$20,IF(D1264="kierownik",'Podział podstawowy'!$F$24,IF(D1264="zastępca kierownika",'Podział podstawowy'!$F$25,IF(D1264="główny ekspert",'Podział podstawowy'!$F$26,IF(OR(D1264="starszy ekspert",D1264="główny specjalista"),'Podział podstawowy'!$F$27,IF(OR(D1264="ekspert",D1264="specjalista"),'Podział podstawowy'!$F$28,'Podział podstawowy'!$F$29)))))))</f>
        <v>870.67396312778124</v>
      </c>
      <c r="G1264" s="172"/>
      <c r="H1264" s="172"/>
      <c r="I1264" s="172"/>
      <c r="J1264" s="172"/>
      <c r="K1264" s="172"/>
      <c r="L1264" s="172"/>
      <c r="M1264" s="172"/>
    </row>
    <row r="1265" spans="1:13">
      <c r="A1265" s="116" t="s">
        <v>1620</v>
      </c>
      <c r="B1265" s="104">
        <v>105</v>
      </c>
      <c r="C1265" s="104" t="s">
        <v>1666</v>
      </c>
      <c r="D1265" s="104" t="s">
        <v>8</v>
      </c>
      <c r="E1265" s="104">
        <v>1</v>
      </c>
      <c r="F1265" s="113">
        <f>IF(D1265="dyrektor ",'Podział podstawowy'!$F$19,IF(OR(D1265="zastępca dyrektora ",D1265="główny księgowy"),'Podział podstawowy'!$F$20,IF(D1265="kierownik",'Podział podstawowy'!$F$24,IF(D1265="zastępca kierownika",'Podział podstawowy'!$F$25,IF(D1265="główny ekspert",'Podział podstawowy'!$F$26,IF(OR(D1265="starszy ekspert",D1265="główny specjalista"),'Podział podstawowy'!$F$27,IF(OR(D1265="ekspert",D1265="specjalista"),'Podział podstawowy'!$F$28,'Podział podstawowy'!$F$29)))))))</f>
        <v>1088.3424539097266</v>
      </c>
      <c r="G1265" s="172"/>
      <c r="H1265" s="172"/>
      <c r="I1265" s="172"/>
      <c r="J1265" s="172"/>
      <c r="K1265" s="172"/>
      <c r="L1265" s="172"/>
      <c r="M1265" s="172"/>
    </row>
    <row r="1266" spans="1:13">
      <c r="A1266" s="116" t="s">
        <v>1621</v>
      </c>
      <c r="B1266" s="104">
        <v>105</v>
      </c>
      <c r="C1266" s="104" t="s">
        <v>1666</v>
      </c>
      <c r="D1266" s="104" t="s">
        <v>1669</v>
      </c>
      <c r="E1266" s="104">
        <v>1</v>
      </c>
      <c r="F1266" s="113">
        <f>IF(D1266="dyrektor ",'Podział podstawowy'!$F$19,IF(OR(D1266="zastępca dyrektora ",D1266="główny księgowy"),'Podział podstawowy'!$F$20,IF(D1266="kierownik",'Podział podstawowy'!$F$24,IF(D1266="zastępca kierownika",'Podział podstawowy'!$F$25,IF(D1266="główny ekspert",'Podział podstawowy'!$F$26,IF(OR(D1266="starszy ekspert",D1266="główny specjalista"),'Podział podstawowy'!$F$27,IF(OR(D1266="ekspert",D1266="specjalista"),'Podział podstawowy'!$F$28,'Podział podstawowy'!$F$29)))))))</f>
        <v>870.67396312778124</v>
      </c>
      <c r="G1266" s="172"/>
      <c r="H1266" s="172"/>
      <c r="I1266" s="172"/>
      <c r="J1266" s="172"/>
      <c r="K1266" s="172"/>
      <c r="L1266" s="172"/>
      <c r="M1266" s="172"/>
    </row>
    <row r="1267" spans="1:13">
      <c r="A1267" s="116" t="s">
        <v>1622</v>
      </c>
      <c r="B1267" s="104">
        <v>105</v>
      </c>
      <c r="C1267" s="104" t="s">
        <v>1666</v>
      </c>
      <c r="D1267" s="104" t="s">
        <v>1669</v>
      </c>
      <c r="E1267" s="104">
        <v>1</v>
      </c>
      <c r="F1267" s="113">
        <f>IF(D1267="dyrektor ",'Podział podstawowy'!$F$19,IF(OR(D1267="zastępca dyrektora ",D1267="główny księgowy"),'Podział podstawowy'!$F$20,IF(D1267="kierownik",'Podział podstawowy'!$F$24,IF(D1267="zastępca kierownika",'Podział podstawowy'!$F$25,IF(D1267="główny ekspert",'Podział podstawowy'!$F$26,IF(OR(D1267="starszy ekspert",D1267="główny specjalista"),'Podział podstawowy'!$F$27,IF(OR(D1267="ekspert",D1267="specjalista"),'Podział podstawowy'!$F$28,'Podział podstawowy'!$F$29)))))))</f>
        <v>870.67396312778124</v>
      </c>
      <c r="G1267" s="172"/>
      <c r="H1267" s="172"/>
      <c r="I1267" s="172"/>
      <c r="J1267" s="172"/>
      <c r="K1267" s="172"/>
      <c r="L1267" s="172"/>
      <c r="M1267" s="172"/>
    </row>
    <row r="1268" spans="1:13">
      <c r="A1268" s="116" t="s">
        <v>1623</v>
      </c>
      <c r="B1268" s="104">
        <v>106</v>
      </c>
      <c r="C1268" s="104" t="s">
        <v>1665</v>
      </c>
      <c r="D1268" s="104" t="s">
        <v>10</v>
      </c>
      <c r="E1268" s="104">
        <v>1</v>
      </c>
      <c r="F1268" s="113">
        <f>IF(D1268="dyrektor ",'Podział podstawowy'!$F$19,IF(OR(D1268="zastępca dyrektora ",D1268="główny księgowy"),'Podział podstawowy'!$F$20,IF(D1268="kierownik",'Podział podstawowy'!$F$24,IF(D1268="zastępca kierownika",'Podział podstawowy'!$F$25,IF(D1268="główny ekspert",'Podział podstawowy'!$F$26,IF(OR(D1268="starszy ekspert",D1268="główny specjalista"),'Podział podstawowy'!$F$27,IF(OR(D1268="ekspert",D1268="specjalista"),'Podział podstawowy'!$F$28,'Podział podstawowy'!$F$29)))))))</f>
        <v>1088.3424539097266</v>
      </c>
      <c r="G1268" s="171"/>
      <c r="H1268" s="171"/>
      <c r="I1268" s="172"/>
      <c r="J1268" s="172"/>
      <c r="K1268" s="172"/>
      <c r="L1268" s="172"/>
      <c r="M1268" s="172"/>
    </row>
    <row r="1269" spans="1:13">
      <c r="A1269" s="116" t="s">
        <v>1624</v>
      </c>
      <c r="B1269" s="104">
        <v>106</v>
      </c>
      <c r="C1269" s="104" t="s">
        <v>1665</v>
      </c>
      <c r="D1269" s="104" t="s">
        <v>1669</v>
      </c>
      <c r="E1269" s="104">
        <v>1</v>
      </c>
      <c r="F1269" s="113">
        <f>IF(D1269="dyrektor ",'Podział podstawowy'!$F$19,IF(OR(D1269="zastępca dyrektora ",D1269="główny księgowy"),'Podział podstawowy'!$F$20,IF(D1269="kierownik",'Podział podstawowy'!$F$24,IF(D1269="zastępca kierownika",'Podział podstawowy'!$F$25,IF(D1269="główny ekspert",'Podział podstawowy'!$F$26,IF(OR(D1269="starszy ekspert",D1269="główny specjalista"),'Podział podstawowy'!$F$27,IF(OR(D1269="ekspert",D1269="specjalista"),'Podział podstawowy'!$F$28,'Podział podstawowy'!$F$29)))))))</f>
        <v>870.67396312778124</v>
      </c>
      <c r="G1269" s="173"/>
      <c r="H1269" s="173"/>
      <c r="I1269" s="172"/>
      <c r="J1269" s="172"/>
      <c r="K1269" s="172"/>
      <c r="L1269" s="172"/>
      <c r="M1269" s="172"/>
    </row>
    <row r="1270" spans="1:13">
      <c r="A1270" s="116" t="s">
        <v>1625</v>
      </c>
      <c r="B1270" s="104">
        <v>106</v>
      </c>
      <c r="C1270" s="104" t="s">
        <v>1666</v>
      </c>
      <c r="D1270" s="104" t="s">
        <v>46</v>
      </c>
      <c r="E1270" s="104">
        <v>1</v>
      </c>
      <c r="F1270" s="113">
        <f>IF(D1270="dyrektor ",'Podział podstawowy'!$F$19,IF(OR(D1270="zastępca dyrektora ",D1270="główny księgowy"),'Podział podstawowy'!$F$20,IF(D1270="kierownik",'Podział podstawowy'!$F$24,IF(D1270="zastępca kierownika",'Podział podstawowy'!$F$25,IF(D1270="główny ekspert",'Podział podstawowy'!$F$26,IF(OR(D1270="starszy ekspert",D1270="główny specjalista"),'Podział podstawowy'!$F$27,IF(OR(D1270="ekspert",D1270="specjalista"),'Podział podstawowy'!$F$28,'Podział podstawowy'!$F$29)))))))</f>
        <v>2176.6849078194532</v>
      </c>
      <c r="G1270" s="171"/>
      <c r="H1270" s="171"/>
      <c r="I1270" s="172"/>
      <c r="J1270" s="172"/>
      <c r="K1270" s="172"/>
      <c r="L1270" s="172"/>
      <c r="M1270" s="172"/>
    </row>
    <row r="1271" spans="1:13">
      <c r="A1271" s="116" t="s">
        <v>1626</v>
      </c>
      <c r="B1271" s="104">
        <v>106</v>
      </c>
      <c r="C1271" s="104" t="s">
        <v>1666</v>
      </c>
      <c r="D1271" s="104" t="s">
        <v>1669</v>
      </c>
      <c r="E1271" s="104">
        <v>1</v>
      </c>
      <c r="F1271" s="113">
        <f>IF(D1271="dyrektor ",'Podział podstawowy'!$F$19,IF(OR(D1271="zastępca dyrektora ",D1271="główny księgowy"),'Podział podstawowy'!$F$20,IF(D1271="kierownik",'Podział podstawowy'!$F$24,IF(D1271="zastępca kierownika",'Podział podstawowy'!$F$25,IF(D1271="główny ekspert",'Podział podstawowy'!$F$26,IF(OR(D1271="starszy ekspert",D1271="główny specjalista"),'Podział podstawowy'!$F$27,IF(OR(D1271="ekspert",D1271="specjalista"),'Podział podstawowy'!$F$28,'Podział podstawowy'!$F$29)))))))</f>
        <v>870.67396312778124</v>
      </c>
      <c r="G1271" s="173"/>
      <c r="H1271" s="173"/>
      <c r="I1271" s="172"/>
      <c r="J1271" s="172"/>
      <c r="K1271" s="172"/>
      <c r="L1271" s="172"/>
      <c r="M1271" s="172"/>
    </row>
    <row r="1272" spans="1:13">
      <c r="A1272" s="116" t="s">
        <v>1627</v>
      </c>
      <c r="B1272" s="104">
        <v>106</v>
      </c>
      <c r="C1272" s="104" t="s">
        <v>1666</v>
      </c>
      <c r="D1272" s="104" t="s">
        <v>47</v>
      </c>
      <c r="E1272" s="104">
        <v>1</v>
      </c>
      <c r="F1272" s="113">
        <f>IF(D1272="dyrektor ",'Podział podstawowy'!$F$19,IF(OR(D1272="zastępca dyrektora ",D1272="główny księgowy"),'Podział podstawowy'!$F$20,IF(D1272="kierownik",'Podział podstawowy'!$F$24,IF(D1272="zastępca kierownika",'Podział podstawowy'!$F$25,IF(D1272="główny ekspert",'Podział podstawowy'!$F$26,IF(OR(D1272="starszy ekspert",D1272="główny specjalista"),'Podział podstawowy'!$F$27,IF(OR(D1272="ekspert",D1272="specjalista"),'Podział podstawowy'!$F$28,'Podział podstawowy'!$F$29)))))))</f>
        <v>1306.0109446916717</v>
      </c>
      <c r="G1272" s="171"/>
      <c r="H1272" s="171"/>
      <c r="I1272" s="172"/>
      <c r="J1272" s="172"/>
      <c r="K1272" s="172"/>
      <c r="L1272" s="172"/>
      <c r="M1272" s="172"/>
    </row>
    <row r="1273" spans="1:13">
      <c r="A1273" s="116" t="s">
        <v>1602</v>
      </c>
      <c r="B1273" s="104">
        <v>107</v>
      </c>
      <c r="C1273" s="104" t="s">
        <v>1666</v>
      </c>
      <c r="D1273" s="104" t="s">
        <v>1669</v>
      </c>
      <c r="E1273" s="104">
        <v>1</v>
      </c>
      <c r="F1273" s="113">
        <f>IF(D1273="dyrektor ",'Podział podstawowy'!$F$19,IF(OR(D1273="zastępca dyrektora ",D1273="główny księgowy"),'Podział podstawowy'!$F$20,IF(D1273="kierownik",'Podział podstawowy'!$F$24,IF(D1273="zastępca kierownika",'Podział podstawowy'!$F$25,IF(D1273="główny ekspert",'Podział podstawowy'!$F$26,IF(OR(D1273="starszy ekspert",D1273="główny specjalista"),'Podział podstawowy'!$F$27,IF(OR(D1273="ekspert",D1273="specjalista"),'Podział podstawowy'!$F$28,'Podział podstawowy'!$F$29)))))))</f>
        <v>870.67396312778124</v>
      </c>
      <c r="G1273" s="171"/>
      <c r="H1273" s="171"/>
      <c r="I1273" s="172"/>
      <c r="J1273" s="172"/>
      <c r="K1273" s="172"/>
      <c r="L1273" s="172"/>
      <c r="M1273" s="172"/>
    </row>
    <row r="1274" spans="1:13">
      <c r="A1274" s="116" t="s">
        <v>1603</v>
      </c>
      <c r="B1274" s="104">
        <v>107</v>
      </c>
      <c r="C1274" s="104" t="s">
        <v>1666</v>
      </c>
      <c r="D1274" s="104" t="s">
        <v>1669</v>
      </c>
      <c r="E1274" s="104">
        <v>1</v>
      </c>
      <c r="F1274" s="113">
        <f>IF(D1274="dyrektor ",'Podział podstawowy'!$F$19,IF(OR(D1274="zastępca dyrektora ",D1274="główny księgowy"),'Podział podstawowy'!$F$20,IF(D1274="kierownik",'Podział podstawowy'!$F$24,IF(D1274="zastępca kierownika",'Podział podstawowy'!$F$25,IF(D1274="główny ekspert",'Podział podstawowy'!$F$26,IF(OR(D1274="starszy ekspert",D1274="główny specjalista"),'Podział podstawowy'!$F$27,IF(OR(D1274="ekspert",D1274="specjalista"),'Podział podstawowy'!$F$28,'Podział podstawowy'!$F$29)))))))</f>
        <v>870.67396312778124</v>
      </c>
      <c r="G1274" s="173"/>
      <c r="H1274" s="173"/>
      <c r="I1274" s="172"/>
      <c r="J1274" s="172"/>
      <c r="K1274" s="172"/>
      <c r="L1274" s="172"/>
      <c r="M1274" s="172"/>
    </row>
    <row r="1275" spans="1:13">
      <c r="A1275" s="116" t="s">
        <v>814</v>
      </c>
      <c r="B1275" s="104">
        <v>107</v>
      </c>
      <c r="C1275" s="104" t="s">
        <v>1666</v>
      </c>
      <c r="D1275" s="104" t="s">
        <v>46</v>
      </c>
      <c r="E1275" s="104">
        <v>1</v>
      </c>
      <c r="F1275" s="113">
        <f>IF(D1275="dyrektor ",'Podział podstawowy'!$F$19,IF(OR(D1275="zastępca dyrektora ",D1275="główny księgowy"),'Podział podstawowy'!$F$20,IF(D1275="kierownik",'Podział podstawowy'!$F$24,IF(D1275="zastępca kierownika",'Podział podstawowy'!$F$25,IF(D1275="główny ekspert",'Podział podstawowy'!$F$26,IF(OR(D1275="starszy ekspert",D1275="główny specjalista"),'Podział podstawowy'!$F$27,IF(OR(D1275="ekspert",D1275="specjalista"),'Podział podstawowy'!$F$28,'Podział podstawowy'!$F$29)))))))</f>
        <v>2176.6849078194532</v>
      </c>
      <c r="G1275" s="171"/>
      <c r="H1275" s="171"/>
      <c r="I1275" s="172"/>
      <c r="J1275" s="172"/>
      <c r="K1275" s="172"/>
      <c r="L1275" s="172"/>
      <c r="M1275" s="172"/>
    </row>
    <row r="1276" spans="1:13">
      <c r="A1276" s="116" t="s">
        <v>1604</v>
      </c>
      <c r="B1276" s="104">
        <v>107</v>
      </c>
      <c r="C1276" s="104" t="s">
        <v>1666</v>
      </c>
      <c r="D1276" s="104" t="s">
        <v>1669</v>
      </c>
      <c r="E1276" s="104">
        <v>1</v>
      </c>
      <c r="F1276" s="113">
        <f>IF(D1276="dyrektor ",'Podział podstawowy'!$F$19,IF(OR(D1276="zastępca dyrektora ",D1276="główny księgowy"),'Podział podstawowy'!$F$20,IF(D1276="kierownik",'Podział podstawowy'!$F$24,IF(D1276="zastępca kierownika",'Podział podstawowy'!$F$25,IF(D1276="główny ekspert",'Podział podstawowy'!$F$26,IF(OR(D1276="starszy ekspert",D1276="główny specjalista"),'Podział podstawowy'!$F$27,IF(OR(D1276="ekspert",D1276="specjalista"),'Podział podstawowy'!$F$28,'Podział podstawowy'!$F$29)))))))</f>
        <v>870.67396312778124</v>
      </c>
      <c r="G1276" s="173"/>
      <c r="H1276" s="173"/>
      <c r="I1276" s="172"/>
      <c r="J1276" s="172"/>
      <c r="K1276" s="172"/>
      <c r="L1276" s="172"/>
      <c r="M1276" s="172"/>
    </row>
    <row r="1277" spans="1:13">
      <c r="A1277" s="116" t="s">
        <v>1605</v>
      </c>
      <c r="B1277" s="104">
        <v>107</v>
      </c>
      <c r="C1277" s="104" t="s">
        <v>1666</v>
      </c>
      <c r="D1277" s="104" t="s">
        <v>1669</v>
      </c>
      <c r="E1277" s="104">
        <v>1</v>
      </c>
      <c r="F1277" s="113">
        <f>IF(D1277="dyrektor ",'Podział podstawowy'!$F$19,IF(OR(D1277="zastępca dyrektora ",D1277="główny księgowy"),'Podział podstawowy'!$F$20,IF(D1277="kierownik",'Podział podstawowy'!$F$24,IF(D1277="zastępca kierownika",'Podział podstawowy'!$F$25,IF(D1277="główny ekspert",'Podział podstawowy'!$F$26,IF(OR(D1277="starszy ekspert",D1277="główny specjalista"),'Podział podstawowy'!$F$27,IF(OR(D1277="ekspert",D1277="specjalista"),'Podział podstawowy'!$F$28,'Podział podstawowy'!$F$29)))))))</f>
        <v>870.67396312778124</v>
      </c>
      <c r="G1277" s="171"/>
      <c r="H1277" s="171"/>
      <c r="I1277" s="172"/>
      <c r="J1277" s="172"/>
      <c r="K1277" s="172"/>
      <c r="L1277" s="172"/>
      <c r="M1277" s="172"/>
    </row>
    <row r="1278" spans="1:13">
      <c r="A1278" s="116" t="s">
        <v>1606</v>
      </c>
      <c r="B1278" s="104">
        <v>107</v>
      </c>
      <c r="C1278" s="104" t="s">
        <v>1666</v>
      </c>
      <c r="D1278" s="104" t="s">
        <v>1669</v>
      </c>
      <c r="E1278" s="104">
        <v>1</v>
      </c>
      <c r="F1278" s="113">
        <f>IF(D1278="dyrektor ",'Podział podstawowy'!$F$19,IF(OR(D1278="zastępca dyrektora ",D1278="główny księgowy"),'Podział podstawowy'!$F$20,IF(D1278="kierownik",'Podział podstawowy'!$F$24,IF(D1278="zastępca kierownika",'Podział podstawowy'!$F$25,IF(D1278="główny ekspert",'Podział podstawowy'!$F$26,IF(OR(D1278="starszy ekspert",D1278="główny specjalista"),'Podział podstawowy'!$F$27,IF(OR(D1278="ekspert",D1278="specjalista"),'Podział podstawowy'!$F$28,'Podział podstawowy'!$F$29)))))))</f>
        <v>870.67396312778124</v>
      </c>
      <c r="G1278" s="173"/>
      <c r="H1278" s="173"/>
      <c r="I1278" s="172"/>
      <c r="J1278" s="172"/>
      <c r="K1278" s="172"/>
      <c r="L1278" s="172"/>
      <c r="M1278" s="172"/>
    </row>
    <row r="1279" spans="1:13">
      <c r="A1279" s="116" t="s">
        <v>1607</v>
      </c>
      <c r="B1279" s="104">
        <v>107</v>
      </c>
      <c r="C1279" s="104" t="s">
        <v>1666</v>
      </c>
      <c r="D1279" s="104" t="s">
        <v>1669</v>
      </c>
      <c r="E1279" s="104">
        <v>1</v>
      </c>
      <c r="F1279" s="113">
        <f>IF(D1279="dyrektor ",'Podział podstawowy'!$F$19,IF(OR(D1279="zastępca dyrektora ",D1279="główny księgowy"),'Podział podstawowy'!$F$20,IF(D1279="kierownik",'Podział podstawowy'!$F$24,IF(D1279="zastępca kierownika",'Podział podstawowy'!$F$25,IF(D1279="główny ekspert",'Podział podstawowy'!$F$26,IF(OR(D1279="starszy ekspert",D1279="główny specjalista"),'Podział podstawowy'!$F$27,IF(OR(D1279="ekspert",D1279="specjalista"),'Podział podstawowy'!$F$28,'Podział podstawowy'!$F$29)))))))</f>
        <v>870.67396312778124</v>
      </c>
      <c r="G1279" s="171"/>
      <c r="H1279" s="171"/>
      <c r="I1279" s="172"/>
      <c r="J1279" s="172"/>
      <c r="K1279" s="172"/>
      <c r="L1279" s="172"/>
      <c r="M1279" s="172"/>
    </row>
    <row r="1280" spans="1:13">
      <c r="A1280" s="116" t="s">
        <v>1589</v>
      </c>
      <c r="B1280" s="104">
        <v>108</v>
      </c>
      <c r="C1280" s="104" t="s">
        <v>1666</v>
      </c>
      <c r="D1280" s="104" t="s">
        <v>1669</v>
      </c>
      <c r="E1280" s="104">
        <v>1</v>
      </c>
      <c r="F1280" s="113">
        <f>IF(D1280="dyrektor ",'Podział podstawowy'!$F$19,IF(OR(D1280="zastępca dyrektora ",D1280="główny księgowy"),'Podział podstawowy'!$F$20,IF(D1280="kierownik",'Podział podstawowy'!$F$24,IF(D1280="zastępca kierownika",'Podział podstawowy'!$F$25,IF(D1280="główny ekspert",'Podział podstawowy'!$F$26,IF(OR(D1280="starszy ekspert",D1280="główny specjalista"),'Podział podstawowy'!$F$27,IF(OR(D1280="ekspert",D1280="specjalista"),'Podział podstawowy'!$F$28,'Podział podstawowy'!$F$29)))))))</f>
        <v>870.67396312778124</v>
      </c>
      <c r="G1280" s="171"/>
      <c r="H1280" s="171"/>
      <c r="I1280" s="172"/>
      <c r="J1280" s="172"/>
      <c r="K1280" s="172"/>
      <c r="L1280" s="172"/>
      <c r="M1280" s="172"/>
    </row>
    <row r="1281" spans="1:13">
      <c r="A1281" s="116" t="s">
        <v>1590</v>
      </c>
      <c r="B1281" s="104">
        <v>108</v>
      </c>
      <c r="C1281" s="104" t="s">
        <v>1666</v>
      </c>
      <c r="D1281" s="104" t="s">
        <v>55</v>
      </c>
      <c r="E1281" s="104">
        <v>1</v>
      </c>
      <c r="F1281" s="113">
        <f>IF(D1281="dyrektor ",'Podział podstawowy'!$F$19,IF(OR(D1281="zastępca dyrektora ",D1281="główny księgowy"),'Podział podstawowy'!$F$20,IF(D1281="kierownik",'Podział podstawowy'!$F$24,IF(D1281="zastępca kierownika",'Podział podstawowy'!$F$25,IF(D1281="główny ekspert",'Podział podstawowy'!$F$26,IF(OR(D1281="starszy ekspert",D1281="główny specjalista"),'Podział podstawowy'!$F$27,IF(OR(D1281="ekspert",D1281="specjalista"),'Podział podstawowy'!$F$28,'Podział podstawowy'!$F$29)))))))</f>
        <v>1523.6794354736171</v>
      </c>
      <c r="G1281" s="173"/>
      <c r="H1281" s="173"/>
      <c r="I1281" s="172"/>
      <c r="J1281" s="172"/>
      <c r="K1281" s="172"/>
      <c r="L1281" s="172"/>
      <c r="M1281" s="172"/>
    </row>
    <row r="1282" spans="1:13">
      <c r="A1282" s="116" t="s">
        <v>1591</v>
      </c>
      <c r="B1282" s="104">
        <v>108</v>
      </c>
      <c r="C1282" s="104" t="s">
        <v>1666</v>
      </c>
      <c r="D1282" s="104" t="s">
        <v>8</v>
      </c>
      <c r="E1282" s="104">
        <v>1</v>
      </c>
      <c r="F1282" s="113">
        <f>IF(D1282="dyrektor ",'Podział podstawowy'!$F$19,IF(OR(D1282="zastępca dyrektora ",D1282="główny księgowy"),'Podział podstawowy'!$F$20,IF(D1282="kierownik",'Podział podstawowy'!$F$24,IF(D1282="zastępca kierownika",'Podział podstawowy'!$F$25,IF(D1282="główny ekspert",'Podział podstawowy'!$F$26,IF(OR(D1282="starszy ekspert",D1282="główny specjalista"),'Podział podstawowy'!$F$27,IF(OR(D1282="ekspert",D1282="specjalista"),'Podział podstawowy'!$F$28,'Podział podstawowy'!$F$29)))))))</f>
        <v>1088.3424539097266</v>
      </c>
      <c r="G1282" s="171"/>
      <c r="H1282" s="171"/>
      <c r="I1282" s="172"/>
      <c r="J1282" s="172"/>
      <c r="K1282" s="172"/>
      <c r="L1282" s="172"/>
      <c r="M1282" s="172"/>
    </row>
    <row r="1283" spans="1:13">
      <c r="A1283" s="116" t="s">
        <v>1592</v>
      </c>
      <c r="B1283" s="104">
        <v>108</v>
      </c>
      <c r="C1283" s="104" t="s">
        <v>1666</v>
      </c>
      <c r="D1283" s="104" t="s">
        <v>55</v>
      </c>
      <c r="E1283" s="104">
        <v>1</v>
      </c>
      <c r="F1283" s="113">
        <f>IF(D1283="dyrektor ",'Podział podstawowy'!$F$19,IF(OR(D1283="zastępca dyrektora ",D1283="główny księgowy"),'Podział podstawowy'!$F$20,IF(D1283="kierownik",'Podział podstawowy'!$F$24,IF(D1283="zastępca kierownika",'Podział podstawowy'!$F$25,IF(D1283="główny ekspert",'Podział podstawowy'!$F$26,IF(OR(D1283="starszy ekspert",D1283="główny specjalista"),'Podział podstawowy'!$F$27,IF(OR(D1283="ekspert",D1283="specjalista"),'Podział podstawowy'!$F$28,'Podział podstawowy'!$F$29)))))))</f>
        <v>1523.6794354736171</v>
      </c>
      <c r="G1283" s="173"/>
      <c r="H1283" s="173"/>
      <c r="I1283" s="172"/>
      <c r="J1283" s="172"/>
      <c r="K1283" s="172"/>
      <c r="L1283" s="172"/>
      <c r="M1283" s="172"/>
    </row>
    <row r="1284" spans="1:13">
      <c r="A1284" s="116" t="s">
        <v>1593</v>
      </c>
      <c r="B1284" s="104">
        <v>108</v>
      </c>
      <c r="C1284" s="104" t="s">
        <v>1666</v>
      </c>
      <c r="D1284" s="104" t="s">
        <v>1669</v>
      </c>
      <c r="E1284" s="104">
        <v>1</v>
      </c>
      <c r="F1284" s="113">
        <f>IF(D1284="dyrektor ",'Podział podstawowy'!$F$19,IF(OR(D1284="zastępca dyrektora ",D1284="główny księgowy"),'Podział podstawowy'!$F$20,IF(D1284="kierownik",'Podział podstawowy'!$F$24,IF(D1284="zastępca kierownika",'Podział podstawowy'!$F$25,IF(D1284="główny ekspert",'Podział podstawowy'!$F$26,IF(OR(D1284="starszy ekspert",D1284="główny specjalista"),'Podział podstawowy'!$F$27,IF(OR(D1284="ekspert",D1284="specjalista"),'Podział podstawowy'!$F$28,'Podział podstawowy'!$F$29)))))))</f>
        <v>870.67396312778124</v>
      </c>
      <c r="G1284" s="171"/>
      <c r="H1284" s="171"/>
      <c r="I1284" s="172"/>
      <c r="J1284" s="172"/>
      <c r="K1284" s="172"/>
      <c r="L1284" s="172"/>
      <c r="M1284" s="172"/>
    </row>
    <row r="1285" spans="1:13">
      <c r="A1285" s="116" t="s">
        <v>1594</v>
      </c>
      <c r="B1285" s="104">
        <v>108</v>
      </c>
      <c r="C1285" s="104" t="s">
        <v>1666</v>
      </c>
      <c r="D1285" s="104" t="s">
        <v>47</v>
      </c>
      <c r="E1285" s="104">
        <v>1</v>
      </c>
      <c r="F1285" s="113">
        <f>IF(D1285="dyrektor ",'Podział podstawowy'!$F$19,IF(OR(D1285="zastępca dyrektora ",D1285="główny księgowy"),'Podział podstawowy'!$F$20,IF(D1285="kierownik",'Podział podstawowy'!$F$24,IF(D1285="zastępca kierownika",'Podział podstawowy'!$F$25,IF(D1285="główny ekspert",'Podział podstawowy'!$F$26,IF(OR(D1285="starszy ekspert",D1285="główny specjalista"),'Podział podstawowy'!$F$27,IF(OR(D1285="ekspert",D1285="specjalista"),'Podział podstawowy'!$F$28,'Podział podstawowy'!$F$29)))))))</f>
        <v>1306.0109446916717</v>
      </c>
      <c r="G1285" s="173"/>
      <c r="H1285" s="173"/>
      <c r="I1285" s="172"/>
      <c r="J1285" s="172"/>
      <c r="K1285" s="172"/>
      <c r="L1285" s="172"/>
      <c r="M1285" s="172"/>
    </row>
    <row r="1286" spans="1:13">
      <c r="A1286" s="116" t="s">
        <v>567</v>
      </c>
      <c r="B1286" s="104">
        <v>108</v>
      </c>
      <c r="C1286" s="104" t="s">
        <v>1666</v>
      </c>
      <c r="D1286" s="104" t="s">
        <v>1669</v>
      </c>
      <c r="E1286" s="104">
        <v>1</v>
      </c>
      <c r="F1286" s="113">
        <f>IF(D1286="dyrektor ",'Podział podstawowy'!$F$19,IF(OR(D1286="zastępca dyrektora ",D1286="główny księgowy"),'Podział podstawowy'!$F$20,IF(D1286="kierownik",'Podział podstawowy'!$F$24,IF(D1286="zastępca kierownika",'Podział podstawowy'!$F$25,IF(D1286="główny ekspert",'Podział podstawowy'!$F$26,IF(OR(D1286="starszy ekspert",D1286="główny specjalista"),'Podział podstawowy'!$F$27,IF(OR(D1286="ekspert",D1286="specjalista"),'Podział podstawowy'!$F$28,'Podział podstawowy'!$F$29)))))))</f>
        <v>870.67396312778124</v>
      </c>
      <c r="G1286" s="171"/>
      <c r="H1286" s="171"/>
      <c r="I1286" s="172"/>
      <c r="J1286" s="172"/>
      <c r="K1286" s="172"/>
      <c r="L1286" s="172"/>
      <c r="M1286" s="172"/>
    </row>
    <row r="1287" spans="1:13">
      <c r="A1287" s="116" t="s">
        <v>1595</v>
      </c>
      <c r="B1287" s="104">
        <v>108</v>
      </c>
      <c r="C1287" s="104" t="s">
        <v>1666</v>
      </c>
      <c r="D1287" s="104" t="s">
        <v>55</v>
      </c>
      <c r="E1287" s="104">
        <v>1</v>
      </c>
      <c r="F1287" s="113">
        <f>IF(D1287="dyrektor ",'Podział podstawowy'!$F$19,IF(OR(D1287="zastępca dyrektora ",D1287="główny księgowy"),'Podział podstawowy'!$F$20,IF(D1287="kierownik",'Podział podstawowy'!$F$24,IF(D1287="zastępca kierownika",'Podział podstawowy'!$F$25,IF(D1287="główny ekspert",'Podział podstawowy'!$F$26,IF(OR(D1287="starszy ekspert",D1287="główny specjalista"),'Podział podstawowy'!$F$27,IF(OR(D1287="ekspert",D1287="specjalista"),'Podział podstawowy'!$F$28,'Podział podstawowy'!$F$29)))))))</f>
        <v>1523.6794354736171</v>
      </c>
      <c r="G1287" s="173"/>
      <c r="H1287" s="173"/>
      <c r="I1287" s="172"/>
      <c r="J1287" s="172"/>
      <c r="K1287" s="172"/>
      <c r="L1287" s="172"/>
      <c r="M1287" s="172"/>
    </row>
    <row r="1288" spans="1:13">
      <c r="A1288" s="116" t="s">
        <v>1596</v>
      </c>
      <c r="B1288" s="104">
        <v>108</v>
      </c>
      <c r="C1288" s="104" t="s">
        <v>1665</v>
      </c>
      <c r="D1288" s="104" t="s">
        <v>55</v>
      </c>
      <c r="E1288" s="104">
        <v>1</v>
      </c>
      <c r="F1288" s="113">
        <f>IF(D1288="dyrektor ",'Podział podstawowy'!$F$19,IF(OR(D1288="zastępca dyrektora ",D1288="główny księgowy"),'Podział podstawowy'!$F$20,IF(D1288="kierownik",'Podział podstawowy'!$F$24,IF(D1288="zastępca kierownika",'Podział podstawowy'!$F$25,IF(D1288="główny ekspert",'Podział podstawowy'!$F$26,IF(OR(D1288="starszy ekspert",D1288="główny specjalista"),'Podział podstawowy'!$F$27,IF(OR(D1288="ekspert",D1288="specjalista"),'Podział podstawowy'!$F$28,'Podział podstawowy'!$F$29)))))))</f>
        <v>1523.6794354736171</v>
      </c>
      <c r="G1288" s="171"/>
      <c r="H1288" s="171"/>
      <c r="I1288" s="172"/>
      <c r="J1288" s="172"/>
      <c r="K1288" s="172"/>
      <c r="L1288" s="172"/>
      <c r="M1288" s="172"/>
    </row>
    <row r="1289" spans="1:13">
      <c r="A1289" s="116" t="s">
        <v>1597</v>
      </c>
      <c r="B1289" s="104">
        <v>108</v>
      </c>
      <c r="C1289" s="104" t="s">
        <v>1665</v>
      </c>
      <c r="D1289" s="104" t="s">
        <v>1669</v>
      </c>
      <c r="E1289" s="104">
        <v>1</v>
      </c>
      <c r="F1289" s="113">
        <f>IF(D1289="dyrektor ",'Podział podstawowy'!$F$19,IF(OR(D1289="zastępca dyrektora ",D1289="główny księgowy"),'Podział podstawowy'!$F$20,IF(D1289="kierownik",'Podział podstawowy'!$F$24,IF(D1289="zastępca kierownika",'Podział podstawowy'!$F$25,IF(D1289="główny ekspert",'Podział podstawowy'!$F$26,IF(OR(D1289="starszy ekspert",D1289="główny specjalista"),'Podział podstawowy'!$F$27,IF(OR(D1289="ekspert",D1289="specjalista"),'Podział podstawowy'!$F$28,'Podział podstawowy'!$F$29)))))))</f>
        <v>870.67396312778124</v>
      </c>
      <c r="G1289" s="172"/>
      <c r="H1289" s="172"/>
      <c r="I1289" s="172"/>
      <c r="J1289" s="172"/>
      <c r="K1289" s="172"/>
      <c r="L1289" s="172"/>
      <c r="M1289" s="172"/>
    </row>
    <row r="1290" spans="1:13">
      <c r="A1290" s="116" t="s">
        <v>1598</v>
      </c>
      <c r="B1290" s="104">
        <v>108</v>
      </c>
      <c r="C1290" s="104" t="s">
        <v>1665</v>
      </c>
      <c r="D1290" s="104" t="s">
        <v>10</v>
      </c>
      <c r="E1290" s="104">
        <v>1</v>
      </c>
      <c r="F1290" s="113">
        <f>IF(D1290="dyrektor ",'Podział podstawowy'!$F$19,IF(OR(D1290="zastępca dyrektora ",D1290="główny księgowy"),'Podział podstawowy'!$F$20,IF(D1290="kierownik",'Podział podstawowy'!$F$24,IF(D1290="zastępca kierownika",'Podział podstawowy'!$F$25,IF(D1290="główny ekspert",'Podział podstawowy'!$F$26,IF(OR(D1290="starszy ekspert",D1290="główny specjalista"),'Podział podstawowy'!$F$27,IF(OR(D1290="ekspert",D1290="specjalista"),'Podział podstawowy'!$F$28,'Podział podstawowy'!$F$29)))))))</f>
        <v>1088.3424539097266</v>
      </c>
      <c r="G1290" s="172"/>
      <c r="H1290" s="172"/>
      <c r="I1290" s="172"/>
      <c r="J1290" s="172"/>
      <c r="K1290" s="172"/>
      <c r="L1290" s="172"/>
      <c r="M1290" s="172"/>
    </row>
    <row r="1291" spans="1:13">
      <c r="A1291" s="116" t="s">
        <v>1599</v>
      </c>
      <c r="B1291" s="104">
        <v>108</v>
      </c>
      <c r="C1291" s="104" t="s">
        <v>1665</v>
      </c>
      <c r="D1291" s="104" t="s">
        <v>1669</v>
      </c>
      <c r="E1291" s="104">
        <v>1</v>
      </c>
      <c r="F1291" s="113">
        <f>IF(D1291="dyrektor ",'Podział podstawowy'!$F$19,IF(OR(D1291="zastępca dyrektora ",D1291="główny księgowy"),'Podział podstawowy'!$F$20,IF(D1291="kierownik",'Podział podstawowy'!$F$24,IF(D1291="zastępca kierownika",'Podział podstawowy'!$F$25,IF(D1291="główny ekspert",'Podział podstawowy'!$F$26,IF(OR(D1291="starszy ekspert",D1291="główny specjalista"),'Podział podstawowy'!$F$27,IF(OR(D1291="ekspert",D1291="specjalista"),'Podział podstawowy'!$F$28,'Podział podstawowy'!$F$29)))))))</f>
        <v>870.67396312778124</v>
      </c>
      <c r="G1291" s="172"/>
      <c r="H1291" s="172"/>
      <c r="I1291" s="172"/>
      <c r="J1291" s="172"/>
      <c r="K1291" s="172"/>
      <c r="L1291" s="172"/>
      <c r="M1291" s="172"/>
    </row>
    <row r="1292" spans="1:13">
      <c r="A1292" s="116" t="s">
        <v>1600</v>
      </c>
      <c r="B1292" s="104">
        <v>108</v>
      </c>
      <c r="C1292" s="104" t="s">
        <v>1665</v>
      </c>
      <c r="D1292" s="104" t="s">
        <v>1669</v>
      </c>
      <c r="E1292" s="104">
        <v>1</v>
      </c>
      <c r="F1292" s="113">
        <f>IF(D1292="dyrektor ",'Podział podstawowy'!$F$19,IF(OR(D1292="zastępca dyrektora ",D1292="główny księgowy"),'Podział podstawowy'!$F$20,IF(D1292="kierownik",'Podział podstawowy'!$F$24,IF(D1292="zastępca kierownika",'Podział podstawowy'!$F$25,IF(D1292="główny ekspert",'Podział podstawowy'!$F$26,IF(OR(D1292="starszy ekspert",D1292="główny specjalista"),'Podział podstawowy'!$F$27,IF(OR(D1292="ekspert",D1292="specjalista"),'Podział podstawowy'!$F$28,'Podział podstawowy'!$F$29)))))))</f>
        <v>870.67396312778124</v>
      </c>
      <c r="G1292" s="172"/>
      <c r="H1292" s="172"/>
      <c r="I1292" s="172"/>
      <c r="J1292" s="172"/>
      <c r="K1292" s="172"/>
      <c r="L1292" s="172"/>
      <c r="M1292" s="172"/>
    </row>
    <row r="1293" spans="1:13">
      <c r="A1293" s="116" t="s">
        <v>1601</v>
      </c>
      <c r="B1293" s="104">
        <v>108</v>
      </c>
      <c r="C1293" s="104" t="s">
        <v>1665</v>
      </c>
      <c r="D1293" s="104" t="s">
        <v>46</v>
      </c>
      <c r="E1293" s="104">
        <v>1</v>
      </c>
      <c r="F1293" s="113">
        <f>IF(D1293="dyrektor ",'Podział podstawowy'!$F$19,IF(OR(D1293="zastępca dyrektora ",D1293="główny księgowy"),'Podział podstawowy'!$F$20,IF(D1293="kierownik",'Podział podstawowy'!$F$24,IF(D1293="zastępca kierownika",'Podział podstawowy'!$F$25,IF(D1293="główny ekspert",'Podział podstawowy'!$F$26,IF(OR(D1293="starszy ekspert",D1293="główny specjalista"),'Podział podstawowy'!$F$27,IF(OR(D1293="ekspert",D1293="specjalista"),'Podział podstawowy'!$F$28,'Podział podstawowy'!$F$29)))))))</f>
        <v>2176.6849078194532</v>
      </c>
      <c r="G1293" s="172"/>
      <c r="H1293" s="172"/>
      <c r="I1293" s="172"/>
      <c r="J1293" s="172"/>
      <c r="K1293" s="172"/>
      <c r="L1293" s="172"/>
      <c r="M1293" s="172"/>
    </row>
    <row r="1294" spans="1:13">
      <c r="A1294" s="116" t="s">
        <v>1576</v>
      </c>
      <c r="B1294" s="104">
        <v>109</v>
      </c>
      <c r="C1294" s="104" t="s">
        <v>1667</v>
      </c>
      <c r="D1294" s="104" t="s">
        <v>1669</v>
      </c>
      <c r="E1294" s="104">
        <v>1</v>
      </c>
      <c r="F1294" s="113">
        <f>IF(D1294="dyrektor ",'Podział podstawowy'!$F$19,IF(OR(D1294="zastępca dyrektora ",D1294="główny księgowy"),'Podział podstawowy'!$F$20,IF(D1294="kierownik",'Podział podstawowy'!$F$24,IF(D1294="zastępca kierownika",'Podział podstawowy'!$F$25,IF(D1294="główny ekspert",'Podział podstawowy'!$F$26,IF(OR(D1294="starszy ekspert",D1294="główny specjalista"),'Podział podstawowy'!$F$27,IF(OR(D1294="ekspert",D1294="specjalista"),'Podział podstawowy'!$F$28,'Podział podstawowy'!$F$29)))))))</f>
        <v>870.67396312778124</v>
      </c>
      <c r="G1294" s="171"/>
      <c r="H1294" s="171"/>
      <c r="I1294" s="172"/>
      <c r="J1294" s="172"/>
      <c r="K1294" s="172"/>
      <c r="L1294" s="172"/>
      <c r="M1294" s="172"/>
    </row>
    <row r="1295" spans="1:13">
      <c r="A1295" s="116" t="s">
        <v>1577</v>
      </c>
      <c r="B1295" s="104">
        <v>109</v>
      </c>
      <c r="C1295" s="104" t="s">
        <v>1667</v>
      </c>
      <c r="D1295" s="104" t="s">
        <v>1669</v>
      </c>
      <c r="E1295" s="104">
        <v>0.75</v>
      </c>
      <c r="F1295" s="113">
        <f>IF(D1295="dyrektor ",'Podział podstawowy'!$F$19,IF(OR(D1295="zastępca dyrektora ",D1295="główny księgowy"),'Podział podstawowy'!$F$20,IF(D1295="kierownik",'Podział podstawowy'!$F$24,IF(D1295="zastępca kierownika",'Podział podstawowy'!$F$25,IF(D1295="główny ekspert",'Podział podstawowy'!$F$26,IF(OR(D1295="starszy ekspert",D1295="główny specjalista"),'Podział podstawowy'!$F$27,IF(OR(D1295="ekspert",D1295="specjalista"),'Podział podstawowy'!$F$28,'Podział podstawowy'!$F$29)))))))</f>
        <v>870.67396312778124</v>
      </c>
      <c r="G1295" s="173"/>
      <c r="H1295" s="173"/>
      <c r="I1295" s="172"/>
      <c r="J1295" s="172"/>
      <c r="K1295" s="172"/>
      <c r="L1295" s="172"/>
      <c r="M1295" s="172"/>
    </row>
    <row r="1296" spans="1:13">
      <c r="A1296" s="116" t="s">
        <v>1578</v>
      </c>
      <c r="B1296" s="104">
        <v>109</v>
      </c>
      <c r="C1296" s="104" t="s">
        <v>1667</v>
      </c>
      <c r="D1296" s="104" t="s">
        <v>1669</v>
      </c>
      <c r="E1296" s="104">
        <v>1</v>
      </c>
      <c r="F1296" s="113">
        <f>IF(D1296="dyrektor ",'Podział podstawowy'!$F$19,IF(OR(D1296="zastępca dyrektora ",D1296="główny księgowy"),'Podział podstawowy'!$F$20,IF(D1296="kierownik",'Podział podstawowy'!$F$24,IF(D1296="zastępca kierownika",'Podział podstawowy'!$F$25,IF(D1296="główny ekspert",'Podział podstawowy'!$F$26,IF(OR(D1296="starszy ekspert",D1296="główny specjalista"),'Podział podstawowy'!$F$27,IF(OR(D1296="ekspert",D1296="specjalista"),'Podział podstawowy'!$F$28,'Podział podstawowy'!$F$29)))))))</f>
        <v>870.67396312778124</v>
      </c>
      <c r="G1296" s="171"/>
      <c r="H1296" s="171"/>
      <c r="I1296" s="172"/>
      <c r="J1296" s="172"/>
      <c r="K1296" s="172"/>
      <c r="L1296" s="172"/>
      <c r="M1296" s="172"/>
    </row>
    <row r="1297" spans="1:13">
      <c r="A1297" s="116" t="s">
        <v>1579</v>
      </c>
      <c r="B1297" s="104">
        <v>109</v>
      </c>
      <c r="C1297" s="104" t="s">
        <v>1667</v>
      </c>
      <c r="D1297" s="104" t="s">
        <v>47</v>
      </c>
      <c r="E1297" s="104">
        <v>1</v>
      </c>
      <c r="F1297" s="113">
        <f>IF(D1297="dyrektor ",'Podział podstawowy'!$F$19,IF(OR(D1297="zastępca dyrektora ",D1297="główny księgowy"),'Podział podstawowy'!$F$20,IF(D1297="kierownik",'Podział podstawowy'!$F$24,IF(D1297="zastępca kierownika",'Podział podstawowy'!$F$25,IF(D1297="główny ekspert",'Podział podstawowy'!$F$26,IF(OR(D1297="starszy ekspert",D1297="główny specjalista"),'Podział podstawowy'!$F$27,IF(OR(D1297="ekspert",D1297="specjalista"),'Podział podstawowy'!$F$28,'Podział podstawowy'!$F$29)))))))</f>
        <v>1306.0109446916717</v>
      </c>
      <c r="G1297" s="173"/>
      <c r="H1297" s="173"/>
      <c r="I1297" s="172"/>
      <c r="J1297" s="172"/>
      <c r="K1297" s="172"/>
      <c r="L1297" s="172"/>
      <c r="M1297" s="172"/>
    </row>
    <row r="1298" spans="1:13">
      <c r="A1298" s="116" t="s">
        <v>1580</v>
      </c>
      <c r="B1298" s="104">
        <v>109</v>
      </c>
      <c r="C1298" s="104" t="s">
        <v>1667</v>
      </c>
      <c r="D1298" s="104" t="s">
        <v>1669</v>
      </c>
      <c r="E1298" s="104">
        <v>1</v>
      </c>
      <c r="F1298" s="113">
        <f>IF(D1298="dyrektor ",'Podział podstawowy'!$F$19,IF(OR(D1298="zastępca dyrektora ",D1298="główny księgowy"),'Podział podstawowy'!$F$20,IF(D1298="kierownik",'Podział podstawowy'!$F$24,IF(D1298="zastępca kierownika",'Podział podstawowy'!$F$25,IF(D1298="główny ekspert",'Podział podstawowy'!$F$26,IF(OR(D1298="starszy ekspert",D1298="główny specjalista"),'Podział podstawowy'!$F$27,IF(OR(D1298="ekspert",D1298="specjalista"),'Podział podstawowy'!$F$28,'Podział podstawowy'!$F$29)))))))</f>
        <v>870.67396312778124</v>
      </c>
      <c r="G1298" s="171"/>
      <c r="H1298" s="171"/>
      <c r="I1298" s="172"/>
      <c r="J1298" s="172"/>
      <c r="K1298" s="172"/>
      <c r="L1298" s="172"/>
      <c r="M1298" s="172"/>
    </row>
    <row r="1299" spans="1:13">
      <c r="A1299" s="116" t="s">
        <v>1581</v>
      </c>
      <c r="B1299" s="104">
        <v>109</v>
      </c>
      <c r="C1299" s="104" t="s">
        <v>1667</v>
      </c>
      <c r="D1299" s="104" t="s">
        <v>10</v>
      </c>
      <c r="E1299" s="104">
        <v>1</v>
      </c>
      <c r="F1299" s="113">
        <f>IF(D1299="dyrektor ",'Podział podstawowy'!$F$19,IF(OR(D1299="zastępca dyrektora ",D1299="główny księgowy"),'Podział podstawowy'!$F$20,IF(D1299="kierownik",'Podział podstawowy'!$F$24,IF(D1299="zastępca kierownika",'Podział podstawowy'!$F$25,IF(D1299="główny ekspert",'Podział podstawowy'!$F$26,IF(OR(D1299="starszy ekspert",D1299="główny specjalista"),'Podział podstawowy'!$F$27,IF(OR(D1299="ekspert",D1299="specjalista"),'Podział podstawowy'!$F$28,'Podział podstawowy'!$F$29)))))))</f>
        <v>1088.3424539097266</v>
      </c>
      <c r="G1299" s="173"/>
      <c r="H1299" s="173"/>
      <c r="I1299" s="172"/>
      <c r="J1299" s="172"/>
      <c r="K1299" s="172"/>
      <c r="L1299" s="172"/>
      <c r="M1299" s="172"/>
    </row>
    <row r="1300" spans="1:13">
      <c r="A1300" s="116" t="s">
        <v>1582</v>
      </c>
      <c r="B1300" s="104">
        <v>109</v>
      </c>
      <c r="C1300" s="104" t="s">
        <v>1667</v>
      </c>
      <c r="D1300" s="104" t="s">
        <v>1669</v>
      </c>
      <c r="E1300" s="104">
        <v>1</v>
      </c>
      <c r="F1300" s="113">
        <f>IF(D1300="dyrektor ",'Podział podstawowy'!$F$19,IF(OR(D1300="zastępca dyrektora ",D1300="główny księgowy"),'Podział podstawowy'!$F$20,IF(D1300="kierownik",'Podział podstawowy'!$F$24,IF(D1300="zastępca kierownika",'Podział podstawowy'!$F$25,IF(D1300="główny ekspert",'Podział podstawowy'!$F$26,IF(OR(D1300="starszy ekspert",D1300="główny specjalista"),'Podział podstawowy'!$F$27,IF(OR(D1300="ekspert",D1300="specjalista"),'Podział podstawowy'!$F$28,'Podział podstawowy'!$F$29)))))))</f>
        <v>870.67396312778124</v>
      </c>
      <c r="G1300" s="171"/>
      <c r="H1300" s="171"/>
      <c r="I1300" s="172"/>
      <c r="J1300" s="172"/>
      <c r="K1300" s="172"/>
      <c r="L1300" s="172"/>
      <c r="M1300" s="172"/>
    </row>
    <row r="1301" spans="1:13">
      <c r="A1301" s="116" t="s">
        <v>1583</v>
      </c>
      <c r="B1301" s="104">
        <v>109</v>
      </c>
      <c r="C1301" s="104" t="s">
        <v>1667</v>
      </c>
      <c r="D1301" s="104" t="s">
        <v>1669</v>
      </c>
      <c r="E1301" s="104">
        <v>1</v>
      </c>
      <c r="F1301" s="113">
        <f>IF(D1301="dyrektor ",'Podział podstawowy'!$F$19,IF(OR(D1301="zastępca dyrektora ",D1301="główny księgowy"),'Podział podstawowy'!$F$20,IF(D1301="kierownik",'Podział podstawowy'!$F$24,IF(D1301="zastępca kierownika",'Podział podstawowy'!$F$25,IF(D1301="główny ekspert",'Podział podstawowy'!$F$26,IF(OR(D1301="starszy ekspert",D1301="główny specjalista"),'Podział podstawowy'!$F$27,IF(OR(D1301="ekspert",D1301="specjalista"),'Podział podstawowy'!$F$28,'Podział podstawowy'!$F$29)))))))</f>
        <v>870.67396312778124</v>
      </c>
      <c r="G1301" s="173"/>
      <c r="H1301" s="173"/>
      <c r="I1301" s="172"/>
      <c r="J1301" s="172"/>
      <c r="K1301" s="172"/>
      <c r="L1301" s="172"/>
      <c r="M1301" s="172"/>
    </row>
    <row r="1302" spans="1:13">
      <c r="A1302" s="116" t="s">
        <v>1584</v>
      </c>
      <c r="B1302" s="104">
        <v>109</v>
      </c>
      <c r="C1302" s="104" t="s">
        <v>1667</v>
      </c>
      <c r="D1302" s="104" t="s">
        <v>1669</v>
      </c>
      <c r="E1302" s="104">
        <v>1</v>
      </c>
      <c r="F1302" s="113">
        <f>IF(D1302="dyrektor ",'Podział podstawowy'!$F$19,IF(OR(D1302="zastępca dyrektora ",D1302="główny księgowy"),'Podział podstawowy'!$F$20,IF(D1302="kierownik",'Podział podstawowy'!$F$24,IF(D1302="zastępca kierownika",'Podział podstawowy'!$F$25,IF(D1302="główny ekspert",'Podział podstawowy'!$F$26,IF(OR(D1302="starszy ekspert",D1302="główny specjalista"),'Podział podstawowy'!$F$27,IF(OR(D1302="ekspert",D1302="specjalista"),'Podział podstawowy'!$F$28,'Podział podstawowy'!$F$29)))))))</f>
        <v>870.67396312778124</v>
      </c>
      <c r="G1302" s="171"/>
      <c r="H1302" s="171"/>
      <c r="I1302" s="172"/>
      <c r="J1302" s="172"/>
      <c r="K1302" s="172"/>
      <c r="L1302" s="172"/>
      <c r="M1302" s="172"/>
    </row>
    <row r="1303" spans="1:13">
      <c r="A1303" s="116" t="s">
        <v>1585</v>
      </c>
      <c r="B1303" s="104">
        <v>109</v>
      </c>
      <c r="C1303" s="104" t="s">
        <v>1667</v>
      </c>
      <c r="D1303" s="104" t="s">
        <v>8</v>
      </c>
      <c r="E1303" s="104">
        <v>1</v>
      </c>
      <c r="F1303" s="113">
        <f>IF(D1303="dyrektor ",'Podział podstawowy'!$F$19,IF(OR(D1303="zastępca dyrektora ",D1303="główny księgowy"),'Podział podstawowy'!$F$20,IF(D1303="kierownik",'Podział podstawowy'!$F$24,IF(D1303="zastępca kierownika",'Podział podstawowy'!$F$25,IF(D1303="główny ekspert",'Podział podstawowy'!$F$26,IF(OR(D1303="starszy ekspert",D1303="główny specjalista"),'Podział podstawowy'!$F$27,IF(OR(D1303="ekspert",D1303="specjalista"),'Podział podstawowy'!$F$28,'Podział podstawowy'!$F$29)))))))</f>
        <v>1088.3424539097266</v>
      </c>
      <c r="G1303" s="172"/>
      <c r="H1303" s="172"/>
      <c r="I1303" s="172"/>
      <c r="J1303" s="172"/>
      <c r="K1303" s="172"/>
      <c r="L1303" s="172"/>
      <c r="M1303" s="172"/>
    </row>
    <row r="1304" spans="1:13">
      <c r="A1304" s="116" t="s">
        <v>1586</v>
      </c>
      <c r="B1304" s="104">
        <v>109</v>
      </c>
      <c r="C1304" s="104" t="s">
        <v>1667</v>
      </c>
      <c r="D1304" s="104" t="s">
        <v>1669</v>
      </c>
      <c r="E1304" s="104">
        <v>1</v>
      </c>
      <c r="F1304" s="113">
        <f>IF(D1304="dyrektor ",'Podział podstawowy'!$F$19,IF(OR(D1304="zastępca dyrektora ",D1304="główny księgowy"),'Podział podstawowy'!$F$20,IF(D1304="kierownik",'Podział podstawowy'!$F$24,IF(D1304="zastępca kierownika",'Podział podstawowy'!$F$25,IF(D1304="główny ekspert",'Podział podstawowy'!$F$26,IF(OR(D1304="starszy ekspert",D1304="główny specjalista"),'Podział podstawowy'!$F$27,IF(OR(D1304="ekspert",D1304="specjalista"),'Podział podstawowy'!$F$28,'Podział podstawowy'!$F$29)))))))</f>
        <v>870.67396312778124</v>
      </c>
      <c r="G1304" s="172"/>
      <c r="H1304" s="172"/>
      <c r="I1304" s="172"/>
      <c r="J1304" s="172"/>
      <c r="K1304" s="172"/>
      <c r="L1304" s="172"/>
      <c r="M1304" s="172"/>
    </row>
    <row r="1305" spans="1:13">
      <c r="A1305" s="116" t="s">
        <v>1334</v>
      </c>
      <c r="B1305" s="104">
        <v>109</v>
      </c>
      <c r="C1305" s="104" t="s">
        <v>1667</v>
      </c>
      <c r="D1305" s="104" t="s">
        <v>1669</v>
      </c>
      <c r="E1305" s="104">
        <v>1</v>
      </c>
      <c r="F1305" s="113">
        <f>IF(D1305="dyrektor ",'Podział podstawowy'!$F$19,IF(OR(D1305="zastępca dyrektora ",D1305="główny księgowy"),'Podział podstawowy'!$F$20,IF(D1305="kierownik",'Podział podstawowy'!$F$24,IF(D1305="zastępca kierownika",'Podział podstawowy'!$F$25,IF(D1305="główny ekspert",'Podział podstawowy'!$F$26,IF(OR(D1305="starszy ekspert",D1305="główny specjalista"),'Podział podstawowy'!$F$27,IF(OR(D1305="ekspert",D1305="specjalista"),'Podział podstawowy'!$F$28,'Podział podstawowy'!$F$29)))))))</f>
        <v>870.67396312778124</v>
      </c>
      <c r="G1305" s="172"/>
      <c r="H1305" s="172"/>
      <c r="I1305" s="172"/>
      <c r="J1305" s="172"/>
      <c r="K1305" s="172"/>
      <c r="L1305" s="172"/>
      <c r="M1305" s="172"/>
    </row>
    <row r="1306" spans="1:13">
      <c r="A1306" s="116" t="s">
        <v>1587</v>
      </c>
      <c r="B1306" s="104">
        <v>109</v>
      </c>
      <c r="C1306" s="104" t="s">
        <v>1667</v>
      </c>
      <c r="D1306" s="104" t="s">
        <v>46</v>
      </c>
      <c r="E1306" s="104">
        <v>1</v>
      </c>
      <c r="F1306" s="113">
        <f>IF(D1306="dyrektor ",'Podział podstawowy'!$F$19,IF(OR(D1306="zastępca dyrektora ",D1306="główny księgowy"),'Podział podstawowy'!$F$20,IF(D1306="kierownik",'Podział podstawowy'!$F$24,IF(D1306="zastępca kierownika",'Podział podstawowy'!$F$25,IF(D1306="główny ekspert",'Podział podstawowy'!$F$26,IF(OR(D1306="starszy ekspert",D1306="główny specjalista"),'Podział podstawowy'!$F$27,IF(OR(D1306="ekspert",D1306="specjalista"),'Podział podstawowy'!$F$28,'Podział podstawowy'!$F$29)))))))</f>
        <v>2176.6849078194532</v>
      </c>
      <c r="G1306" s="172"/>
      <c r="H1306" s="172"/>
      <c r="I1306" s="172"/>
      <c r="J1306" s="172"/>
      <c r="K1306" s="172"/>
      <c r="L1306" s="172"/>
      <c r="M1306" s="172"/>
    </row>
    <row r="1307" spans="1:13">
      <c r="A1307" s="116" t="s">
        <v>1588</v>
      </c>
      <c r="B1307" s="104">
        <v>109</v>
      </c>
      <c r="C1307" s="104" t="s">
        <v>1667</v>
      </c>
      <c r="D1307" s="104" t="s">
        <v>10</v>
      </c>
      <c r="E1307" s="104">
        <v>1</v>
      </c>
      <c r="F1307" s="113">
        <f>IF(D1307="dyrektor ",'Podział podstawowy'!$F$19,IF(OR(D1307="zastępca dyrektora ",D1307="główny księgowy"),'Podział podstawowy'!$F$20,IF(D1307="kierownik",'Podział podstawowy'!$F$24,IF(D1307="zastępca kierownika",'Podział podstawowy'!$F$25,IF(D1307="główny ekspert",'Podział podstawowy'!$F$26,IF(OR(D1307="starszy ekspert",D1307="główny specjalista"),'Podział podstawowy'!$F$27,IF(OR(D1307="ekspert",D1307="specjalista"),'Podział podstawowy'!$F$28,'Podział podstawowy'!$F$29)))))))</f>
        <v>1088.3424539097266</v>
      </c>
      <c r="G1307" s="172"/>
      <c r="H1307" s="172"/>
      <c r="I1307" s="172"/>
      <c r="J1307" s="172"/>
      <c r="K1307" s="172"/>
      <c r="L1307" s="172"/>
      <c r="M1307" s="172"/>
    </row>
    <row r="1308" spans="1:13">
      <c r="A1308" s="116" t="s">
        <v>1549</v>
      </c>
      <c r="B1308" s="104">
        <v>110</v>
      </c>
      <c r="C1308" s="104" t="s">
        <v>1665</v>
      </c>
      <c r="D1308" s="104" t="s">
        <v>1669</v>
      </c>
      <c r="E1308" s="104">
        <v>1</v>
      </c>
      <c r="F1308" s="113">
        <f>IF(D1308="dyrektor ",'Podział podstawowy'!$F$19,IF(OR(D1308="zastępca dyrektora ",D1308="główny księgowy"),'Podział podstawowy'!$F$20,IF(D1308="kierownik",'Podział podstawowy'!$F$24,IF(D1308="zastępca kierownika",'Podział podstawowy'!$F$25,IF(D1308="główny ekspert",'Podział podstawowy'!$F$26,IF(OR(D1308="starszy ekspert",D1308="główny specjalista"),'Podział podstawowy'!$F$27,IF(OR(D1308="ekspert",D1308="specjalista"),'Podział podstawowy'!$F$28,'Podział podstawowy'!$F$29)))))))</f>
        <v>870.67396312778124</v>
      </c>
      <c r="G1308" s="171"/>
      <c r="H1308" s="171"/>
      <c r="I1308" s="172"/>
      <c r="J1308" s="172"/>
      <c r="K1308" s="172"/>
      <c r="L1308" s="172"/>
      <c r="M1308" s="172"/>
    </row>
    <row r="1309" spans="1:13">
      <c r="A1309" s="116" t="s">
        <v>713</v>
      </c>
      <c r="B1309" s="104">
        <v>110</v>
      </c>
      <c r="C1309" s="104" t="s">
        <v>1665</v>
      </c>
      <c r="D1309" s="104" t="s">
        <v>1669</v>
      </c>
      <c r="E1309" s="104">
        <v>1</v>
      </c>
      <c r="F1309" s="113">
        <f>IF(D1309="dyrektor ",'Podział podstawowy'!$F$19,IF(OR(D1309="zastępca dyrektora ",D1309="główny księgowy"),'Podział podstawowy'!$F$20,IF(D1309="kierownik",'Podział podstawowy'!$F$24,IF(D1309="zastępca kierownika",'Podział podstawowy'!$F$25,IF(D1309="główny ekspert",'Podział podstawowy'!$F$26,IF(OR(D1309="starszy ekspert",D1309="główny specjalista"),'Podział podstawowy'!$F$27,IF(OR(D1309="ekspert",D1309="specjalista"),'Podział podstawowy'!$F$28,'Podział podstawowy'!$F$29)))))))</f>
        <v>870.67396312778124</v>
      </c>
      <c r="G1309" s="173"/>
      <c r="H1309" s="173"/>
      <c r="I1309" s="172"/>
      <c r="J1309" s="172"/>
      <c r="K1309" s="172"/>
      <c r="L1309" s="172"/>
      <c r="M1309" s="172"/>
    </row>
    <row r="1310" spans="1:13">
      <c r="A1310" s="116" t="s">
        <v>1550</v>
      </c>
      <c r="B1310" s="104">
        <v>110</v>
      </c>
      <c r="C1310" s="104" t="s">
        <v>1665</v>
      </c>
      <c r="D1310" s="104" t="s">
        <v>1669</v>
      </c>
      <c r="E1310" s="104">
        <v>1</v>
      </c>
      <c r="F1310" s="113">
        <f>IF(D1310="dyrektor ",'Podział podstawowy'!$F$19,IF(OR(D1310="zastępca dyrektora ",D1310="główny księgowy"),'Podział podstawowy'!$F$20,IF(D1310="kierownik",'Podział podstawowy'!$F$24,IF(D1310="zastępca kierownika",'Podział podstawowy'!$F$25,IF(D1310="główny ekspert",'Podział podstawowy'!$F$26,IF(OR(D1310="starszy ekspert",D1310="główny specjalista"),'Podział podstawowy'!$F$27,IF(OR(D1310="ekspert",D1310="specjalista"),'Podział podstawowy'!$F$28,'Podział podstawowy'!$F$29)))))))</f>
        <v>870.67396312778124</v>
      </c>
      <c r="G1310" s="171"/>
      <c r="H1310" s="171"/>
      <c r="I1310" s="172"/>
      <c r="J1310" s="172"/>
      <c r="K1310" s="172"/>
      <c r="L1310" s="172"/>
      <c r="M1310" s="172"/>
    </row>
    <row r="1311" spans="1:13">
      <c r="A1311" s="116" t="s">
        <v>1551</v>
      </c>
      <c r="B1311" s="104">
        <v>110</v>
      </c>
      <c r="C1311" s="104" t="s">
        <v>1667</v>
      </c>
      <c r="D1311" s="104" t="s">
        <v>46</v>
      </c>
      <c r="E1311" s="104">
        <v>1</v>
      </c>
      <c r="F1311" s="113">
        <f>IF(D1311="dyrektor ",'Podział podstawowy'!$F$19,IF(OR(D1311="zastępca dyrektora ",D1311="główny księgowy"),'Podział podstawowy'!$F$20,IF(D1311="kierownik",'Podział podstawowy'!$F$24,IF(D1311="zastępca kierownika",'Podział podstawowy'!$F$25,IF(D1311="główny ekspert",'Podział podstawowy'!$F$26,IF(OR(D1311="starszy ekspert",D1311="główny specjalista"),'Podział podstawowy'!$F$27,IF(OR(D1311="ekspert",D1311="specjalista"),'Podział podstawowy'!$F$28,'Podział podstawowy'!$F$29)))))))</f>
        <v>2176.6849078194532</v>
      </c>
      <c r="G1311" s="173"/>
      <c r="H1311" s="173"/>
      <c r="I1311" s="172"/>
      <c r="J1311" s="172"/>
      <c r="K1311" s="172"/>
      <c r="L1311" s="172"/>
      <c r="M1311" s="172"/>
    </row>
    <row r="1312" spans="1:13">
      <c r="A1312" s="116" t="s">
        <v>1552</v>
      </c>
      <c r="B1312" s="104">
        <v>110</v>
      </c>
      <c r="C1312" s="104" t="s">
        <v>1667</v>
      </c>
      <c r="D1312" s="104" t="s">
        <v>1669</v>
      </c>
      <c r="E1312" s="104">
        <v>1</v>
      </c>
      <c r="F1312" s="113">
        <f>IF(D1312="dyrektor ",'Podział podstawowy'!$F$19,IF(OR(D1312="zastępca dyrektora ",D1312="główny księgowy"),'Podział podstawowy'!$F$20,IF(D1312="kierownik",'Podział podstawowy'!$F$24,IF(D1312="zastępca kierownika",'Podział podstawowy'!$F$25,IF(D1312="główny ekspert",'Podział podstawowy'!$F$26,IF(OR(D1312="starszy ekspert",D1312="główny specjalista"),'Podział podstawowy'!$F$27,IF(OR(D1312="ekspert",D1312="specjalista"),'Podział podstawowy'!$F$28,'Podział podstawowy'!$F$29)))))))</f>
        <v>870.67396312778124</v>
      </c>
      <c r="G1312" s="171"/>
      <c r="H1312" s="171"/>
      <c r="I1312" s="172"/>
      <c r="J1312" s="172"/>
      <c r="K1312" s="172"/>
      <c r="L1312" s="172"/>
      <c r="M1312" s="172"/>
    </row>
    <row r="1313" spans="1:13">
      <c r="A1313" s="116" t="s">
        <v>1553</v>
      </c>
      <c r="B1313" s="104">
        <v>110</v>
      </c>
      <c r="C1313" s="104" t="s">
        <v>1667</v>
      </c>
      <c r="D1313" s="104" t="s">
        <v>47</v>
      </c>
      <c r="E1313" s="104">
        <v>1</v>
      </c>
      <c r="F1313" s="113">
        <f>IF(D1313="dyrektor ",'Podział podstawowy'!$F$19,IF(OR(D1313="zastępca dyrektora ",D1313="główny księgowy"),'Podział podstawowy'!$F$20,IF(D1313="kierownik",'Podział podstawowy'!$F$24,IF(D1313="zastępca kierownika",'Podział podstawowy'!$F$25,IF(D1313="główny ekspert",'Podział podstawowy'!$F$26,IF(OR(D1313="starszy ekspert",D1313="główny specjalista"),'Podział podstawowy'!$F$27,IF(OR(D1313="ekspert",D1313="specjalista"),'Podział podstawowy'!$F$28,'Podział podstawowy'!$F$29)))))))</f>
        <v>1306.0109446916717</v>
      </c>
      <c r="G1313" s="173"/>
      <c r="H1313" s="173"/>
      <c r="I1313" s="172"/>
      <c r="J1313" s="172"/>
      <c r="K1313" s="172"/>
      <c r="L1313" s="172"/>
      <c r="M1313" s="172"/>
    </row>
    <row r="1314" spans="1:13">
      <c r="A1314" s="116" t="s">
        <v>1554</v>
      </c>
      <c r="B1314" s="104">
        <v>110</v>
      </c>
      <c r="C1314" s="104" t="s">
        <v>1667</v>
      </c>
      <c r="D1314" s="104" t="s">
        <v>47</v>
      </c>
      <c r="E1314" s="104">
        <v>1</v>
      </c>
      <c r="F1314" s="113">
        <f>IF(D1314="dyrektor ",'Podział podstawowy'!$F$19,IF(OR(D1314="zastępca dyrektora ",D1314="główny księgowy"),'Podział podstawowy'!$F$20,IF(D1314="kierownik",'Podział podstawowy'!$F$24,IF(D1314="zastępca kierownika",'Podział podstawowy'!$F$25,IF(D1314="główny ekspert",'Podział podstawowy'!$F$26,IF(OR(D1314="starszy ekspert",D1314="główny specjalista"),'Podział podstawowy'!$F$27,IF(OR(D1314="ekspert",D1314="specjalista"),'Podział podstawowy'!$F$28,'Podział podstawowy'!$F$29)))))))</f>
        <v>1306.0109446916717</v>
      </c>
      <c r="G1314" s="171"/>
      <c r="H1314" s="171"/>
      <c r="I1314" s="172"/>
      <c r="J1314" s="172"/>
      <c r="K1314" s="172"/>
      <c r="L1314" s="172"/>
      <c r="M1314" s="172"/>
    </row>
    <row r="1315" spans="1:13">
      <c r="A1315" s="116" t="s">
        <v>1555</v>
      </c>
      <c r="B1315" s="104">
        <v>110</v>
      </c>
      <c r="C1315" s="104" t="s">
        <v>1667</v>
      </c>
      <c r="D1315" s="104" t="s">
        <v>47</v>
      </c>
      <c r="E1315" s="104">
        <v>1</v>
      </c>
      <c r="F1315" s="113">
        <f>IF(D1315="dyrektor ",'Podział podstawowy'!$F$19,IF(OR(D1315="zastępca dyrektora ",D1315="główny księgowy"),'Podział podstawowy'!$F$20,IF(D1315="kierownik",'Podział podstawowy'!$F$24,IF(D1315="zastępca kierownika",'Podział podstawowy'!$F$25,IF(D1315="główny ekspert",'Podział podstawowy'!$F$26,IF(OR(D1315="starszy ekspert",D1315="główny specjalista"),'Podział podstawowy'!$F$27,IF(OR(D1315="ekspert",D1315="specjalista"),'Podział podstawowy'!$F$28,'Podział podstawowy'!$F$29)))))))</f>
        <v>1306.0109446916717</v>
      </c>
      <c r="G1315" s="173"/>
      <c r="H1315" s="173"/>
      <c r="I1315" s="172"/>
      <c r="J1315" s="172"/>
      <c r="K1315" s="172"/>
      <c r="L1315" s="172"/>
      <c r="M1315" s="172"/>
    </row>
    <row r="1316" spans="1:13">
      <c r="A1316" s="116" t="s">
        <v>1556</v>
      </c>
      <c r="B1316" s="104">
        <v>110</v>
      </c>
      <c r="C1316" s="104" t="s">
        <v>1667</v>
      </c>
      <c r="D1316" s="104" t="s">
        <v>1669</v>
      </c>
      <c r="E1316" s="104">
        <v>1</v>
      </c>
      <c r="F1316" s="113">
        <f>IF(D1316="dyrektor ",'Podział podstawowy'!$F$19,IF(OR(D1316="zastępca dyrektora ",D1316="główny księgowy"),'Podział podstawowy'!$F$20,IF(D1316="kierownik",'Podział podstawowy'!$F$24,IF(D1316="zastępca kierownika",'Podział podstawowy'!$F$25,IF(D1316="główny ekspert",'Podział podstawowy'!$F$26,IF(OR(D1316="starszy ekspert",D1316="główny specjalista"),'Podział podstawowy'!$F$27,IF(OR(D1316="ekspert",D1316="specjalista"),'Podział podstawowy'!$F$28,'Podział podstawowy'!$F$29)))))))</f>
        <v>870.67396312778124</v>
      </c>
      <c r="G1316" s="171"/>
      <c r="H1316" s="171"/>
      <c r="I1316" s="172"/>
      <c r="J1316" s="172"/>
      <c r="K1316" s="172"/>
      <c r="L1316" s="172"/>
      <c r="M1316" s="172"/>
    </row>
    <row r="1317" spans="1:13">
      <c r="A1317" s="116" t="s">
        <v>1557</v>
      </c>
      <c r="B1317" s="104">
        <v>110</v>
      </c>
      <c r="C1317" s="104" t="s">
        <v>1667</v>
      </c>
      <c r="D1317" s="104" t="s">
        <v>8</v>
      </c>
      <c r="E1317" s="104">
        <v>1</v>
      </c>
      <c r="F1317" s="113">
        <f>IF(D1317="dyrektor ",'Podział podstawowy'!$F$19,IF(OR(D1317="zastępca dyrektora ",D1317="główny księgowy"),'Podział podstawowy'!$F$20,IF(D1317="kierownik",'Podział podstawowy'!$F$24,IF(D1317="zastępca kierownika",'Podział podstawowy'!$F$25,IF(D1317="główny ekspert",'Podział podstawowy'!$F$26,IF(OR(D1317="starszy ekspert",D1317="główny specjalista"),'Podział podstawowy'!$F$27,IF(OR(D1317="ekspert",D1317="specjalista"),'Podział podstawowy'!$F$28,'Podział podstawowy'!$F$29)))))))</f>
        <v>1088.3424539097266</v>
      </c>
      <c r="G1317" s="172"/>
      <c r="H1317" s="172"/>
      <c r="I1317" s="172"/>
      <c r="J1317" s="172"/>
      <c r="K1317" s="172"/>
      <c r="L1317" s="172"/>
      <c r="M1317" s="172"/>
    </row>
    <row r="1318" spans="1:13">
      <c r="A1318" s="116" t="s">
        <v>1558</v>
      </c>
      <c r="B1318" s="104">
        <v>110</v>
      </c>
      <c r="C1318" s="104" t="s">
        <v>1667</v>
      </c>
      <c r="D1318" s="104" t="s">
        <v>1669</v>
      </c>
      <c r="E1318" s="104">
        <v>1</v>
      </c>
      <c r="F1318" s="113">
        <f>IF(D1318="dyrektor ",'Podział podstawowy'!$F$19,IF(OR(D1318="zastępca dyrektora ",D1318="główny księgowy"),'Podział podstawowy'!$F$20,IF(D1318="kierownik",'Podział podstawowy'!$F$24,IF(D1318="zastępca kierownika",'Podział podstawowy'!$F$25,IF(D1318="główny ekspert",'Podział podstawowy'!$F$26,IF(OR(D1318="starszy ekspert",D1318="główny specjalista"),'Podział podstawowy'!$F$27,IF(OR(D1318="ekspert",D1318="specjalista"),'Podział podstawowy'!$F$28,'Podział podstawowy'!$F$29)))))))</f>
        <v>870.67396312778124</v>
      </c>
      <c r="G1318" s="172"/>
      <c r="H1318" s="172"/>
      <c r="I1318" s="172"/>
      <c r="J1318" s="172"/>
      <c r="K1318" s="172"/>
      <c r="L1318" s="172"/>
      <c r="M1318" s="172"/>
    </row>
    <row r="1319" spans="1:13">
      <c r="A1319" s="116" t="s">
        <v>1559</v>
      </c>
      <c r="B1319" s="104">
        <v>110</v>
      </c>
      <c r="C1319" s="104" t="s">
        <v>1667</v>
      </c>
      <c r="D1319" s="104" t="s">
        <v>47</v>
      </c>
      <c r="E1319" s="104">
        <v>1</v>
      </c>
      <c r="F1319" s="113">
        <f>IF(D1319="dyrektor ",'Podział podstawowy'!$F$19,IF(OR(D1319="zastępca dyrektora ",D1319="główny księgowy"),'Podział podstawowy'!$F$20,IF(D1319="kierownik",'Podział podstawowy'!$F$24,IF(D1319="zastępca kierownika",'Podział podstawowy'!$F$25,IF(D1319="główny ekspert",'Podział podstawowy'!$F$26,IF(OR(D1319="starszy ekspert",D1319="główny specjalista"),'Podział podstawowy'!$F$27,IF(OR(D1319="ekspert",D1319="specjalista"),'Podział podstawowy'!$F$28,'Podział podstawowy'!$F$29)))))))</f>
        <v>1306.0109446916717</v>
      </c>
      <c r="G1319" s="172"/>
      <c r="H1319" s="172"/>
      <c r="I1319" s="172"/>
      <c r="J1319" s="172"/>
      <c r="K1319" s="172"/>
      <c r="L1319" s="172"/>
      <c r="M1319" s="172"/>
    </row>
    <row r="1320" spans="1:13">
      <c r="A1320" s="116" t="s">
        <v>1560</v>
      </c>
      <c r="B1320" s="104">
        <v>110</v>
      </c>
      <c r="C1320" s="104" t="s">
        <v>1667</v>
      </c>
      <c r="D1320" s="104" t="s">
        <v>47</v>
      </c>
      <c r="E1320" s="104">
        <v>1</v>
      </c>
      <c r="F1320" s="113">
        <f>IF(D1320="dyrektor ",'Podział podstawowy'!$F$19,IF(OR(D1320="zastępca dyrektora ",D1320="główny księgowy"),'Podział podstawowy'!$F$20,IF(D1320="kierownik",'Podział podstawowy'!$F$24,IF(D1320="zastępca kierownika",'Podział podstawowy'!$F$25,IF(D1320="główny ekspert",'Podział podstawowy'!$F$26,IF(OR(D1320="starszy ekspert",D1320="główny specjalista"),'Podział podstawowy'!$F$27,IF(OR(D1320="ekspert",D1320="specjalista"),'Podział podstawowy'!$F$28,'Podział podstawowy'!$F$29)))))))</f>
        <v>1306.0109446916717</v>
      </c>
      <c r="G1320" s="172"/>
      <c r="H1320" s="172"/>
      <c r="I1320" s="172"/>
      <c r="J1320" s="172"/>
      <c r="K1320" s="172"/>
      <c r="L1320" s="172"/>
      <c r="M1320" s="172"/>
    </row>
    <row r="1321" spans="1:13">
      <c r="A1321" s="116" t="s">
        <v>1561</v>
      </c>
      <c r="B1321" s="104">
        <v>110</v>
      </c>
      <c r="C1321" s="104" t="s">
        <v>1667</v>
      </c>
      <c r="D1321" s="104" t="s">
        <v>1669</v>
      </c>
      <c r="E1321" s="104">
        <v>1</v>
      </c>
      <c r="F1321" s="113">
        <f>IF(D1321="dyrektor ",'Podział podstawowy'!$F$19,IF(OR(D1321="zastępca dyrektora ",D1321="główny księgowy"),'Podział podstawowy'!$F$20,IF(D1321="kierownik",'Podział podstawowy'!$F$24,IF(D1321="zastępca kierownika",'Podział podstawowy'!$F$25,IF(D1321="główny ekspert",'Podział podstawowy'!$F$26,IF(OR(D1321="starszy ekspert",D1321="główny specjalista"),'Podział podstawowy'!$F$27,IF(OR(D1321="ekspert",D1321="specjalista"),'Podział podstawowy'!$F$28,'Podział podstawowy'!$F$29)))))))</f>
        <v>870.67396312778124</v>
      </c>
      <c r="G1321" s="172"/>
      <c r="H1321" s="172"/>
      <c r="I1321" s="172"/>
      <c r="J1321" s="172"/>
      <c r="K1321" s="172"/>
      <c r="L1321" s="172"/>
      <c r="M1321" s="172"/>
    </row>
    <row r="1322" spans="1:13">
      <c r="A1322" s="116" t="s">
        <v>1562</v>
      </c>
      <c r="B1322" s="104">
        <v>110</v>
      </c>
      <c r="C1322" s="104" t="s">
        <v>1667</v>
      </c>
      <c r="D1322" s="104" t="s">
        <v>55</v>
      </c>
      <c r="E1322" s="104">
        <v>1</v>
      </c>
      <c r="F1322" s="113">
        <f>IF(D1322="dyrektor ",'Podział podstawowy'!$F$19,IF(OR(D1322="zastępca dyrektora ",D1322="główny księgowy"),'Podział podstawowy'!$F$20,IF(D1322="kierownik",'Podział podstawowy'!$F$24,IF(D1322="zastępca kierownika",'Podział podstawowy'!$F$25,IF(D1322="główny ekspert",'Podział podstawowy'!$F$26,IF(OR(D1322="starszy ekspert",D1322="główny specjalista"),'Podział podstawowy'!$F$27,IF(OR(D1322="ekspert",D1322="specjalista"),'Podział podstawowy'!$F$28,'Podział podstawowy'!$F$29)))))))</f>
        <v>1523.6794354736171</v>
      </c>
      <c r="G1322" s="172"/>
      <c r="H1322" s="172"/>
      <c r="I1322" s="172"/>
      <c r="J1322" s="172"/>
      <c r="K1322" s="172"/>
      <c r="L1322" s="172"/>
      <c r="M1322" s="172"/>
    </row>
    <row r="1323" spans="1:13">
      <c r="A1323" s="116" t="s">
        <v>1563</v>
      </c>
      <c r="B1323" s="104">
        <v>110</v>
      </c>
      <c r="C1323" s="104" t="s">
        <v>1667</v>
      </c>
      <c r="D1323" s="104" t="s">
        <v>1669</v>
      </c>
      <c r="E1323" s="104">
        <v>1</v>
      </c>
      <c r="F1323" s="113">
        <f>IF(D1323="dyrektor ",'Podział podstawowy'!$F$19,IF(OR(D1323="zastępca dyrektora ",D1323="główny księgowy"),'Podział podstawowy'!$F$20,IF(D1323="kierownik",'Podział podstawowy'!$F$24,IF(D1323="zastępca kierownika",'Podział podstawowy'!$F$25,IF(D1323="główny ekspert",'Podział podstawowy'!$F$26,IF(OR(D1323="starszy ekspert",D1323="główny specjalista"),'Podział podstawowy'!$F$27,IF(OR(D1323="ekspert",D1323="specjalista"),'Podział podstawowy'!$F$28,'Podział podstawowy'!$F$29)))))))</f>
        <v>870.67396312778124</v>
      </c>
      <c r="G1323" s="172"/>
      <c r="H1323" s="172"/>
      <c r="I1323" s="172"/>
      <c r="J1323" s="172"/>
      <c r="K1323" s="172"/>
      <c r="L1323" s="172"/>
      <c r="M1323" s="172"/>
    </row>
    <row r="1324" spans="1:13">
      <c r="A1324" s="116" t="s">
        <v>1564</v>
      </c>
      <c r="B1324" s="104">
        <v>110</v>
      </c>
      <c r="C1324" s="104" t="s">
        <v>1665</v>
      </c>
      <c r="D1324" s="104" t="s">
        <v>1669</v>
      </c>
      <c r="E1324" s="104">
        <v>1</v>
      </c>
      <c r="F1324" s="113">
        <f>IF(D1324="dyrektor ",'Podział podstawowy'!$F$19,IF(OR(D1324="zastępca dyrektora ",D1324="główny księgowy"),'Podział podstawowy'!$F$20,IF(D1324="kierownik",'Podział podstawowy'!$F$24,IF(D1324="zastępca kierownika",'Podział podstawowy'!$F$25,IF(D1324="główny ekspert",'Podział podstawowy'!$F$26,IF(OR(D1324="starszy ekspert",D1324="główny specjalista"),'Podział podstawowy'!$F$27,IF(OR(D1324="ekspert",D1324="specjalista"),'Podział podstawowy'!$F$28,'Podział podstawowy'!$F$29)))))))</f>
        <v>870.67396312778124</v>
      </c>
      <c r="G1324" s="172"/>
      <c r="H1324" s="172"/>
      <c r="I1324" s="172"/>
      <c r="J1324" s="172"/>
      <c r="K1324" s="172"/>
      <c r="L1324" s="172"/>
      <c r="M1324" s="172"/>
    </row>
    <row r="1325" spans="1:13">
      <c r="A1325" s="116" t="s">
        <v>529</v>
      </c>
      <c r="B1325" s="104">
        <v>110</v>
      </c>
      <c r="C1325" s="104" t="s">
        <v>1665</v>
      </c>
      <c r="D1325" s="104" t="s">
        <v>1669</v>
      </c>
      <c r="E1325" s="104">
        <v>1</v>
      </c>
      <c r="F1325" s="113">
        <f>IF(D1325="dyrektor ",'Podział podstawowy'!$F$19,IF(OR(D1325="zastępca dyrektora ",D1325="główny księgowy"),'Podział podstawowy'!$F$20,IF(D1325="kierownik",'Podział podstawowy'!$F$24,IF(D1325="zastępca kierownika",'Podział podstawowy'!$F$25,IF(D1325="główny ekspert",'Podział podstawowy'!$F$26,IF(OR(D1325="starszy ekspert",D1325="główny specjalista"),'Podział podstawowy'!$F$27,IF(OR(D1325="ekspert",D1325="specjalista"),'Podział podstawowy'!$F$28,'Podział podstawowy'!$F$29)))))))</f>
        <v>870.67396312778124</v>
      </c>
      <c r="G1325" s="172"/>
      <c r="H1325" s="172"/>
      <c r="I1325" s="172"/>
      <c r="J1325" s="172"/>
      <c r="K1325" s="172"/>
      <c r="L1325" s="172"/>
      <c r="M1325" s="172"/>
    </row>
    <row r="1326" spans="1:13">
      <c r="A1326" s="116" t="s">
        <v>1565</v>
      </c>
      <c r="B1326" s="104">
        <v>110</v>
      </c>
      <c r="C1326" s="104" t="s">
        <v>1665</v>
      </c>
      <c r="D1326" s="104" t="s">
        <v>55</v>
      </c>
      <c r="E1326" s="104">
        <v>1</v>
      </c>
      <c r="F1326" s="113">
        <f>IF(D1326="dyrektor ",'Podział podstawowy'!$F$19,IF(OR(D1326="zastępca dyrektora ",D1326="główny księgowy"),'Podział podstawowy'!$F$20,IF(D1326="kierownik",'Podział podstawowy'!$F$24,IF(D1326="zastępca kierownika",'Podział podstawowy'!$F$25,IF(D1326="główny ekspert",'Podział podstawowy'!$F$26,IF(OR(D1326="starszy ekspert",D1326="główny specjalista"),'Podział podstawowy'!$F$27,IF(OR(D1326="ekspert",D1326="specjalista"),'Podział podstawowy'!$F$28,'Podział podstawowy'!$F$29)))))))</f>
        <v>1523.6794354736171</v>
      </c>
      <c r="G1326" s="172"/>
      <c r="H1326" s="172"/>
      <c r="I1326" s="172"/>
      <c r="J1326" s="172"/>
      <c r="K1326" s="172"/>
      <c r="L1326" s="172"/>
      <c r="M1326" s="172"/>
    </row>
    <row r="1327" spans="1:13">
      <c r="A1327" s="116" t="s">
        <v>1566</v>
      </c>
      <c r="B1327" s="104">
        <v>110</v>
      </c>
      <c r="C1327" s="104" t="s">
        <v>1665</v>
      </c>
      <c r="D1327" s="104" t="s">
        <v>1669</v>
      </c>
      <c r="E1327" s="104">
        <v>1</v>
      </c>
      <c r="F1327" s="113">
        <f>IF(D1327="dyrektor ",'Podział podstawowy'!$F$19,IF(OR(D1327="zastępca dyrektora ",D1327="główny księgowy"),'Podział podstawowy'!$F$20,IF(D1327="kierownik",'Podział podstawowy'!$F$24,IF(D1327="zastępca kierownika",'Podział podstawowy'!$F$25,IF(D1327="główny ekspert",'Podział podstawowy'!$F$26,IF(OR(D1327="starszy ekspert",D1327="główny specjalista"),'Podział podstawowy'!$F$27,IF(OR(D1327="ekspert",D1327="specjalista"),'Podział podstawowy'!$F$28,'Podział podstawowy'!$F$29)))))))</f>
        <v>870.67396312778124</v>
      </c>
      <c r="G1327" s="172"/>
      <c r="H1327" s="172"/>
      <c r="I1327" s="172"/>
      <c r="J1327" s="172"/>
      <c r="K1327" s="172"/>
      <c r="L1327" s="172"/>
      <c r="M1327" s="172"/>
    </row>
    <row r="1328" spans="1:13">
      <c r="A1328" s="116" t="s">
        <v>1567</v>
      </c>
      <c r="B1328" s="104">
        <v>110</v>
      </c>
      <c r="C1328" s="104" t="s">
        <v>1665</v>
      </c>
      <c r="D1328" s="104" t="s">
        <v>10</v>
      </c>
      <c r="E1328" s="104">
        <v>1</v>
      </c>
      <c r="F1328" s="113">
        <f>IF(D1328="dyrektor ",'Podział podstawowy'!$F$19,IF(OR(D1328="zastępca dyrektora ",D1328="główny księgowy"),'Podział podstawowy'!$F$20,IF(D1328="kierownik",'Podział podstawowy'!$F$24,IF(D1328="zastępca kierownika",'Podział podstawowy'!$F$25,IF(D1328="główny ekspert",'Podział podstawowy'!$F$26,IF(OR(D1328="starszy ekspert",D1328="główny specjalista"),'Podział podstawowy'!$F$27,IF(OR(D1328="ekspert",D1328="specjalista"),'Podział podstawowy'!$F$28,'Podział podstawowy'!$F$29)))))))</f>
        <v>1088.3424539097266</v>
      </c>
      <c r="G1328" s="172"/>
      <c r="H1328" s="172"/>
      <c r="I1328" s="172"/>
      <c r="J1328" s="172"/>
      <c r="K1328" s="172"/>
      <c r="L1328" s="172"/>
      <c r="M1328" s="172"/>
    </row>
    <row r="1329" spans="1:13">
      <c r="A1329" s="116" t="s">
        <v>1568</v>
      </c>
      <c r="B1329" s="104">
        <v>110</v>
      </c>
      <c r="C1329" s="104" t="s">
        <v>1665</v>
      </c>
      <c r="D1329" s="104" t="s">
        <v>47</v>
      </c>
      <c r="E1329" s="104">
        <v>1</v>
      </c>
      <c r="F1329" s="113">
        <f>IF(D1329="dyrektor ",'Podział podstawowy'!$F$19,IF(OR(D1329="zastępca dyrektora ",D1329="główny księgowy"),'Podział podstawowy'!$F$20,IF(D1329="kierownik",'Podział podstawowy'!$F$24,IF(D1329="zastępca kierownika",'Podział podstawowy'!$F$25,IF(D1329="główny ekspert",'Podział podstawowy'!$F$26,IF(OR(D1329="starszy ekspert",D1329="główny specjalista"),'Podział podstawowy'!$F$27,IF(OR(D1329="ekspert",D1329="specjalista"),'Podział podstawowy'!$F$28,'Podział podstawowy'!$F$29)))))))</f>
        <v>1306.0109446916717</v>
      </c>
      <c r="G1329" s="172"/>
      <c r="H1329" s="172"/>
      <c r="I1329" s="172"/>
      <c r="J1329" s="172"/>
      <c r="K1329" s="172"/>
      <c r="L1329" s="172"/>
      <c r="M1329" s="172"/>
    </row>
    <row r="1330" spans="1:13">
      <c r="A1330" s="116" t="s">
        <v>1569</v>
      </c>
      <c r="B1330" s="104">
        <v>110</v>
      </c>
      <c r="C1330" s="104" t="s">
        <v>1665</v>
      </c>
      <c r="D1330" s="104" t="s">
        <v>1669</v>
      </c>
      <c r="E1330" s="104">
        <v>1</v>
      </c>
      <c r="F1330" s="113">
        <f>IF(D1330="dyrektor ",'Podział podstawowy'!$F$19,IF(OR(D1330="zastępca dyrektora ",D1330="główny księgowy"),'Podział podstawowy'!$F$20,IF(D1330="kierownik",'Podział podstawowy'!$F$24,IF(D1330="zastępca kierownika",'Podział podstawowy'!$F$25,IF(D1330="główny ekspert",'Podział podstawowy'!$F$26,IF(OR(D1330="starszy ekspert",D1330="główny specjalista"),'Podział podstawowy'!$F$27,IF(OR(D1330="ekspert",D1330="specjalista"),'Podział podstawowy'!$F$28,'Podział podstawowy'!$F$29)))))))</f>
        <v>870.67396312778124</v>
      </c>
      <c r="G1330" s="172"/>
      <c r="H1330" s="172"/>
      <c r="I1330" s="172"/>
      <c r="J1330" s="172"/>
      <c r="K1330" s="172"/>
      <c r="L1330" s="172"/>
      <c r="M1330" s="172"/>
    </row>
    <row r="1331" spans="1:13">
      <c r="A1331" s="116" t="s">
        <v>1021</v>
      </c>
      <c r="B1331" s="104">
        <v>110</v>
      </c>
      <c r="C1331" s="104" t="s">
        <v>1665</v>
      </c>
      <c r="D1331" s="104" t="s">
        <v>1669</v>
      </c>
      <c r="E1331" s="104">
        <v>1</v>
      </c>
      <c r="F1331" s="113">
        <f>IF(D1331="dyrektor ",'Podział podstawowy'!$F$19,IF(OR(D1331="zastępca dyrektora ",D1331="główny księgowy"),'Podział podstawowy'!$F$20,IF(D1331="kierownik",'Podział podstawowy'!$F$24,IF(D1331="zastępca kierownika",'Podział podstawowy'!$F$25,IF(D1331="główny ekspert",'Podział podstawowy'!$F$26,IF(OR(D1331="starszy ekspert",D1331="główny specjalista"),'Podział podstawowy'!$F$27,IF(OR(D1331="ekspert",D1331="specjalista"),'Podział podstawowy'!$F$28,'Podział podstawowy'!$F$29)))))))</f>
        <v>870.67396312778124</v>
      </c>
      <c r="G1331" s="172"/>
      <c r="H1331" s="172"/>
      <c r="I1331" s="172"/>
      <c r="J1331" s="172"/>
      <c r="K1331" s="172"/>
      <c r="L1331" s="172"/>
      <c r="M1331" s="172"/>
    </row>
    <row r="1332" spans="1:13">
      <c r="A1332" s="116" t="s">
        <v>1570</v>
      </c>
      <c r="B1332" s="104">
        <v>110</v>
      </c>
      <c r="C1332" s="104" t="s">
        <v>1665</v>
      </c>
      <c r="D1332" s="104" t="s">
        <v>1669</v>
      </c>
      <c r="E1332" s="104">
        <v>1</v>
      </c>
      <c r="F1332" s="113">
        <f>IF(D1332="dyrektor ",'Podział podstawowy'!$F$19,IF(OR(D1332="zastępca dyrektora ",D1332="główny księgowy"),'Podział podstawowy'!$F$20,IF(D1332="kierownik",'Podział podstawowy'!$F$24,IF(D1332="zastępca kierownika",'Podział podstawowy'!$F$25,IF(D1332="główny ekspert",'Podział podstawowy'!$F$26,IF(OR(D1332="starszy ekspert",D1332="główny specjalista"),'Podział podstawowy'!$F$27,IF(OR(D1332="ekspert",D1332="specjalista"),'Podział podstawowy'!$F$28,'Podział podstawowy'!$F$29)))))))</f>
        <v>870.67396312778124</v>
      </c>
      <c r="G1332" s="172"/>
      <c r="H1332" s="172"/>
      <c r="I1332" s="172"/>
      <c r="J1332" s="172"/>
      <c r="K1332" s="172"/>
      <c r="L1332" s="172"/>
      <c r="M1332" s="172"/>
    </row>
    <row r="1333" spans="1:13">
      <c r="A1333" s="116" t="s">
        <v>1571</v>
      </c>
      <c r="B1333" s="104">
        <v>110</v>
      </c>
      <c r="C1333" s="104" t="s">
        <v>1665</v>
      </c>
      <c r="D1333" s="104" t="s">
        <v>1669</v>
      </c>
      <c r="E1333" s="104">
        <v>0.75</v>
      </c>
      <c r="F1333" s="113">
        <f>IF(D1333="dyrektor ",'Podział podstawowy'!$F$19,IF(OR(D1333="zastępca dyrektora ",D1333="główny księgowy"),'Podział podstawowy'!$F$20,IF(D1333="kierownik",'Podział podstawowy'!$F$24,IF(D1333="zastępca kierownika",'Podział podstawowy'!$F$25,IF(D1333="główny ekspert",'Podział podstawowy'!$F$26,IF(OR(D1333="starszy ekspert",D1333="główny specjalista"),'Podział podstawowy'!$F$27,IF(OR(D1333="ekspert",D1333="specjalista"),'Podział podstawowy'!$F$28,'Podział podstawowy'!$F$29)))))))</f>
        <v>870.67396312778124</v>
      </c>
      <c r="G1333" s="172"/>
      <c r="H1333" s="172"/>
      <c r="I1333" s="172"/>
      <c r="J1333" s="172"/>
      <c r="K1333" s="172"/>
      <c r="L1333" s="172"/>
      <c r="M1333" s="172"/>
    </row>
    <row r="1334" spans="1:13">
      <c r="A1334" s="116" t="s">
        <v>1572</v>
      </c>
      <c r="B1334" s="104">
        <v>110</v>
      </c>
      <c r="C1334" s="104" t="s">
        <v>1665</v>
      </c>
      <c r="D1334" s="104" t="s">
        <v>8</v>
      </c>
      <c r="E1334" s="104">
        <v>1</v>
      </c>
      <c r="F1334" s="113">
        <f>IF(D1334="dyrektor ",'Podział podstawowy'!$F$19,IF(OR(D1334="zastępca dyrektora ",D1334="główny księgowy"),'Podział podstawowy'!$F$20,IF(D1334="kierownik",'Podział podstawowy'!$F$24,IF(D1334="zastępca kierownika",'Podział podstawowy'!$F$25,IF(D1334="główny ekspert",'Podział podstawowy'!$F$26,IF(OR(D1334="starszy ekspert",D1334="główny specjalista"),'Podział podstawowy'!$F$27,IF(OR(D1334="ekspert",D1334="specjalista"),'Podział podstawowy'!$F$28,'Podział podstawowy'!$F$29)))))))</f>
        <v>1088.3424539097266</v>
      </c>
      <c r="G1334" s="172"/>
      <c r="H1334" s="172"/>
      <c r="I1334" s="172"/>
      <c r="J1334" s="172"/>
      <c r="K1334" s="172"/>
      <c r="L1334" s="172"/>
      <c r="M1334" s="172"/>
    </row>
    <row r="1335" spans="1:13">
      <c r="A1335" s="116" t="s">
        <v>1573</v>
      </c>
      <c r="B1335" s="104">
        <v>110</v>
      </c>
      <c r="C1335" s="104" t="s">
        <v>1665</v>
      </c>
      <c r="D1335" s="104" t="s">
        <v>47</v>
      </c>
      <c r="E1335" s="104">
        <v>1</v>
      </c>
      <c r="F1335" s="113">
        <f>IF(D1335="dyrektor ",'Podział podstawowy'!$F$19,IF(OR(D1335="zastępca dyrektora ",D1335="główny księgowy"),'Podział podstawowy'!$F$20,IF(D1335="kierownik",'Podział podstawowy'!$F$24,IF(D1335="zastępca kierownika",'Podział podstawowy'!$F$25,IF(D1335="główny ekspert",'Podział podstawowy'!$F$26,IF(OR(D1335="starszy ekspert",D1335="główny specjalista"),'Podział podstawowy'!$F$27,IF(OR(D1335="ekspert",D1335="specjalista"),'Podział podstawowy'!$F$28,'Podział podstawowy'!$F$29)))))))</f>
        <v>1306.0109446916717</v>
      </c>
      <c r="G1335" s="172"/>
      <c r="H1335" s="172"/>
      <c r="I1335" s="172"/>
      <c r="J1335" s="172"/>
      <c r="K1335" s="172"/>
      <c r="L1335" s="172"/>
      <c r="M1335" s="172"/>
    </row>
    <row r="1336" spans="1:13">
      <c r="A1336" s="116" t="s">
        <v>1574</v>
      </c>
      <c r="B1336" s="104">
        <v>110</v>
      </c>
      <c r="C1336" s="104" t="s">
        <v>1665</v>
      </c>
      <c r="D1336" s="104" t="s">
        <v>1669</v>
      </c>
      <c r="E1336" s="104">
        <v>1</v>
      </c>
      <c r="F1336" s="113">
        <f>IF(D1336="dyrektor ",'Podział podstawowy'!$F$19,IF(OR(D1336="zastępca dyrektora ",D1336="główny księgowy"),'Podział podstawowy'!$F$20,IF(D1336="kierownik",'Podział podstawowy'!$F$24,IF(D1336="zastępca kierownika",'Podział podstawowy'!$F$25,IF(D1336="główny ekspert",'Podział podstawowy'!$F$26,IF(OR(D1336="starszy ekspert",D1336="główny specjalista"),'Podział podstawowy'!$F$27,IF(OR(D1336="ekspert",D1336="specjalista"),'Podział podstawowy'!$F$28,'Podział podstawowy'!$F$29)))))))</f>
        <v>870.67396312778124</v>
      </c>
      <c r="G1336" s="172"/>
      <c r="H1336" s="172"/>
      <c r="I1336" s="172"/>
      <c r="J1336" s="172"/>
      <c r="K1336" s="172"/>
      <c r="L1336" s="172"/>
      <c r="M1336" s="172"/>
    </row>
    <row r="1337" spans="1:13">
      <c r="A1337" s="116" t="s">
        <v>1575</v>
      </c>
      <c r="B1337" s="104">
        <v>110</v>
      </c>
      <c r="C1337" s="104" t="s">
        <v>1665</v>
      </c>
      <c r="D1337" s="104" t="s">
        <v>46</v>
      </c>
      <c r="E1337" s="104">
        <v>1</v>
      </c>
      <c r="F1337" s="113">
        <f>IF(D1337="dyrektor ",'Podział podstawowy'!$F$19,IF(OR(D1337="zastępca dyrektora ",D1337="główny księgowy"),'Podział podstawowy'!$F$20,IF(D1337="kierownik",'Podział podstawowy'!$F$24,IF(D1337="zastępca kierownika",'Podział podstawowy'!$F$25,IF(D1337="główny ekspert",'Podział podstawowy'!$F$26,IF(OR(D1337="starszy ekspert",D1337="główny specjalista"),'Podział podstawowy'!$F$27,IF(OR(D1337="ekspert",D1337="specjalista"),'Podział podstawowy'!$F$28,'Podział podstawowy'!$F$29)))))))</f>
        <v>2176.6849078194532</v>
      </c>
      <c r="G1337" s="172"/>
      <c r="H1337" s="172"/>
      <c r="I1337" s="172"/>
      <c r="J1337" s="172"/>
      <c r="K1337" s="172"/>
      <c r="L1337" s="172"/>
      <c r="M1337" s="172"/>
    </row>
    <row r="1338" spans="1:13">
      <c r="A1338" s="116" t="s">
        <v>1500</v>
      </c>
      <c r="B1338" s="104">
        <v>111</v>
      </c>
      <c r="C1338" s="104" t="s">
        <v>1663</v>
      </c>
      <c r="D1338" s="104" t="s">
        <v>1669</v>
      </c>
      <c r="E1338" s="104">
        <v>1</v>
      </c>
      <c r="F1338" s="113">
        <f>IF(D1338="dyrektor ",'Podział podstawowy'!$F$19,IF(OR(D1338="zastępca dyrektora ",D1338="główny księgowy"),'Podział podstawowy'!$F$20,IF(D1338="kierownik",'Podział podstawowy'!$F$24,IF(D1338="zastępca kierownika",'Podział podstawowy'!$F$25,IF(D1338="główny ekspert",'Podział podstawowy'!$F$26,IF(OR(D1338="starszy ekspert",D1338="główny specjalista"),'Podział podstawowy'!$F$27,IF(OR(D1338="ekspert",D1338="specjalista"),'Podział podstawowy'!$F$28,'Podział podstawowy'!$F$29)))))))</f>
        <v>870.67396312778124</v>
      </c>
      <c r="G1338" s="171"/>
      <c r="H1338" s="171"/>
      <c r="I1338" s="172"/>
      <c r="J1338" s="172"/>
      <c r="K1338" s="172"/>
      <c r="L1338" s="172"/>
      <c r="M1338" s="172"/>
    </row>
    <row r="1339" spans="1:13">
      <c r="A1339" s="116" t="s">
        <v>1501</v>
      </c>
      <c r="B1339" s="104">
        <v>111</v>
      </c>
      <c r="C1339" s="104" t="s">
        <v>1663</v>
      </c>
      <c r="D1339" s="104" t="s">
        <v>1669</v>
      </c>
      <c r="E1339" s="104">
        <v>1</v>
      </c>
      <c r="F1339" s="113">
        <f>IF(D1339="dyrektor ",'Podział podstawowy'!$F$19,IF(OR(D1339="zastępca dyrektora ",D1339="główny księgowy"),'Podział podstawowy'!$F$20,IF(D1339="kierownik",'Podział podstawowy'!$F$24,IF(D1339="zastępca kierownika",'Podział podstawowy'!$F$25,IF(D1339="główny ekspert",'Podział podstawowy'!$F$26,IF(OR(D1339="starszy ekspert",D1339="główny specjalista"),'Podział podstawowy'!$F$27,IF(OR(D1339="ekspert",D1339="specjalista"),'Podział podstawowy'!$F$28,'Podział podstawowy'!$F$29)))))))</f>
        <v>870.67396312778124</v>
      </c>
      <c r="G1339" s="173"/>
      <c r="H1339" s="173"/>
      <c r="I1339" s="172"/>
      <c r="J1339" s="172"/>
      <c r="K1339" s="172"/>
      <c r="L1339" s="172"/>
      <c r="M1339" s="172"/>
    </row>
    <row r="1340" spans="1:13">
      <c r="A1340" s="116" t="s">
        <v>1437</v>
      </c>
      <c r="B1340" s="104">
        <v>111</v>
      </c>
      <c r="C1340" s="104" t="s">
        <v>1663</v>
      </c>
      <c r="D1340" s="104" t="s">
        <v>47</v>
      </c>
      <c r="E1340" s="104">
        <v>1</v>
      </c>
      <c r="F1340" s="113">
        <f>IF(D1340="dyrektor ",'Podział podstawowy'!$F$19,IF(OR(D1340="zastępca dyrektora ",D1340="główny księgowy"),'Podział podstawowy'!$F$20,IF(D1340="kierownik",'Podział podstawowy'!$F$24,IF(D1340="zastępca kierownika",'Podział podstawowy'!$F$25,IF(D1340="główny ekspert",'Podział podstawowy'!$F$26,IF(OR(D1340="starszy ekspert",D1340="główny specjalista"),'Podział podstawowy'!$F$27,IF(OR(D1340="ekspert",D1340="specjalista"),'Podział podstawowy'!$F$28,'Podział podstawowy'!$F$29)))))))</f>
        <v>1306.0109446916717</v>
      </c>
      <c r="G1340" s="171"/>
      <c r="H1340" s="171"/>
      <c r="I1340" s="172"/>
      <c r="J1340" s="172"/>
      <c r="K1340" s="172"/>
      <c r="L1340" s="172"/>
      <c r="M1340" s="172"/>
    </row>
    <row r="1341" spans="1:13">
      <c r="A1341" s="116" t="s">
        <v>1502</v>
      </c>
      <c r="B1341" s="104">
        <v>111</v>
      </c>
      <c r="C1341" s="104" t="s">
        <v>1663</v>
      </c>
      <c r="D1341" s="104" t="s">
        <v>1669</v>
      </c>
      <c r="E1341" s="104">
        <v>1</v>
      </c>
      <c r="F1341" s="113">
        <f>IF(D1341="dyrektor ",'Podział podstawowy'!$F$19,IF(OR(D1341="zastępca dyrektora ",D1341="główny księgowy"),'Podział podstawowy'!$F$20,IF(D1341="kierownik",'Podział podstawowy'!$F$24,IF(D1341="zastępca kierownika",'Podział podstawowy'!$F$25,IF(D1341="główny ekspert",'Podział podstawowy'!$F$26,IF(OR(D1341="starszy ekspert",D1341="główny specjalista"),'Podział podstawowy'!$F$27,IF(OR(D1341="ekspert",D1341="specjalista"),'Podział podstawowy'!$F$28,'Podział podstawowy'!$F$29)))))))</f>
        <v>870.67396312778124</v>
      </c>
      <c r="G1341" s="173"/>
      <c r="H1341" s="173"/>
      <c r="I1341" s="172"/>
      <c r="J1341" s="172"/>
      <c r="K1341" s="172"/>
      <c r="L1341" s="172"/>
      <c r="M1341" s="172"/>
    </row>
    <row r="1342" spans="1:13">
      <c r="A1342" s="116" t="s">
        <v>1503</v>
      </c>
      <c r="B1342" s="104">
        <v>111</v>
      </c>
      <c r="C1342" s="104" t="s">
        <v>1663</v>
      </c>
      <c r="D1342" s="104" t="s">
        <v>1669</v>
      </c>
      <c r="E1342" s="104">
        <v>1</v>
      </c>
      <c r="F1342" s="113">
        <f>IF(D1342="dyrektor ",'Podział podstawowy'!$F$19,IF(OR(D1342="zastępca dyrektora ",D1342="główny księgowy"),'Podział podstawowy'!$F$20,IF(D1342="kierownik",'Podział podstawowy'!$F$24,IF(D1342="zastępca kierownika",'Podział podstawowy'!$F$25,IF(D1342="główny ekspert",'Podział podstawowy'!$F$26,IF(OR(D1342="starszy ekspert",D1342="główny specjalista"),'Podział podstawowy'!$F$27,IF(OR(D1342="ekspert",D1342="specjalista"),'Podział podstawowy'!$F$28,'Podział podstawowy'!$F$29)))))))</f>
        <v>870.67396312778124</v>
      </c>
      <c r="G1342" s="171"/>
      <c r="H1342" s="171"/>
      <c r="I1342" s="172"/>
      <c r="J1342" s="172"/>
      <c r="K1342" s="172"/>
      <c r="L1342" s="172"/>
      <c r="M1342" s="172"/>
    </row>
    <row r="1343" spans="1:13">
      <c r="A1343" s="116" t="s">
        <v>1203</v>
      </c>
      <c r="B1343" s="104">
        <v>111</v>
      </c>
      <c r="C1343" s="104" t="s">
        <v>1663</v>
      </c>
      <c r="D1343" s="104" t="s">
        <v>47</v>
      </c>
      <c r="E1343" s="104">
        <v>1</v>
      </c>
      <c r="F1343" s="113">
        <f>IF(D1343="dyrektor ",'Podział podstawowy'!$F$19,IF(OR(D1343="zastępca dyrektora ",D1343="główny księgowy"),'Podział podstawowy'!$F$20,IF(D1343="kierownik",'Podział podstawowy'!$F$24,IF(D1343="zastępca kierownika",'Podział podstawowy'!$F$25,IF(D1343="główny ekspert",'Podział podstawowy'!$F$26,IF(OR(D1343="starszy ekspert",D1343="główny specjalista"),'Podział podstawowy'!$F$27,IF(OR(D1343="ekspert",D1343="specjalista"),'Podział podstawowy'!$F$28,'Podział podstawowy'!$F$29)))))))</f>
        <v>1306.0109446916717</v>
      </c>
      <c r="G1343" s="173"/>
      <c r="H1343" s="173"/>
      <c r="I1343" s="172"/>
      <c r="J1343" s="172"/>
      <c r="K1343" s="172"/>
      <c r="L1343" s="172"/>
      <c r="M1343" s="172"/>
    </row>
    <row r="1344" spans="1:13">
      <c r="A1344" s="116" t="s">
        <v>1504</v>
      </c>
      <c r="B1344" s="104">
        <v>111</v>
      </c>
      <c r="C1344" s="104" t="s">
        <v>1663</v>
      </c>
      <c r="D1344" s="104" t="s">
        <v>1669</v>
      </c>
      <c r="E1344" s="104">
        <v>1</v>
      </c>
      <c r="F1344" s="113">
        <f>IF(D1344="dyrektor ",'Podział podstawowy'!$F$19,IF(OR(D1344="zastępca dyrektora ",D1344="główny księgowy"),'Podział podstawowy'!$F$20,IF(D1344="kierownik",'Podział podstawowy'!$F$24,IF(D1344="zastępca kierownika",'Podział podstawowy'!$F$25,IF(D1344="główny ekspert",'Podział podstawowy'!$F$26,IF(OR(D1344="starszy ekspert",D1344="główny specjalista"),'Podział podstawowy'!$F$27,IF(OR(D1344="ekspert",D1344="specjalista"),'Podział podstawowy'!$F$28,'Podział podstawowy'!$F$29)))))))</f>
        <v>870.67396312778124</v>
      </c>
      <c r="G1344" s="171"/>
      <c r="H1344" s="171"/>
      <c r="I1344" s="172"/>
      <c r="J1344" s="172"/>
      <c r="K1344" s="172"/>
      <c r="L1344" s="172"/>
      <c r="M1344" s="172"/>
    </row>
    <row r="1345" spans="1:13">
      <c r="A1345" s="116" t="s">
        <v>1505</v>
      </c>
      <c r="B1345" s="104">
        <v>111</v>
      </c>
      <c r="C1345" s="104" t="s">
        <v>1663</v>
      </c>
      <c r="D1345" s="104" t="s">
        <v>47</v>
      </c>
      <c r="E1345" s="104">
        <v>1</v>
      </c>
      <c r="F1345" s="113">
        <f>IF(D1345="dyrektor ",'Podział podstawowy'!$F$19,IF(OR(D1345="zastępca dyrektora ",D1345="główny księgowy"),'Podział podstawowy'!$F$20,IF(D1345="kierownik",'Podział podstawowy'!$F$24,IF(D1345="zastępca kierownika",'Podział podstawowy'!$F$25,IF(D1345="główny ekspert",'Podział podstawowy'!$F$26,IF(OR(D1345="starszy ekspert",D1345="główny specjalista"),'Podział podstawowy'!$F$27,IF(OR(D1345="ekspert",D1345="specjalista"),'Podział podstawowy'!$F$28,'Podział podstawowy'!$F$29)))))))</f>
        <v>1306.0109446916717</v>
      </c>
      <c r="G1345" s="173"/>
      <c r="H1345" s="173"/>
      <c r="I1345" s="172"/>
      <c r="J1345" s="172"/>
      <c r="K1345" s="172"/>
      <c r="L1345" s="172"/>
      <c r="M1345" s="172"/>
    </row>
    <row r="1346" spans="1:13">
      <c r="A1346" s="116" t="s">
        <v>1506</v>
      </c>
      <c r="B1346" s="104">
        <v>111</v>
      </c>
      <c r="C1346" s="104" t="s">
        <v>1663</v>
      </c>
      <c r="D1346" s="104" t="s">
        <v>8</v>
      </c>
      <c r="E1346" s="104">
        <v>1</v>
      </c>
      <c r="F1346" s="113">
        <f>IF(D1346="dyrektor ",'Podział podstawowy'!$F$19,IF(OR(D1346="zastępca dyrektora ",D1346="główny księgowy"),'Podział podstawowy'!$F$20,IF(D1346="kierownik",'Podział podstawowy'!$F$24,IF(D1346="zastępca kierownika",'Podział podstawowy'!$F$25,IF(D1346="główny ekspert",'Podział podstawowy'!$F$26,IF(OR(D1346="starszy ekspert",D1346="główny specjalista"),'Podział podstawowy'!$F$27,IF(OR(D1346="ekspert",D1346="specjalista"),'Podział podstawowy'!$F$28,'Podział podstawowy'!$F$29)))))))</f>
        <v>1088.3424539097266</v>
      </c>
      <c r="G1346" s="171"/>
      <c r="H1346" s="171"/>
      <c r="I1346" s="172"/>
      <c r="J1346" s="172"/>
      <c r="K1346" s="172"/>
      <c r="L1346" s="172"/>
      <c r="M1346" s="172"/>
    </row>
    <row r="1347" spans="1:13">
      <c r="A1347" s="116" t="s">
        <v>246</v>
      </c>
      <c r="B1347" s="104">
        <v>111</v>
      </c>
      <c r="C1347" s="104" t="s">
        <v>1663</v>
      </c>
      <c r="D1347" s="104" t="s">
        <v>10</v>
      </c>
      <c r="E1347" s="104">
        <v>1</v>
      </c>
      <c r="F1347" s="113">
        <f>IF(D1347="dyrektor ",'Podział podstawowy'!$F$19,IF(OR(D1347="zastępca dyrektora ",D1347="główny księgowy"),'Podział podstawowy'!$F$20,IF(D1347="kierownik",'Podział podstawowy'!$F$24,IF(D1347="zastępca kierownika",'Podział podstawowy'!$F$25,IF(D1347="główny ekspert",'Podział podstawowy'!$F$26,IF(OR(D1347="starszy ekspert",D1347="główny specjalista"),'Podział podstawowy'!$F$27,IF(OR(D1347="ekspert",D1347="specjalista"),'Podział podstawowy'!$F$28,'Podział podstawowy'!$F$29)))))))</f>
        <v>1088.3424539097266</v>
      </c>
      <c r="G1347" s="172"/>
      <c r="H1347" s="172"/>
      <c r="I1347" s="172"/>
      <c r="J1347" s="172"/>
      <c r="K1347" s="172"/>
      <c r="L1347" s="172"/>
      <c r="M1347" s="172"/>
    </row>
    <row r="1348" spans="1:13">
      <c r="A1348" s="116" t="s">
        <v>1026</v>
      </c>
      <c r="B1348" s="104">
        <v>111</v>
      </c>
      <c r="C1348" s="104" t="s">
        <v>1663</v>
      </c>
      <c r="D1348" s="104" t="s">
        <v>1669</v>
      </c>
      <c r="E1348" s="104">
        <v>1</v>
      </c>
      <c r="F1348" s="113">
        <f>IF(D1348="dyrektor ",'Podział podstawowy'!$F$19,IF(OR(D1348="zastępca dyrektora ",D1348="główny księgowy"),'Podział podstawowy'!$F$20,IF(D1348="kierownik",'Podział podstawowy'!$F$24,IF(D1348="zastępca kierownika",'Podział podstawowy'!$F$25,IF(D1348="główny ekspert",'Podział podstawowy'!$F$26,IF(OR(D1348="starszy ekspert",D1348="główny specjalista"),'Podział podstawowy'!$F$27,IF(OR(D1348="ekspert",D1348="specjalista"),'Podział podstawowy'!$F$28,'Podział podstawowy'!$F$29)))))))</f>
        <v>870.67396312778124</v>
      </c>
      <c r="G1348" s="172"/>
      <c r="H1348" s="172"/>
      <c r="I1348" s="172"/>
      <c r="J1348" s="172"/>
      <c r="K1348" s="172"/>
      <c r="L1348" s="172"/>
      <c r="M1348" s="172"/>
    </row>
    <row r="1349" spans="1:13">
      <c r="A1349" s="116" t="s">
        <v>1507</v>
      </c>
      <c r="B1349" s="104">
        <v>111</v>
      </c>
      <c r="C1349" s="104" t="s">
        <v>1663</v>
      </c>
      <c r="D1349" s="104" t="s">
        <v>1669</v>
      </c>
      <c r="E1349" s="104">
        <v>1</v>
      </c>
      <c r="F1349" s="113">
        <f>IF(D1349="dyrektor ",'Podział podstawowy'!$F$19,IF(OR(D1349="zastępca dyrektora ",D1349="główny księgowy"),'Podział podstawowy'!$F$20,IF(D1349="kierownik",'Podział podstawowy'!$F$24,IF(D1349="zastępca kierownika",'Podział podstawowy'!$F$25,IF(D1349="główny ekspert",'Podział podstawowy'!$F$26,IF(OR(D1349="starszy ekspert",D1349="główny specjalista"),'Podział podstawowy'!$F$27,IF(OR(D1349="ekspert",D1349="specjalista"),'Podział podstawowy'!$F$28,'Podział podstawowy'!$F$29)))))))</f>
        <v>870.67396312778124</v>
      </c>
      <c r="G1349" s="172"/>
      <c r="H1349" s="172"/>
      <c r="I1349" s="172"/>
      <c r="J1349" s="172"/>
      <c r="K1349" s="172"/>
      <c r="L1349" s="172"/>
      <c r="M1349" s="172"/>
    </row>
    <row r="1350" spans="1:13">
      <c r="A1350" s="116" t="s">
        <v>1508</v>
      </c>
      <c r="B1350" s="104">
        <v>111</v>
      </c>
      <c r="C1350" s="104" t="s">
        <v>1663</v>
      </c>
      <c r="D1350" s="104" t="s">
        <v>1669</v>
      </c>
      <c r="E1350" s="104">
        <v>1</v>
      </c>
      <c r="F1350" s="113">
        <f>IF(D1350="dyrektor ",'Podział podstawowy'!$F$19,IF(OR(D1350="zastępca dyrektora ",D1350="główny księgowy"),'Podział podstawowy'!$F$20,IF(D1350="kierownik",'Podział podstawowy'!$F$24,IF(D1350="zastępca kierownika",'Podział podstawowy'!$F$25,IF(D1350="główny ekspert",'Podział podstawowy'!$F$26,IF(OR(D1350="starszy ekspert",D1350="główny specjalista"),'Podział podstawowy'!$F$27,IF(OR(D1350="ekspert",D1350="specjalista"),'Podział podstawowy'!$F$28,'Podział podstawowy'!$F$29)))))))</f>
        <v>870.67396312778124</v>
      </c>
      <c r="G1350" s="172"/>
      <c r="H1350" s="172"/>
      <c r="I1350" s="172"/>
      <c r="J1350" s="172"/>
      <c r="K1350" s="172"/>
      <c r="L1350" s="172"/>
      <c r="M1350" s="172"/>
    </row>
    <row r="1351" spans="1:13">
      <c r="A1351" s="116" t="s">
        <v>1509</v>
      </c>
      <c r="B1351" s="104">
        <v>111</v>
      </c>
      <c r="C1351" s="104" t="s">
        <v>1663</v>
      </c>
      <c r="D1351" s="104" t="s">
        <v>1669</v>
      </c>
      <c r="E1351" s="104">
        <v>1</v>
      </c>
      <c r="F1351" s="113">
        <f>IF(D1351="dyrektor ",'Podział podstawowy'!$F$19,IF(OR(D1351="zastępca dyrektora ",D1351="główny księgowy"),'Podział podstawowy'!$F$20,IF(D1351="kierownik",'Podział podstawowy'!$F$24,IF(D1351="zastępca kierownika",'Podział podstawowy'!$F$25,IF(D1351="główny ekspert",'Podział podstawowy'!$F$26,IF(OR(D1351="starszy ekspert",D1351="główny specjalista"),'Podział podstawowy'!$F$27,IF(OR(D1351="ekspert",D1351="specjalista"),'Podział podstawowy'!$F$28,'Podział podstawowy'!$F$29)))))))</f>
        <v>870.67396312778124</v>
      </c>
      <c r="G1351" s="172"/>
      <c r="H1351" s="172"/>
      <c r="I1351" s="172"/>
      <c r="J1351" s="172"/>
      <c r="K1351" s="172"/>
      <c r="L1351" s="172"/>
      <c r="M1351" s="172"/>
    </row>
    <row r="1352" spans="1:13">
      <c r="A1352" s="116" t="s">
        <v>1510</v>
      </c>
      <c r="B1352" s="104">
        <v>111</v>
      </c>
      <c r="C1352" s="104" t="s">
        <v>1666</v>
      </c>
      <c r="D1352" s="104" t="s">
        <v>1669</v>
      </c>
      <c r="E1352" s="104">
        <v>1</v>
      </c>
      <c r="F1352" s="113">
        <f>IF(D1352="dyrektor ",'Podział podstawowy'!$F$19,IF(OR(D1352="zastępca dyrektora ",D1352="główny księgowy"),'Podział podstawowy'!$F$20,IF(D1352="kierownik",'Podział podstawowy'!$F$24,IF(D1352="zastępca kierownika",'Podział podstawowy'!$F$25,IF(D1352="główny ekspert",'Podział podstawowy'!$F$26,IF(OR(D1352="starszy ekspert",D1352="główny specjalista"),'Podział podstawowy'!$F$27,IF(OR(D1352="ekspert",D1352="specjalista"),'Podział podstawowy'!$F$28,'Podział podstawowy'!$F$29)))))))</f>
        <v>870.67396312778124</v>
      </c>
      <c r="G1352" s="172"/>
      <c r="H1352" s="172"/>
      <c r="I1352" s="172"/>
      <c r="J1352" s="172"/>
      <c r="K1352" s="172"/>
      <c r="L1352" s="172"/>
      <c r="M1352" s="172"/>
    </row>
    <row r="1353" spans="1:13">
      <c r="A1353" s="116" t="s">
        <v>1511</v>
      </c>
      <c r="B1353" s="104">
        <v>111</v>
      </c>
      <c r="C1353" s="104" t="s">
        <v>1666</v>
      </c>
      <c r="D1353" s="104" t="s">
        <v>8</v>
      </c>
      <c r="E1353" s="104">
        <v>1</v>
      </c>
      <c r="F1353" s="113">
        <f>IF(D1353="dyrektor ",'Podział podstawowy'!$F$19,IF(OR(D1353="zastępca dyrektora ",D1353="główny księgowy"),'Podział podstawowy'!$F$20,IF(D1353="kierownik",'Podział podstawowy'!$F$24,IF(D1353="zastępca kierownika",'Podział podstawowy'!$F$25,IF(D1353="główny ekspert",'Podział podstawowy'!$F$26,IF(OR(D1353="starszy ekspert",D1353="główny specjalista"),'Podział podstawowy'!$F$27,IF(OR(D1353="ekspert",D1353="specjalista"),'Podział podstawowy'!$F$28,'Podział podstawowy'!$F$29)))))))</f>
        <v>1088.3424539097266</v>
      </c>
      <c r="G1353" s="172"/>
      <c r="H1353" s="172"/>
      <c r="I1353" s="172"/>
      <c r="J1353" s="172"/>
      <c r="K1353" s="172"/>
      <c r="L1353" s="172"/>
      <c r="M1353" s="172"/>
    </row>
    <row r="1354" spans="1:13">
      <c r="A1354" s="116" t="s">
        <v>1512</v>
      </c>
      <c r="B1354" s="104">
        <v>111</v>
      </c>
      <c r="C1354" s="104" t="s">
        <v>1666</v>
      </c>
      <c r="D1354" s="104" t="s">
        <v>10</v>
      </c>
      <c r="E1354" s="104">
        <v>1</v>
      </c>
      <c r="F1354" s="113">
        <f>IF(D1354="dyrektor ",'Podział podstawowy'!$F$19,IF(OR(D1354="zastępca dyrektora ",D1354="główny księgowy"),'Podział podstawowy'!$F$20,IF(D1354="kierownik",'Podział podstawowy'!$F$24,IF(D1354="zastępca kierownika",'Podział podstawowy'!$F$25,IF(D1354="główny ekspert",'Podział podstawowy'!$F$26,IF(OR(D1354="starszy ekspert",D1354="główny specjalista"),'Podział podstawowy'!$F$27,IF(OR(D1354="ekspert",D1354="specjalista"),'Podział podstawowy'!$F$28,'Podział podstawowy'!$F$29)))))))</f>
        <v>1088.3424539097266</v>
      </c>
      <c r="G1354" s="172"/>
      <c r="H1354" s="172"/>
      <c r="I1354" s="172"/>
      <c r="J1354" s="172"/>
      <c r="K1354" s="172"/>
      <c r="L1354" s="172"/>
      <c r="M1354" s="172"/>
    </row>
    <row r="1355" spans="1:13">
      <c r="A1355" s="116" t="s">
        <v>1513</v>
      </c>
      <c r="B1355" s="104">
        <v>111</v>
      </c>
      <c r="C1355" s="104" t="s">
        <v>1666</v>
      </c>
      <c r="D1355" s="104" t="s">
        <v>46</v>
      </c>
      <c r="E1355" s="104">
        <v>1</v>
      </c>
      <c r="F1355" s="113">
        <f>IF(D1355="dyrektor ",'Podział podstawowy'!$F$19,IF(OR(D1355="zastępca dyrektora ",D1355="główny księgowy"),'Podział podstawowy'!$F$20,IF(D1355="kierownik",'Podział podstawowy'!$F$24,IF(D1355="zastępca kierownika",'Podział podstawowy'!$F$25,IF(D1355="główny ekspert",'Podział podstawowy'!$F$26,IF(OR(D1355="starszy ekspert",D1355="główny specjalista"),'Podział podstawowy'!$F$27,IF(OR(D1355="ekspert",D1355="specjalista"),'Podział podstawowy'!$F$28,'Podział podstawowy'!$F$29)))))))</f>
        <v>2176.6849078194532</v>
      </c>
      <c r="G1355" s="172"/>
      <c r="H1355" s="172"/>
      <c r="I1355" s="172"/>
      <c r="J1355" s="172"/>
      <c r="K1355" s="172"/>
      <c r="L1355" s="172"/>
      <c r="M1355" s="172"/>
    </row>
    <row r="1356" spans="1:13">
      <c r="A1356" s="116" t="s">
        <v>1514</v>
      </c>
      <c r="B1356" s="104">
        <v>111</v>
      </c>
      <c r="C1356" s="104" t="s">
        <v>1666</v>
      </c>
      <c r="D1356" s="104" t="s">
        <v>1669</v>
      </c>
      <c r="E1356" s="104">
        <v>1</v>
      </c>
      <c r="F1356" s="113">
        <f>IF(D1356="dyrektor ",'Podział podstawowy'!$F$19,IF(OR(D1356="zastępca dyrektora ",D1356="główny księgowy"),'Podział podstawowy'!$F$20,IF(D1356="kierownik",'Podział podstawowy'!$F$24,IF(D1356="zastępca kierownika",'Podział podstawowy'!$F$25,IF(D1356="główny ekspert",'Podział podstawowy'!$F$26,IF(OR(D1356="starszy ekspert",D1356="główny specjalista"),'Podział podstawowy'!$F$27,IF(OR(D1356="ekspert",D1356="specjalista"),'Podział podstawowy'!$F$28,'Podział podstawowy'!$F$29)))))))</f>
        <v>870.67396312778124</v>
      </c>
      <c r="G1356" s="172"/>
      <c r="H1356" s="172"/>
      <c r="I1356" s="172"/>
      <c r="J1356" s="172"/>
      <c r="K1356" s="172"/>
      <c r="L1356" s="172"/>
      <c r="M1356" s="172"/>
    </row>
    <row r="1357" spans="1:13">
      <c r="A1357" s="116" t="s">
        <v>1515</v>
      </c>
      <c r="B1357" s="104">
        <v>111</v>
      </c>
      <c r="C1357" s="104" t="s">
        <v>1666</v>
      </c>
      <c r="D1357" s="104" t="s">
        <v>1669</v>
      </c>
      <c r="E1357" s="104">
        <v>1</v>
      </c>
      <c r="F1357" s="113">
        <f>IF(D1357="dyrektor ",'Podział podstawowy'!$F$19,IF(OR(D1357="zastępca dyrektora ",D1357="główny księgowy"),'Podział podstawowy'!$F$20,IF(D1357="kierownik",'Podział podstawowy'!$F$24,IF(D1357="zastępca kierownika",'Podział podstawowy'!$F$25,IF(D1357="główny ekspert",'Podział podstawowy'!$F$26,IF(OR(D1357="starszy ekspert",D1357="główny specjalista"),'Podział podstawowy'!$F$27,IF(OR(D1357="ekspert",D1357="specjalista"),'Podział podstawowy'!$F$28,'Podział podstawowy'!$F$29)))))))</f>
        <v>870.67396312778124</v>
      </c>
      <c r="G1357" s="172"/>
      <c r="H1357" s="172"/>
      <c r="I1357" s="172"/>
      <c r="J1357" s="172"/>
      <c r="K1357" s="172"/>
      <c r="L1357" s="172"/>
      <c r="M1357" s="172"/>
    </row>
    <row r="1358" spans="1:13">
      <c r="A1358" s="116" t="s">
        <v>1516</v>
      </c>
      <c r="B1358" s="104">
        <v>111</v>
      </c>
      <c r="C1358" s="104" t="s">
        <v>1666</v>
      </c>
      <c r="D1358" s="104" t="s">
        <v>1669</v>
      </c>
      <c r="E1358" s="104">
        <v>1</v>
      </c>
      <c r="F1358" s="113">
        <f>IF(D1358="dyrektor ",'Podział podstawowy'!$F$19,IF(OR(D1358="zastępca dyrektora ",D1358="główny księgowy"),'Podział podstawowy'!$F$20,IF(D1358="kierownik",'Podział podstawowy'!$F$24,IF(D1358="zastępca kierownika",'Podział podstawowy'!$F$25,IF(D1358="główny ekspert",'Podział podstawowy'!$F$26,IF(OR(D1358="starszy ekspert",D1358="główny specjalista"),'Podział podstawowy'!$F$27,IF(OR(D1358="ekspert",D1358="specjalista"),'Podział podstawowy'!$F$28,'Podział podstawowy'!$F$29)))))))</f>
        <v>870.67396312778124</v>
      </c>
      <c r="G1358" s="172"/>
      <c r="H1358" s="172"/>
      <c r="I1358" s="172"/>
      <c r="J1358" s="172"/>
      <c r="K1358" s="172"/>
      <c r="L1358" s="172"/>
      <c r="M1358" s="172"/>
    </row>
    <row r="1359" spans="1:13">
      <c r="A1359" s="116" t="s">
        <v>1517</v>
      </c>
      <c r="B1359" s="104">
        <v>111</v>
      </c>
      <c r="C1359" s="104" t="s">
        <v>1666</v>
      </c>
      <c r="D1359" s="104" t="s">
        <v>47</v>
      </c>
      <c r="E1359" s="104">
        <v>1</v>
      </c>
      <c r="F1359" s="113">
        <f>IF(D1359="dyrektor ",'Podział podstawowy'!$F$19,IF(OR(D1359="zastępca dyrektora ",D1359="główny księgowy"),'Podział podstawowy'!$F$20,IF(D1359="kierownik",'Podział podstawowy'!$F$24,IF(D1359="zastępca kierownika",'Podział podstawowy'!$F$25,IF(D1359="główny ekspert",'Podział podstawowy'!$F$26,IF(OR(D1359="starszy ekspert",D1359="główny specjalista"),'Podział podstawowy'!$F$27,IF(OR(D1359="ekspert",D1359="specjalista"),'Podział podstawowy'!$F$28,'Podział podstawowy'!$F$29)))))))</f>
        <v>1306.0109446916717</v>
      </c>
      <c r="G1359" s="172"/>
      <c r="H1359" s="172"/>
      <c r="I1359" s="172"/>
      <c r="J1359" s="172"/>
      <c r="K1359" s="172"/>
      <c r="L1359" s="172"/>
      <c r="M1359" s="172"/>
    </row>
    <row r="1360" spans="1:13">
      <c r="A1360" s="116" t="s">
        <v>1518</v>
      </c>
      <c r="B1360" s="104">
        <v>111</v>
      </c>
      <c r="C1360" s="104" t="s">
        <v>1666</v>
      </c>
      <c r="D1360" s="104" t="s">
        <v>52</v>
      </c>
      <c r="E1360" s="104">
        <v>1</v>
      </c>
      <c r="F1360" s="113">
        <f>IF(D1360="dyrektor ",'Podział podstawowy'!$F$19,IF(OR(D1360="zastępca dyrektora ",D1360="główny księgowy"),'Podział podstawowy'!$F$20,IF(D1360="kierownik",'Podział podstawowy'!$F$24,IF(D1360="zastępca kierownika",'Podział podstawowy'!$F$25,IF(D1360="główny ekspert",'Podział podstawowy'!$F$26,IF(OR(D1360="starszy ekspert",D1360="główny specjalista"),'Podział podstawowy'!$F$27,IF(OR(D1360="ekspert",D1360="specjalista"),'Podział podstawowy'!$F$28,'Podział podstawowy'!$F$29)))))))</f>
        <v>1741.3479262555625</v>
      </c>
      <c r="G1360" s="172"/>
      <c r="H1360" s="172"/>
      <c r="I1360" s="172"/>
      <c r="J1360" s="172"/>
      <c r="K1360" s="172"/>
      <c r="L1360" s="172"/>
      <c r="M1360" s="172"/>
    </row>
    <row r="1361" spans="1:13">
      <c r="A1361" s="116" t="s">
        <v>653</v>
      </c>
      <c r="B1361" s="104">
        <v>111</v>
      </c>
      <c r="C1361" s="104" t="s">
        <v>1666</v>
      </c>
      <c r="D1361" s="104" t="s">
        <v>10</v>
      </c>
      <c r="E1361" s="104">
        <v>1</v>
      </c>
      <c r="F1361" s="113">
        <f>IF(D1361="dyrektor ",'Podział podstawowy'!$F$19,IF(OR(D1361="zastępca dyrektora ",D1361="główny księgowy"),'Podział podstawowy'!$F$20,IF(D1361="kierownik",'Podział podstawowy'!$F$24,IF(D1361="zastępca kierownika",'Podział podstawowy'!$F$25,IF(D1361="główny ekspert",'Podział podstawowy'!$F$26,IF(OR(D1361="starszy ekspert",D1361="główny specjalista"),'Podział podstawowy'!$F$27,IF(OR(D1361="ekspert",D1361="specjalista"),'Podział podstawowy'!$F$28,'Podział podstawowy'!$F$29)))))))</f>
        <v>1088.3424539097266</v>
      </c>
      <c r="G1361" s="172"/>
      <c r="H1361" s="172"/>
      <c r="I1361" s="172"/>
      <c r="J1361" s="172"/>
      <c r="K1361" s="172"/>
      <c r="L1361" s="172"/>
      <c r="M1361" s="172"/>
    </row>
    <row r="1362" spans="1:13">
      <c r="A1362" s="116" t="s">
        <v>1519</v>
      </c>
      <c r="B1362" s="104">
        <v>111</v>
      </c>
      <c r="C1362" s="104" t="s">
        <v>1666</v>
      </c>
      <c r="D1362" s="104" t="s">
        <v>1669</v>
      </c>
      <c r="E1362" s="104">
        <v>1</v>
      </c>
      <c r="F1362" s="113">
        <f>IF(D1362="dyrektor ",'Podział podstawowy'!$F$19,IF(OR(D1362="zastępca dyrektora ",D1362="główny księgowy"),'Podział podstawowy'!$F$20,IF(D1362="kierownik",'Podział podstawowy'!$F$24,IF(D1362="zastępca kierownika",'Podział podstawowy'!$F$25,IF(D1362="główny ekspert",'Podział podstawowy'!$F$26,IF(OR(D1362="starszy ekspert",D1362="główny specjalista"),'Podział podstawowy'!$F$27,IF(OR(D1362="ekspert",D1362="specjalista"),'Podział podstawowy'!$F$28,'Podział podstawowy'!$F$29)))))))</f>
        <v>870.67396312778124</v>
      </c>
      <c r="G1362" s="172"/>
      <c r="H1362" s="172"/>
      <c r="I1362" s="172"/>
      <c r="J1362" s="172"/>
      <c r="K1362" s="172"/>
      <c r="L1362" s="172"/>
      <c r="M1362" s="172"/>
    </row>
    <row r="1363" spans="1:13">
      <c r="A1363" s="116" t="s">
        <v>1520</v>
      </c>
      <c r="B1363" s="104">
        <v>111</v>
      </c>
      <c r="C1363" s="104" t="s">
        <v>1666</v>
      </c>
      <c r="D1363" s="104" t="s">
        <v>1669</v>
      </c>
      <c r="E1363" s="104">
        <v>1</v>
      </c>
      <c r="F1363" s="113">
        <f>IF(D1363="dyrektor ",'Podział podstawowy'!$F$19,IF(OR(D1363="zastępca dyrektora ",D1363="główny księgowy"),'Podział podstawowy'!$F$20,IF(D1363="kierownik",'Podział podstawowy'!$F$24,IF(D1363="zastępca kierownika",'Podział podstawowy'!$F$25,IF(D1363="główny ekspert",'Podział podstawowy'!$F$26,IF(OR(D1363="starszy ekspert",D1363="główny specjalista"),'Podział podstawowy'!$F$27,IF(OR(D1363="ekspert",D1363="specjalista"),'Podział podstawowy'!$F$28,'Podział podstawowy'!$F$29)))))))</f>
        <v>870.67396312778124</v>
      </c>
      <c r="G1363" s="172"/>
      <c r="H1363" s="172"/>
      <c r="I1363" s="172"/>
      <c r="J1363" s="172"/>
      <c r="K1363" s="172"/>
      <c r="L1363" s="172"/>
      <c r="M1363" s="172"/>
    </row>
    <row r="1364" spans="1:13">
      <c r="A1364" s="116" t="s">
        <v>1521</v>
      </c>
      <c r="B1364" s="104">
        <v>111</v>
      </c>
      <c r="C1364" s="104" t="s">
        <v>1666</v>
      </c>
      <c r="D1364" s="104" t="s">
        <v>8</v>
      </c>
      <c r="E1364" s="104">
        <v>1</v>
      </c>
      <c r="F1364" s="113">
        <f>IF(D1364="dyrektor ",'Podział podstawowy'!$F$19,IF(OR(D1364="zastępca dyrektora ",D1364="główny księgowy"),'Podział podstawowy'!$F$20,IF(D1364="kierownik",'Podział podstawowy'!$F$24,IF(D1364="zastępca kierownika",'Podział podstawowy'!$F$25,IF(D1364="główny ekspert",'Podział podstawowy'!$F$26,IF(OR(D1364="starszy ekspert",D1364="główny specjalista"),'Podział podstawowy'!$F$27,IF(OR(D1364="ekspert",D1364="specjalista"),'Podział podstawowy'!$F$28,'Podział podstawowy'!$F$29)))))))</f>
        <v>1088.3424539097266</v>
      </c>
      <c r="G1364" s="172"/>
      <c r="H1364" s="172"/>
      <c r="I1364" s="172"/>
      <c r="J1364" s="172"/>
      <c r="K1364" s="172"/>
      <c r="L1364" s="172"/>
      <c r="M1364" s="172"/>
    </row>
    <row r="1365" spans="1:13">
      <c r="A1365" s="116" t="s">
        <v>1522</v>
      </c>
      <c r="B1365" s="104">
        <v>111</v>
      </c>
      <c r="C1365" s="104" t="s">
        <v>1666</v>
      </c>
      <c r="D1365" s="104" t="s">
        <v>1669</v>
      </c>
      <c r="E1365" s="104">
        <v>1</v>
      </c>
      <c r="F1365" s="113">
        <f>IF(D1365="dyrektor ",'Podział podstawowy'!$F$19,IF(OR(D1365="zastępca dyrektora ",D1365="główny księgowy"),'Podział podstawowy'!$F$20,IF(D1365="kierownik",'Podział podstawowy'!$F$24,IF(D1365="zastępca kierownika",'Podział podstawowy'!$F$25,IF(D1365="główny ekspert",'Podział podstawowy'!$F$26,IF(OR(D1365="starszy ekspert",D1365="główny specjalista"),'Podział podstawowy'!$F$27,IF(OR(D1365="ekspert",D1365="specjalista"),'Podział podstawowy'!$F$28,'Podział podstawowy'!$F$29)))))))</f>
        <v>870.67396312778124</v>
      </c>
      <c r="G1365" s="172"/>
      <c r="H1365" s="172"/>
      <c r="I1365" s="172"/>
      <c r="J1365" s="172"/>
      <c r="K1365" s="172"/>
      <c r="L1365" s="172"/>
      <c r="M1365" s="172"/>
    </row>
    <row r="1366" spans="1:13">
      <c r="A1366" s="116" t="s">
        <v>1523</v>
      </c>
      <c r="B1366" s="104">
        <v>111</v>
      </c>
      <c r="C1366" s="104" t="s">
        <v>1666</v>
      </c>
      <c r="D1366" s="104" t="s">
        <v>47</v>
      </c>
      <c r="E1366" s="104">
        <v>1</v>
      </c>
      <c r="F1366" s="113">
        <f>IF(D1366="dyrektor ",'Podział podstawowy'!$F$19,IF(OR(D1366="zastępca dyrektora ",D1366="główny księgowy"),'Podział podstawowy'!$F$20,IF(D1366="kierownik",'Podział podstawowy'!$F$24,IF(D1366="zastępca kierownika",'Podział podstawowy'!$F$25,IF(D1366="główny ekspert",'Podział podstawowy'!$F$26,IF(OR(D1366="starszy ekspert",D1366="główny specjalista"),'Podział podstawowy'!$F$27,IF(OR(D1366="ekspert",D1366="specjalista"),'Podział podstawowy'!$F$28,'Podział podstawowy'!$F$29)))))))</f>
        <v>1306.0109446916717</v>
      </c>
      <c r="G1366" s="172"/>
      <c r="H1366" s="172"/>
      <c r="I1366" s="172"/>
      <c r="J1366" s="172"/>
      <c r="K1366" s="172"/>
      <c r="L1366" s="172"/>
      <c r="M1366" s="172"/>
    </row>
    <row r="1367" spans="1:13">
      <c r="A1367" s="116" t="s">
        <v>1524</v>
      </c>
      <c r="B1367" s="104">
        <v>111</v>
      </c>
      <c r="C1367" s="104" t="s">
        <v>1666</v>
      </c>
      <c r="D1367" s="104" t="s">
        <v>1669</v>
      </c>
      <c r="E1367" s="104">
        <v>1</v>
      </c>
      <c r="F1367" s="113">
        <f>IF(D1367="dyrektor ",'Podział podstawowy'!$F$19,IF(OR(D1367="zastępca dyrektora ",D1367="główny księgowy"),'Podział podstawowy'!$F$20,IF(D1367="kierownik",'Podział podstawowy'!$F$24,IF(D1367="zastępca kierownika",'Podział podstawowy'!$F$25,IF(D1367="główny ekspert",'Podział podstawowy'!$F$26,IF(OR(D1367="starszy ekspert",D1367="główny specjalista"),'Podział podstawowy'!$F$27,IF(OR(D1367="ekspert",D1367="specjalista"),'Podział podstawowy'!$F$28,'Podział podstawowy'!$F$29)))))))</f>
        <v>870.67396312778124</v>
      </c>
      <c r="G1367" s="172"/>
      <c r="H1367" s="172"/>
      <c r="I1367" s="172"/>
      <c r="J1367" s="172"/>
      <c r="K1367" s="172"/>
      <c r="L1367" s="172"/>
      <c r="M1367" s="172"/>
    </row>
    <row r="1368" spans="1:13">
      <c r="A1368" s="116" t="s">
        <v>1525</v>
      </c>
      <c r="B1368" s="104">
        <v>111</v>
      </c>
      <c r="C1368" s="104" t="s">
        <v>1666</v>
      </c>
      <c r="D1368" s="104" t="s">
        <v>46</v>
      </c>
      <c r="E1368" s="104">
        <v>1</v>
      </c>
      <c r="F1368" s="113">
        <f>IF(D1368="dyrektor ",'Podział podstawowy'!$F$19,IF(OR(D1368="zastępca dyrektora ",D1368="główny księgowy"),'Podział podstawowy'!$F$20,IF(D1368="kierownik",'Podział podstawowy'!$F$24,IF(D1368="zastępca kierownika",'Podział podstawowy'!$F$25,IF(D1368="główny ekspert",'Podział podstawowy'!$F$26,IF(OR(D1368="starszy ekspert",D1368="główny specjalista"),'Podział podstawowy'!$F$27,IF(OR(D1368="ekspert",D1368="specjalista"),'Podział podstawowy'!$F$28,'Podział podstawowy'!$F$29)))))))</f>
        <v>2176.6849078194532</v>
      </c>
      <c r="G1368" s="172"/>
      <c r="H1368" s="172"/>
      <c r="I1368" s="172"/>
      <c r="J1368" s="172"/>
      <c r="K1368" s="172"/>
      <c r="L1368" s="172"/>
      <c r="M1368" s="172"/>
    </row>
    <row r="1369" spans="1:13">
      <c r="A1369" s="116" t="s">
        <v>1526</v>
      </c>
      <c r="B1369" s="104">
        <v>111</v>
      </c>
      <c r="C1369" s="104" t="s">
        <v>1666</v>
      </c>
      <c r="D1369" s="104" t="s">
        <v>1669</v>
      </c>
      <c r="E1369" s="104">
        <v>1</v>
      </c>
      <c r="F1369" s="113">
        <f>IF(D1369="dyrektor ",'Podział podstawowy'!$F$19,IF(OR(D1369="zastępca dyrektora ",D1369="główny księgowy"),'Podział podstawowy'!$F$20,IF(D1369="kierownik",'Podział podstawowy'!$F$24,IF(D1369="zastępca kierownika",'Podział podstawowy'!$F$25,IF(D1369="główny ekspert",'Podział podstawowy'!$F$26,IF(OR(D1369="starszy ekspert",D1369="główny specjalista"),'Podział podstawowy'!$F$27,IF(OR(D1369="ekspert",D1369="specjalista"),'Podział podstawowy'!$F$28,'Podział podstawowy'!$F$29)))))))</f>
        <v>870.67396312778124</v>
      </c>
      <c r="G1369" s="172"/>
      <c r="H1369" s="172"/>
      <c r="I1369" s="172"/>
      <c r="J1369" s="172"/>
      <c r="K1369" s="172"/>
      <c r="L1369" s="172"/>
      <c r="M1369" s="172"/>
    </row>
    <row r="1370" spans="1:13">
      <c r="A1370" s="116" t="s">
        <v>1527</v>
      </c>
      <c r="B1370" s="104">
        <v>111</v>
      </c>
      <c r="C1370" s="104" t="s">
        <v>1666</v>
      </c>
      <c r="D1370" s="104" t="s">
        <v>1669</v>
      </c>
      <c r="E1370" s="104">
        <v>1</v>
      </c>
      <c r="F1370" s="113">
        <f>IF(D1370="dyrektor ",'Podział podstawowy'!$F$19,IF(OR(D1370="zastępca dyrektora ",D1370="główny księgowy"),'Podział podstawowy'!$F$20,IF(D1370="kierownik",'Podział podstawowy'!$F$24,IF(D1370="zastępca kierownika",'Podział podstawowy'!$F$25,IF(D1370="główny ekspert",'Podział podstawowy'!$F$26,IF(OR(D1370="starszy ekspert",D1370="główny specjalista"),'Podział podstawowy'!$F$27,IF(OR(D1370="ekspert",D1370="specjalista"),'Podział podstawowy'!$F$28,'Podział podstawowy'!$F$29)))))))</f>
        <v>870.67396312778124</v>
      </c>
      <c r="G1370" s="172"/>
      <c r="H1370" s="172"/>
      <c r="I1370" s="172"/>
      <c r="J1370" s="172"/>
      <c r="K1370" s="172"/>
      <c r="L1370" s="172"/>
      <c r="M1370" s="172"/>
    </row>
    <row r="1371" spans="1:13">
      <c r="A1371" s="116" t="s">
        <v>1528</v>
      </c>
      <c r="B1371" s="104">
        <v>111</v>
      </c>
      <c r="C1371" s="104" t="s">
        <v>1666</v>
      </c>
      <c r="D1371" s="104" t="s">
        <v>1669</v>
      </c>
      <c r="E1371" s="104">
        <v>1</v>
      </c>
      <c r="F1371" s="113">
        <f>IF(D1371="dyrektor ",'Podział podstawowy'!$F$19,IF(OR(D1371="zastępca dyrektora ",D1371="główny księgowy"),'Podział podstawowy'!$F$20,IF(D1371="kierownik",'Podział podstawowy'!$F$24,IF(D1371="zastępca kierownika",'Podział podstawowy'!$F$25,IF(D1371="główny ekspert",'Podział podstawowy'!$F$26,IF(OR(D1371="starszy ekspert",D1371="główny specjalista"),'Podział podstawowy'!$F$27,IF(OR(D1371="ekspert",D1371="specjalista"),'Podział podstawowy'!$F$28,'Podział podstawowy'!$F$29)))))))</f>
        <v>870.67396312778124</v>
      </c>
      <c r="G1371" s="172"/>
      <c r="H1371" s="172"/>
      <c r="I1371" s="172"/>
      <c r="J1371" s="172"/>
      <c r="K1371" s="172"/>
      <c r="L1371" s="172"/>
      <c r="M1371" s="172"/>
    </row>
    <row r="1372" spans="1:13">
      <c r="A1372" s="116" t="s">
        <v>1529</v>
      </c>
      <c r="B1372" s="104">
        <v>111</v>
      </c>
      <c r="C1372" s="104" t="s">
        <v>1666</v>
      </c>
      <c r="D1372" s="104" t="s">
        <v>1669</v>
      </c>
      <c r="E1372" s="104">
        <v>1</v>
      </c>
      <c r="F1372" s="113">
        <f>IF(D1372="dyrektor ",'Podział podstawowy'!$F$19,IF(OR(D1372="zastępca dyrektora ",D1372="główny księgowy"),'Podział podstawowy'!$F$20,IF(D1372="kierownik",'Podział podstawowy'!$F$24,IF(D1372="zastępca kierownika",'Podział podstawowy'!$F$25,IF(D1372="główny ekspert",'Podział podstawowy'!$F$26,IF(OR(D1372="starszy ekspert",D1372="główny specjalista"),'Podział podstawowy'!$F$27,IF(OR(D1372="ekspert",D1372="specjalista"),'Podział podstawowy'!$F$28,'Podział podstawowy'!$F$29)))))))</f>
        <v>870.67396312778124</v>
      </c>
      <c r="G1372" s="172"/>
      <c r="H1372" s="172"/>
      <c r="I1372" s="172"/>
      <c r="J1372" s="172"/>
      <c r="K1372" s="172"/>
      <c r="L1372" s="172"/>
      <c r="M1372" s="172"/>
    </row>
    <row r="1373" spans="1:13">
      <c r="A1373" s="116" t="s">
        <v>1530</v>
      </c>
      <c r="B1373" s="104">
        <v>111</v>
      </c>
      <c r="C1373" s="104" t="s">
        <v>1666</v>
      </c>
      <c r="D1373" s="104" t="s">
        <v>1669</v>
      </c>
      <c r="E1373" s="104">
        <v>1</v>
      </c>
      <c r="F1373" s="113">
        <f>IF(D1373="dyrektor ",'Podział podstawowy'!$F$19,IF(OR(D1373="zastępca dyrektora ",D1373="główny księgowy"),'Podział podstawowy'!$F$20,IF(D1373="kierownik",'Podział podstawowy'!$F$24,IF(D1373="zastępca kierownika",'Podział podstawowy'!$F$25,IF(D1373="główny ekspert",'Podział podstawowy'!$F$26,IF(OR(D1373="starszy ekspert",D1373="główny specjalista"),'Podział podstawowy'!$F$27,IF(OR(D1373="ekspert",D1373="specjalista"),'Podział podstawowy'!$F$28,'Podział podstawowy'!$F$29)))))))</f>
        <v>870.67396312778124</v>
      </c>
      <c r="G1373" s="172"/>
      <c r="H1373" s="172"/>
      <c r="I1373" s="172"/>
      <c r="J1373" s="172"/>
      <c r="K1373" s="172"/>
      <c r="L1373" s="172"/>
      <c r="M1373" s="172"/>
    </row>
    <row r="1374" spans="1:13">
      <c r="A1374" s="116" t="s">
        <v>1531</v>
      </c>
      <c r="B1374" s="104">
        <v>111</v>
      </c>
      <c r="C1374" s="104" t="s">
        <v>1665</v>
      </c>
      <c r="D1374" s="104" t="s">
        <v>46</v>
      </c>
      <c r="E1374" s="104">
        <v>1</v>
      </c>
      <c r="F1374" s="113">
        <f>IF(D1374="dyrektor ",'Podział podstawowy'!$F$19,IF(OR(D1374="zastępca dyrektora ",D1374="główny księgowy"),'Podział podstawowy'!$F$20,IF(D1374="kierownik",'Podział podstawowy'!$F$24,IF(D1374="zastępca kierownika",'Podział podstawowy'!$F$25,IF(D1374="główny ekspert",'Podział podstawowy'!$F$26,IF(OR(D1374="starszy ekspert",D1374="główny specjalista"),'Podział podstawowy'!$F$27,IF(OR(D1374="ekspert",D1374="specjalista"),'Podział podstawowy'!$F$28,'Podział podstawowy'!$F$29)))))))</f>
        <v>2176.6849078194532</v>
      </c>
      <c r="G1374" s="172"/>
      <c r="H1374" s="172"/>
      <c r="I1374" s="172"/>
      <c r="J1374" s="172"/>
      <c r="K1374" s="172"/>
      <c r="L1374" s="172"/>
      <c r="M1374" s="172"/>
    </row>
    <row r="1375" spans="1:13">
      <c r="A1375" s="116" t="s">
        <v>1532</v>
      </c>
      <c r="B1375" s="104">
        <v>111</v>
      </c>
      <c r="C1375" s="104" t="s">
        <v>1665</v>
      </c>
      <c r="D1375" s="104" t="s">
        <v>1669</v>
      </c>
      <c r="E1375" s="104">
        <v>1</v>
      </c>
      <c r="F1375" s="113">
        <f>IF(D1375="dyrektor ",'Podział podstawowy'!$F$19,IF(OR(D1375="zastępca dyrektora ",D1375="główny księgowy"),'Podział podstawowy'!$F$20,IF(D1375="kierownik",'Podział podstawowy'!$F$24,IF(D1375="zastępca kierownika",'Podział podstawowy'!$F$25,IF(D1375="główny ekspert",'Podział podstawowy'!$F$26,IF(OR(D1375="starszy ekspert",D1375="główny specjalista"),'Podział podstawowy'!$F$27,IF(OR(D1375="ekspert",D1375="specjalista"),'Podział podstawowy'!$F$28,'Podział podstawowy'!$F$29)))))))</f>
        <v>870.67396312778124</v>
      </c>
      <c r="G1375" s="172"/>
      <c r="H1375" s="172"/>
      <c r="I1375" s="172"/>
      <c r="J1375" s="172"/>
      <c r="K1375" s="172"/>
      <c r="L1375" s="172"/>
      <c r="M1375" s="172"/>
    </row>
    <row r="1376" spans="1:13">
      <c r="A1376" s="116" t="s">
        <v>1533</v>
      </c>
      <c r="B1376" s="104">
        <v>111</v>
      </c>
      <c r="C1376" s="104" t="s">
        <v>1665</v>
      </c>
      <c r="D1376" s="104" t="s">
        <v>47</v>
      </c>
      <c r="E1376" s="104">
        <v>1</v>
      </c>
      <c r="F1376" s="113">
        <f>IF(D1376="dyrektor ",'Podział podstawowy'!$F$19,IF(OR(D1376="zastępca dyrektora ",D1376="główny księgowy"),'Podział podstawowy'!$F$20,IF(D1376="kierownik",'Podział podstawowy'!$F$24,IF(D1376="zastępca kierownika",'Podział podstawowy'!$F$25,IF(D1376="główny ekspert",'Podział podstawowy'!$F$26,IF(OR(D1376="starszy ekspert",D1376="główny specjalista"),'Podział podstawowy'!$F$27,IF(OR(D1376="ekspert",D1376="specjalista"),'Podział podstawowy'!$F$28,'Podział podstawowy'!$F$29)))))))</f>
        <v>1306.0109446916717</v>
      </c>
      <c r="G1376" s="172"/>
      <c r="H1376" s="172"/>
      <c r="I1376" s="172"/>
      <c r="J1376" s="172"/>
      <c r="K1376" s="172"/>
      <c r="L1376" s="172"/>
      <c r="M1376" s="172"/>
    </row>
    <row r="1377" spans="1:13">
      <c r="A1377" s="116" t="s">
        <v>1534</v>
      </c>
      <c r="B1377" s="104">
        <v>111</v>
      </c>
      <c r="C1377" s="104" t="s">
        <v>1665</v>
      </c>
      <c r="D1377" s="104" t="s">
        <v>47</v>
      </c>
      <c r="E1377" s="104">
        <v>1</v>
      </c>
      <c r="F1377" s="113">
        <f>IF(D1377="dyrektor ",'Podział podstawowy'!$F$19,IF(OR(D1377="zastępca dyrektora ",D1377="główny księgowy"),'Podział podstawowy'!$F$20,IF(D1377="kierownik",'Podział podstawowy'!$F$24,IF(D1377="zastępca kierownika",'Podział podstawowy'!$F$25,IF(D1377="główny ekspert",'Podział podstawowy'!$F$26,IF(OR(D1377="starszy ekspert",D1377="główny specjalista"),'Podział podstawowy'!$F$27,IF(OR(D1377="ekspert",D1377="specjalista"),'Podział podstawowy'!$F$28,'Podział podstawowy'!$F$29)))))))</f>
        <v>1306.0109446916717</v>
      </c>
      <c r="G1377" s="172"/>
      <c r="H1377" s="172"/>
      <c r="I1377" s="172"/>
      <c r="J1377" s="172"/>
      <c r="K1377" s="172"/>
      <c r="L1377" s="172"/>
      <c r="M1377" s="172"/>
    </row>
    <row r="1378" spans="1:13">
      <c r="A1378" s="116" t="s">
        <v>1535</v>
      </c>
      <c r="B1378" s="104">
        <v>111</v>
      </c>
      <c r="C1378" s="104" t="s">
        <v>1665</v>
      </c>
      <c r="D1378" s="104" t="s">
        <v>46</v>
      </c>
      <c r="E1378" s="104">
        <v>1</v>
      </c>
      <c r="F1378" s="113">
        <f>IF(D1378="dyrektor ",'Podział podstawowy'!$F$19,IF(OR(D1378="zastępca dyrektora ",D1378="główny księgowy"),'Podział podstawowy'!$F$20,IF(D1378="kierownik",'Podział podstawowy'!$F$24,IF(D1378="zastępca kierownika",'Podział podstawowy'!$F$25,IF(D1378="główny ekspert",'Podział podstawowy'!$F$26,IF(OR(D1378="starszy ekspert",D1378="główny specjalista"),'Podział podstawowy'!$F$27,IF(OR(D1378="ekspert",D1378="specjalista"),'Podział podstawowy'!$F$28,'Podział podstawowy'!$F$29)))))))</f>
        <v>2176.6849078194532</v>
      </c>
      <c r="G1378" s="172"/>
      <c r="H1378" s="172"/>
      <c r="I1378" s="172"/>
      <c r="J1378" s="172"/>
      <c r="K1378" s="172"/>
      <c r="L1378" s="172"/>
      <c r="M1378" s="172"/>
    </row>
    <row r="1379" spans="1:13">
      <c r="A1379" s="116" t="s">
        <v>1536</v>
      </c>
      <c r="B1379" s="104">
        <v>111</v>
      </c>
      <c r="C1379" s="104" t="s">
        <v>1665</v>
      </c>
      <c r="D1379" s="104" t="s">
        <v>1669</v>
      </c>
      <c r="E1379" s="104">
        <v>1</v>
      </c>
      <c r="F1379" s="113">
        <f>IF(D1379="dyrektor ",'Podział podstawowy'!$F$19,IF(OR(D1379="zastępca dyrektora ",D1379="główny księgowy"),'Podział podstawowy'!$F$20,IF(D1379="kierownik",'Podział podstawowy'!$F$24,IF(D1379="zastępca kierownika",'Podział podstawowy'!$F$25,IF(D1379="główny ekspert",'Podział podstawowy'!$F$26,IF(OR(D1379="starszy ekspert",D1379="główny specjalista"),'Podział podstawowy'!$F$27,IF(OR(D1379="ekspert",D1379="specjalista"),'Podział podstawowy'!$F$28,'Podział podstawowy'!$F$29)))))))</f>
        <v>870.67396312778124</v>
      </c>
      <c r="G1379" s="172"/>
      <c r="H1379" s="172"/>
      <c r="I1379" s="172"/>
      <c r="J1379" s="172"/>
      <c r="K1379" s="172"/>
      <c r="L1379" s="172"/>
      <c r="M1379" s="172"/>
    </row>
    <row r="1380" spans="1:13">
      <c r="A1380" s="116" t="s">
        <v>1537</v>
      </c>
      <c r="B1380" s="104">
        <v>111</v>
      </c>
      <c r="C1380" s="104" t="s">
        <v>1665</v>
      </c>
      <c r="D1380" s="104" t="s">
        <v>7</v>
      </c>
      <c r="E1380" s="104">
        <v>1</v>
      </c>
      <c r="F1380" s="113">
        <f>IF(D1380="dyrektor ",'Podział podstawowy'!$F$19,IF(OR(D1380="zastępca dyrektora ",D1380="główny księgowy"),'Podział podstawowy'!$F$20,IF(D1380="kierownik",'Podział podstawowy'!$F$24,IF(D1380="zastępca kierownika",'Podział podstawowy'!$F$25,IF(D1380="główny ekspert",'Podział podstawowy'!$F$26,IF(OR(D1380="starszy ekspert",D1380="główny specjalista"),'Podział podstawowy'!$F$27,IF(OR(D1380="ekspert",D1380="specjalista"),'Podział podstawowy'!$F$28,'Podział podstawowy'!$F$29)))))))</f>
        <v>1306.0109446916717</v>
      </c>
      <c r="G1380" s="172"/>
      <c r="H1380" s="172"/>
      <c r="I1380" s="172"/>
      <c r="J1380" s="172"/>
      <c r="K1380" s="172"/>
      <c r="L1380" s="172"/>
      <c r="M1380" s="172"/>
    </row>
    <row r="1381" spans="1:13">
      <c r="A1381" s="116" t="s">
        <v>1538</v>
      </c>
      <c r="B1381" s="104">
        <v>111</v>
      </c>
      <c r="C1381" s="104" t="s">
        <v>1665</v>
      </c>
      <c r="D1381" s="104" t="s">
        <v>1669</v>
      </c>
      <c r="E1381" s="104">
        <v>1</v>
      </c>
      <c r="F1381" s="113">
        <f>IF(D1381="dyrektor ",'Podział podstawowy'!$F$19,IF(OR(D1381="zastępca dyrektora ",D1381="główny księgowy"),'Podział podstawowy'!$F$20,IF(D1381="kierownik",'Podział podstawowy'!$F$24,IF(D1381="zastępca kierownika",'Podział podstawowy'!$F$25,IF(D1381="główny ekspert",'Podział podstawowy'!$F$26,IF(OR(D1381="starszy ekspert",D1381="główny specjalista"),'Podział podstawowy'!$F$27,IF(OR(D1381="ekspert",D1381="specjalista"),'Podział podstawowy'!$F$28,'Podział podstawowy'!$F$29)))))))</f>
        <v>870.67396312778124</v>
      </c>
      <c r="G1381" s="172"/>
      <c r="H1381" s="172"/>
      <c r="I1381" s="172"/>
      <c r="J1381" s="172"/>
      <c r="K1381" s="172"/>
      <c r="L1381" s="172"/>
      <c r="M1381" s="172"/>
    </row>
    <row r="1382" spans="1:13">
      <c r="A1382" s="116" t="s">
        <v>1539</v>
      </c>
      <c r="B1382" s="104">
        <v>111</v>
      </c>
      <c r="C1382" s="104" t="s">
        <v>1665</v>
      </c>
      <c r="D1382" s="104" t="s">
        <v>1669</v>
      </c>
      <c r="E1382" s="104">
        <v>1</v>
      </c>
      <c r="F1382" s="113">
        <f>IF(D1382="dyrektor ",'Podział podstawowy'!$F$19,IF(OR(D1382="zastępca dyrektora ",D1382="główny księgowy"),'Podział podstawowy'!$F$20,IF(D1382="kierownik",'Podział podstawowy'!$F$24,IF(D1382="zastępca kierownika",'Podział podstawowy'!$F$25,IF(D1382="główny ekspert",'Podział podstawowy'!$F$26,IF(OR(D1382="starszy ekspert",D1382="główny specjalista"),'Podział podstawowy'!$F$27,IF(OR(D1382="ekspert",D1382="specjalista"),'Podział podstawowy'!$F$28,'Podział podstawowy'!$F$29)))))))</f>
        <v>870.67396312778124</v>
      </c>
      <c r="G1382" s="172"/>
      <c r="H1382" s="172"/>
      <c r="I1382" s="172"/>
      <c r="J1382" s="172"/>
      <c r="K1382" s="172"/>
      <c r="L1382" s="172"/>
      <c r="M1382" s="172"/>
    </row>
    <row r="1383" spans="1:13">
      <c r="A1383" s="116" t="s">
        <v>1540</v>
      </c>
      <c r="B1383" s="104">
        <v>111</v>
      </c>
      <c r="C1383" s="104" t="s">
        <v>1665</v>
      </c>
      <c r="D1383" s="104" t="s">
        <v>47</v>
      </c>
      <c r="E1383" s="104">
        <v>1</v>
      </c>
      <c r="F1383" s="113">
        <f>IF(D1383="dyrektor ",'Podział podstawowy'!$F$19,IF(OR(D1383="zastępca dyrektora ",D1383="główny księgowy"),'Podział podstawowy'!$F$20,IF(D1383="kierownik",'Podział podstawowy'!$F$24,IF(D1383="zastępca kierownika",'Podział podstawowy'!$F$25,IF(D1383="główny ekspert",'Podział podstawowy'!$F$26,IF(OR(D1383="starszy ekspert",D1383="główny specjalista"),'Podział podstawowy'!$F$27,IF(OR(D1383="ekspert",D1383="specjalista"),'Podział podstawowy'!$F$28,'Podział podstawowy'!$F$29)))))))</f>
        <v>1306.0109446916717</v>
      </c>
      <c r="G1383" s="172"/>
      <c r="H1383" s="172"/>
      <c r="I1383" s="172"/>
      <c r="J1383" s="172"/>
      <c r="K1383" s="172"/>
      <c r="L1383" s="172"/>
      <c r="M1383" s="172"/>
    </row>
    <row r="1384" spans="1:13">
      <c r="A1384" s="116" t="s">
        <v>1541</v>
      </c>
      <c r="B1384" s="104">
        <v>111</v>
      </c>
      <c r="C1384" s="104" t="s">
        <v>1665</v>
      </c>
      <c r="D1384" s="104" t="s">
        <v>1669</v>
      </c>
      <c r="E1384" s="104">
        <v>1</v>
      </c>
      <c r="F1384" s="113">
        <f>IF(D1384="dyrektor ",'Podział podstawowy'!$F$19,IF(OR(D1384="zastępca dyrektora ",D1384="główny księgowy"),'Podział podstawowy'!$F$20,IF(D1384="kierownik",'Podział podstawowy'!$F$24,IF(D1384="zastępca kierownika",'Podział podstawowy'!$F$25,IF(D1384="główny ekspert",'Podział podstawowy'!$F$26,IF(OR(D1384="starszy ekspert",D1384="główny specjalista"),'Podział podstawowy'!$F$27,IF(OR(D1384="ekspert",D1384="specjalista"),'Podział podstawowy'!$F$28,'Podział podstawowy'!$F$29)))))))</f>
        <v>870.67396312778124</v>
      </c>
      <c r="G1384" s="172"/>
      <c r="H1384" s="172"/>
      <c r="I1384" s="172"/>
      <c r="J1384" s="172"/>
      <c r="K1384" s="172"/>
      <c r="L1384" s="172"/>
      <c r="M1384" s="172"/>
    </row>
    <row r="1385" spans="1:13">
      <c r="A1385" s="116" t="s">
        <v>1542</v>
      </c>
      <c r="B1385" s="104">
        <v>111</v>
      </c>
      <c r="C1385" s="104" t="s">
        <v>1665</v>
      </c>
      <c r="D1385" s="104" t="s">
        <v>1669</v>
      </c>
      <c r="E1385" s="104">
        <v>1</v>
      </c>
      <c r="F1385" s="113">
        <f>IF(D1385="dyrektor ",'Podział podstawowy'!$F$19,IF(OR(D1385="zastępca dyrektora ",D1385="główny księgowy"),'Podział podstawowy'!$F$20,IF(D1385="kierownik",'Podział podstawowy'!$F$24,IF(D1385="zastępca kierownika",'Podział podstawowy'!$F$25,IF(D1385="główny ekspert",'Podział podstawowy'!$F$26,IF(OR(D1385="starszy ekspert",D1385="główny specjalista"),'Podział podstawowy'!$F$27,IF(OR(D1385="ekspert",D1385="specjalista"),'Podział podstawowy'!$F$28,'Podział podstawowy'!$F$29)))))))</f>
        <v>870.67396312778124</v>
      </c>
      <c r="G1385" s="172"/>
      <c r="H1385" s="172"/>
      <c r="I1385" s="172"/>
      <c r="J1385" s="172"/>
      <c r="K1385" s="172"/>
      <c r="L1385" s="172"/>
      <c r="M1385" s="172"/>
    </row>
    <row r="1386" spans="1:13">
      <c r="A1386" s="116" t="s">
        <v>1543</v>
      </c>
      <c r="B1386" s="104">
        <v>111</v>
      </c>
      <c r="C1386" s="104" t="s">
        <v>1665</v>
      </c>
      <c r="D1386" s="104" t="s">
        <v>1669</v>
      </c>
      <c r="E1386" s="104">
        <v>1</v>
      </c>
      <c r="F1386" s="113">
        <f>IF(D1386="dyrektor ",'Podział podstawowy'!$F$19,IF(OR(D1386="zastępca dyrektora ",D1386="główny księgowy"),'Podział podstawowy'!$F$20,IF(D1386="kierownik",'Podział podstawowy'!$F$24,IF(D1386="zastępca kierownika",'Podział podstawowy'!$F$25,IF(D1386="główny ekspert",'Podział podstawowy'!$F$26,IF(OR(D1386="starszy ekspert",D1386="główny specjalista"),'Podział podstawowy'!$F$27,IF(OR(D1386="ekspert",D1386="specjalista"),'Podział podstawowy'!$F$28,'Podział podstawowy'!$F$29)))))))</f>
        <v>870.67396312778124</v>
      </c>
      <c r="G1386" s="172"/>
      <c r="H1386" s="172"/>
      <c r="I1386" s="172"/>
      <c r="J1386" s="172"/>
      <c r="K1386" s="172"/>
      <c r="L1386" s="172"/>
      <c r="M1386" s="172"/>
    </row>
    <row r="1387" spans="1:13">
      <c r="A1387" s="116" t="s">
        <v>1544</v>
      </c>
      <c r="B1387" s="104">
        <v>111</v>
      </c>
      <c r="C1387" s="104" t="s">
        <v>1665</v>
      </c>
      <c r="D1387" s="104" t="s">
        <v>1669</v>
      </c>
      <c r="E1387" s="104">
        <v>1</v>
      </c>
      <c r="F1387" s="113">
        <f>IF(D1387="dyrektor ",'Podział podstawowy'!$F$19,IF(OR(D1387="zastępca dyrektora ",D1387="główny księgowy"),'Podział podstawowy'!$F$20,IF(D1387="kierownik",'Podział podstawowy'!$F$24,IF(D1387="zastępca kierownika",'Podział podstawowy'!$F$25,IF(D1387="główny ekspert",'Podział podstawowy'!$F$26,IF(OR(D1387="starszy ekspert",D1387="główny specjalista"),'Podział podstawowy'!$F$27,IF(OR(D1387="ekspert",D1387="specjalista"),'Podział podstawowy'!$F$28,'Podział podstawowy'!$F$29)))))))</f>
        <v>870.67396312778124</v>
      </c>
      <c r="G1387" s="172"/>
      <c r="H1387" s="172"/>
      <c r="I1387" s="172"/>
      <c r="J1387" s="172"/>
      <c r="K1387" s="172"/>
      <c r="L1387" s="172"/>
      <c r="M1387" s="172"/>
    </row>
    <row r="1388" spans="1:13">
      <c r="A1388" s="116" t="s">
        <v>1545</v>
      </c>
      <c r="B1388" s="104">
        <v>111</v>
      </c>
      <c r="C1388" s="104" t="s">
        <v>1665</v>
      </c>
      <c r="D1388" s="104" t="s">
        <v>1669</v>
      </c>
      <c r="E1388" s="104">
        <v>1</v>
      </c>
      <c r="F1388" s="113">
        <f>IF(D1388="dyrektor ",'Podział podstawowy'!$F$19,IF(OR(D1388="zastępca dyrektora ",D1388="główny księgowy"),'Podział podstawowy'!$F$20,IF(D1388="kierownik",'Podział podstawowy'!$F$24,IF(D1388="zastępca kierownika",'Podział podstawowy'!$F$25,IF(D1388="główny ekspert",'Podział podstawowy'!$F$26,IF(OR(D1388="starszy ekspert",D1388="główny specjalista"),'Podział podstawowy'!$F$27,IF(OR(D1388="ekspert",D1388="specjalista"),'Podział podstawowy'!$F$28,'Podział podstawowy'!$F$29)))))))</f>
        <v>870.67396312778124</v>
      </c>
      <c r="G1388" s="172"/>
      <c r="H1388" s="172"/>
      <c r="I1388" s="172"/>
      <c r="J1388" s="172"/>
      <c r="K1388" s="172"/>
      <c r="L1388" s="172"/>
      <c r="M1388" s="172"/>
    </row>
    <row r="1389" spans="1:13">
      <c r="A1389" s="116" t="s">
        <v>1546</v>
      </c>
      <c r="B1389" s="104">
        <v>111</v>
      </c>
      <c r="C1389" s="104" t="s">
        <v>1665</v>
      </c>
      <c r="D1389" s="104" t="s">
        <v>47</v>
      </c>
      <c r="E1389" s="104">
        <v>1</v>
      </c>
      <c r="F1389" s="113">
        <f>IF(D1389="dyrektor ",'Podział podstawowy'!$F$19,IF(OR(D1389="zastępca dyrektora ",D1389="główny księgowy"),'Podział podstawowy'!$F$20,IF(D1389="kierownik",'Podział podstawowy'!$F$24,IF(D1389="zastępca kierownika",'Podział podstawowy'!$F$25,IF(D1389="główny ekspert",'Podział podstawowy'!$F$26,IF(OR(D1389="starszy ekspert",D1389="główny specjalista"),'Podział podstawowy'!$F$27,IF(OR(D1389="ekspert",D1389="specjalista"),'Podział podstawowy'!$F$28,'Podział podstawowy'!$F$29)))))))</f>
        <v>1306.0109446916717</v>
      </c>
      <c r="G1389" s="172"/>
      <c r="H1389" s="172"/>
      <c r="I1389" s="172"/>
      <c r="J1389" s="172"/>
      <c r="K1389" s="172"/>
      <c r="L1389" s="172"/>
      <c r="M1389" s="172"/>
    </row>
    <row r="1390" spans="1:13">
      <c r="A1390" s="116" t="s">
        <v>1547</v>
      </c>
      <c r="B1390" s="104">
        <v>111</v>
      </c>
      <c r="C1390" s="104" t="s">
        <v>1665</v>
      </c>
      <c r="D1390" s="104" t="s">
        <v>1669</v>
      </c>
      <c r="E1390" s="104">
        <v>1</v>
      </c>
      <c r="F1390" s="113">
        <f>IF(D1390="dyrektor ",'Podział podstawowy'!$F$19,IF(OR(D1390="zastępca dyrektora ",D1390="główny księgowy"),'Podział podstawowy'!$F$20,IF(D1390="kierownik",'Podział podstawowy'!$F$24,IF(D1390="zastępca kierownika",'Podział podstawowy'!$F$25,IF(D1390="główny ekspert",'Podział podstawowy'!$F$26,IF(OR(D1390="starszy ekspert",D1390="główny specjalista"),'Podział podstawowy'!$F$27,IF(OR(D1390="ekspert",D1390="specjalista"),'Podział podstawowy'!$F$28,'Podział podstawowy'!$F$29)))))))</f>
        <v>870.67396312778124</v>
      </c>
      <c r="G1390" s="172"/>
      <c r="H1390" s="172"/>
      <c r="I1390" s="172"/>
      <c r="J1390" s="172"/>
      <c r="K1390" s="172"/>
      <c r="L1390" s="172"/>
      <c r="M1390" s="172"/>
    </row>
    <row r="1391" spans="1:13">
      <c r="A1391" s="116" t="s">
        <v>1548</v>
      </c>
      <c r="B1391" s="104">
        <v>111</v>
      </c>
      <c r="C1391" s="104" t="s">
        <v>1665</v>
      </c>
      <c r="D1391" s="104" t="s">
        <v>47</v>
      </c>
      <c r="E1391" s="104">
        <v>1</v>
      </c>
      <c r="F1391" s="113">
        <f>IF(D1391="dyrektor ",'Podział podstawowy'!$F$19,IF(OR(D1391="zastępca dyrektora ",D1391="główny księgowy"),'Podział podstawowy'!$F$20,IF(D1391="kierownik",'Podział podstawowy'!$F$24,IF(D1391="zastępca kierownika",'Podział podstawowy'!$F$25,IF(D1391="główny ekspert",'Podział podstawowy'!$F$26,IF(OR(D1391="starszy ekspert",D1391="główny specjalista"),'Podział podstawowy'!$F$27,IF(OR(D1391="ekspert",D1391="specjalista"),'Podział podstawowy'!$F$28,'Podział podstawowy'!$F$29)))))))</f>
        <v>1306.0109446916717</v>
      </c>
      <c r="G1391" s="172"/>
      <c r="H1391" s="172"/>
      <c r="I1391" s="172"/>
      <c r="J1391" s="172"/>
      <c r="K1391" s="172"/>
      <c r="L1391" s="172"/>
      <c r="M1391" s="172"/>
    </row>
    <row r="1392" spans="1:13">
      <c r="A1392" s="116" t="s">
        <v>1492</v>
      </c>
      <c r="B1392" s="104">
        <v>111</v>
      </c>
      <c r="C1392" s="104" t="s">
        <v>1665</v>
      </c>
      <c r="D1392" s="104" t="s">
        <v>1669</v>
      </c>
      <c r="E1392" s="104">
        <v>1</v>
      </c>
      <c r="F1392" s="113">
        <f>IF(D1392="dyrektor ",'Podział podstawowy'!$F$19,IF(OR(D1392="zastępca dyrektora ",D1392="główny księgowy"),'Podział podstawowy'!$F$20,IF(D1392="kierownik",'Podział podstawowy'!$F$24,IF(D1392="zastępca kierownika",'Podział podstawowy'!$F$25,IF(D1392="główny ekspert",'Podział podstawowy'!$F$26,IF(OR(D1392="starszy ekspert",D1392="główny specjalista"),'Podział podstawowy'!$F$27,IF(OR(D1392="ekspert",D1392="specjalista"),'Podział podstawowy'!$F$28,'Podział podstawowy'!$F$29)))))))</f>
        <v>870.67396312778124</v>
      </c>
      <c r="G1392" s="172"/>
      <c r="H1392" s="172"/>
      <c r="I1392" s="172"/>
      <c r="J1392" s="172"/>
      <c r="K1392" s="172"/>
      <c r="L1392" s="172"/>
      <c r="M1392" s="172"/>
    </row>
    <row r="1393" spans="1:13">
      <c r="A1393" s="116" t="s">
        <v>1486</v>
      </c>
      <c r="B1393" s="104">
        <v>112</v>
      </c>
      <c r="C1393" s="104" t="s">
        <v>1666</v>
      </c>
      <c r="D1393" s="104" t="s">
        <v>1669</v>
      </c>
      <c r="E1393" s="104">
        <v>0.5</v>
      </c>
      <c r="F1393" s="113">
        <f>IF(D1393="dyrektor ",'Podział podstawowy'!$F$19,IF(OR(D1393="zastępca dyrektora ",D1393="główny księgowy"),'Podział podstawowy'!$F$20,IF(D1393="kierownik",'Podział podstawowy'!$F$24,IF(D1393="zastępca kierownika",'Podział podstawowy'!$F$25,IF(D1393="główny ekspert",'Podział podstawowy'!$F$26,IF(OR(D1393="starszy ekspert",D1393="główny specjalista"),'Podział podstawowy'!$F$27,IF(OR(D1393="ekspert",D1393="specjalista"),'Podział podstawowy'!$F$28,'Podział podstawowy'!$F$29)))))))</f>
        <v>870.67396312778124</v>
      </c>
      <c r="G1393" s="171"/>
      <c r="H1393" s="171"/>
      <c r="I1393" s="172"/>
      <c r="J1393" s="172"/>
      <c r="K1393" s="172"/>
      <c r="L1393" s="172"/>
      <c r="M1393" s="172"/>
    </row>
    <row r="1394" spans="1:13">
      <c r="A1394" s="116" t="s">
        <v>1487</v>
      </c>
      <c r="B1394" s="104">
        <v>112</v>
      </c>
      <c r="C1394" s="104" t="s">
        <v>1666</v>
      </c>
      <c r="D1394" s="104" t="s">
        <v>1669</v>
      </c>
      <c r="E1394" s="104">
        <v>1</v>
      </c>
      <c r="F1394" s="113">
        <f>IF(D1394="dyrektor ",'Podział podstawowy'!$F$19,IF(OR(D1394="zastępca dyrektora ",D1394="główny księgowy"),'Podział podstawowy'!$F$20,IF(D1394="kierownik",'Podział podstawowy'!$F$24,IF(D1394="zastępca kierownika",'Podział podstawowy'!$F$25,IF(D1394="główny ekspert",'Podział podstawowy'!$F$26,IF(OR(D1394="starszy ekspert",D1394="główny specjalista"),'Podział podstawowy'!$F$27,IF(OR(D1394="ekspert",D1394="specjalista"),'Podział podstawowy'!$F$28,'Podział podstawowy'!$F$29)))))))</f>
        <v>870.67396312778124</v>
      </c>
      <c r="G1394" s="173"/>
      <c r="H1394" s="173"/>
      <c r="I1394" s="172"/>
      <c r="J1394" s="172"/>
      <c r="K1394" s="172"/>
      <c r="L1394" s="172"/>
      <c r="M1394" s="172"/>
    </row>
    <row r="1395" spans="1:13">
      <c r="A1395" s="116" t="s">
        <v>1488</v>
      </c>
      <c r="B1395" s="104">
        <v>112</v>
      </c>
      <c r="C1395" s="104" t="s">
        <v>1666</v>
      </c>
      <c r="D1395" s="104" t="s">
        <v>1669</v>
      </c>
      <c r="E1395" s="104">
        <v>1</v>
      </c>
      <c r="F1395" s="113">
        <f>IF(D1395="dyrektor ",'Podział podstawowy'!$F$19,IF(OR(D1395="zastępca dyrektora ",D1395="główny księgowy"),'Podział podstawowy'!$F$20,IF(D1395="kierownik",'Podział podstawowy'!$F$24,IF(D1395="zastępca kierownika",'Podział podstawowy'!$F$25,IF(D1395="główny ekspert",'Podział podstawowy'!$F$26,IF(OR(D1395="starszy ekspert",D1395="główny specjalista"),'Podział podstawowy'!$F$27,IF(OR(D1395="ekspert",D1395="specjalista"),'Podział podstawowy'!$F$28,'Podział podstawowy'!$F$29)))))))</f>
        <v>870.67396312778124</v>
      </c>
      <c r="G1395" s="171"/>
      <c r="H1395" s="171"/>
      <c r="I1395" s="172"/>
      <c r="J1395" s="172"/>
      <c r="K1395" s="172"/>
      <c r="L1395" s="172"/>
      <c r="M1395" s="172"/>
    </row>
    <row r="1396" spans="1:13">
      <c r="A1396" s="116" t="s">
        <v>1489</v>
      </c>
      <c r="B1396" s="104">
        <v>112</v>
      </c>
      <c r="C1396" s="104" t="s">
        <v>1666</v>
      </c>
      <c r="D1396" s="104" t="s">
        <v>1669</v>
      </c>
      <c r="E1396" s="104">
        <v>1</v>
      </c>
      <c r="F1396" s="113">
        <f>IF(D1396="dyrektor ",'Podział podstawowy'!$F$19,IF(OR(D1396="zastępca dyrektora ",D1396="główny księgowy"),'Podział podstawowy'!$F$20,IF(D1396="kierownik",'Podział podstawowy'!$F$24,IF(D1396="zastępca kierownika",'Podział podstawowy'!$F$25,IF(D1396="główny ekspert",'Podział podstawowy'!$F$26,IF(OR(D1396="starszy ekspert",D1396="główny specjalista"),'Podział podstawowy'!$F$27,IF(OR(D1396="ekspert",D1396="specjalista"),'Podział podstawowy'!$F$28,'Podział podstawowy'!$F$29)))))))</f>
        <v>870.67396312778124</v>
      </c>
      <c r="G1396" s="173"/>
      <c r="H1396" s="173"/>
      <c r="I1396" s="172"/>
      <c r="J1396" s="172"/>
      <c r="K1396" s="172"/>
      <c r="L1396" s="172"/>
      <c r="M1396" s="172"/>
    </row>
    <row r="1397" spans="1:13">
      <c r="A1397" s="116" t="s">
        <v>1490</v>
      </c>
      <c r="B1397" s="104">
        <v>112</v>
      </c>
      <c r="C1397" s="104" t="s">
        <v>1666</v>
      </c>
      <c r="D1397" s="104" t="s">
        <v>46</v>
      </c>
      <c r="E1397" s="104">
        <v>1</v>
      </c>
      <c r="F1397" s="113">
        <f>IF(D1397="dyrektor ",'Podział podstawowy'!$F$19,IF(OR(D1397="zastępca dyrektora ",D1397="główny księgowy"),'Podział podstawowy'!$F$20,IF(D1397="kierownik",'Podział podstawowy'!$F$24,IF(D1397="zastępca kierownika",'Podział podstawowy'!$F$25,IF(D1397="główny ekspert",'Podział podstawowy'!$F$26,IF(OR(D1397="starszy ekspert",D1397="główny specjalista"),'Podział podstawowy'!$F$27,IF(OR(D1397="ekspert",D1397="specjalista"),'Podział podstawowy'!$F$28,'Podział podstawowy'!$F$29)))))))</f>
        <v>2176.6849078194532</v>
      </c>
      <c r="G1397" s="171"/>
      <c r="H1397" s="171"/>
      <c r="I1397" s="172"/>
      <c r="J1397" s="172"/>
      <c r="K1397" s="172"/>
      <c r="L1397" s="172"/>
      <c r="M1397" s="172"/>
    </row>
    <row r="1398" spans="1:13">
      <c r="A1398" s="116" t="s">
        <v>1491</v>
      </c>
      <c r="B1398" s="104">
        <v>112</v>
      </c>
      <c r="C1398" s="104" t="s">
        <v>1666</v>
      </c>
      <c r="D1398" s="104" t="s">
        <v>10</v>
      </c>
      <c r="E1398" s="104">
        <v>1</v>
      </c>
      <c r="F1398" s="113">
        <f>IF(D1398="dyrektor ",'Podział podstawowy'!$F$19,IF(OR(D1398="zastępca dyrektora ",D1398="główny księgowy"),'Podział podstawowy'!$F$20,IF(D1398="kierownik",'Podział podstawowy'!$F$24,IF(D1398="zastępca kierownika",'Podział podstawowy'!$F$25,IF(D1398="główny ekspert",'Podział podstawowy'!$F$26,IF(OR(D1398="starszy ekspert",D1398="główny specjalista"),'Podział podstawowy'!$F$27,IF(OR(D1398="ekspert",D1398="specjalista"),'Podział podstawowy'!$F$28,'Podział podstawowy'!$F$29)))))))</f>
        <v>1088.3424539097266</v>
      </c>
      <c r="G1398" s="173"/>
      <c r="H1398" s="173"/>
      <c r="I1398" s="172"/>
      <c r="J1398" s="172"/>
      <c r="K1398" s="172"/>
      <c r="L1398" s="172"/>
      <c r="M1398" s="172"/>
    </row>
    <row r="1399" spans="1:13">
      <c r="A1399" s="116" t="s">
        <v>1492</v>
      </c>
      <c r="B1399" s="104">
        <v>112</v>
      </c>
      <c r="C1399" s="104" t="s">
        <v>1666</v>
      </c>
      <c r="D1399" s="104" t="s">
        <v>1669</v>
      </c>
      <c r="E1399" s="104">
        <v>1</v>
      </c>
      <c r="F1399" s="113">
        <f>IF(D1399="dyrektor ",'Podział podstawowy'!$F$19,IF(OR(D1399="zastępca dyrektora ",D1399="główny księgowy"),'Podział podstawowy'!$F$20,IF(D1399="kierownik",'Podział podstawowy'!$F$24,IF(D1399="zastępca kierownika",'Podział podstawowy'!$F$25,IF(D1399="główny ekspert",'Podział podstawowy'!$F$26,IF(OR(D1399="starszy ekspert",D1399="główny specjalista"),'Podział podstawowy'!$F$27,IF(OR(D1399="ekspert",D1399="specjalista"),'Podział podstawowy'!$F$28,'Podział podstawowy'!$F$29)))))))</f>
        <v>870.67396312778124</v>
      </c>
      <c r="G1399" s="171"/>
      <c r="H1399" s="171"/>
      <c r="I1399" s="172"/>
      <c r="J1399" s="172"/>
      <c r="K1399" s="172"/>
      <c r="L1399" s="172"/>
      <c r="M1399" s="172"/>
    </row>
    <row r="1400" spans="1:13">
      <c r="A1400" s="116" t="s">
        <v>1493</v>
      </c>
      <c r="B1400" s="104">
        <v>112</v>
      </c>
      <c r="C1400" s="104" t="s">
        <v>1666</v>
      </c>
      <c r="D1400" s="104" t="s">
        <v>1669</v>
      </c>
      <c r="E1400" s="104">
        <v>1</v>
      </c>
      <c r="F1400" s="113">
        <f>IF(D1400="dyrektor ",'Podział podstawowy'!$F$19,IF(OR(D1400="zastępca dyrektora ",D1400="główny księgowy"),'Podział podstawowy'!$F$20,IF(D1400="kierownik",'Podział podstawowy'!$F$24,IF(D1400="zastępca kierownika",'Podział podstawowy'!$F$25,IF(D1400="główny ekspert",'Podział podstawowy'!$F$26,IF(OR(D1400="starszy ekspert",D1400="główny specjalista"),'Podział podstawowy'!$F$27,IF(OR(D1400="ekspert",D1400="specjalista"),'Podział podstawowy'!$F$28,'Podział podstawowy'!$F$29)))))))</f>
        <v>870.67396312778124</v>
      </c>
      <c r="G1400" s="173"/>
      <c r="H1400" s="173"/>
      <c r="I1400" s="172"/>
      <c r="J1400" s="172"/>
      <c r="K1400" s="172"/>
      <c r="L1400" s="172"/>
      <c r="M1400" s="172"/>
    </row>
    <row r="1401" spans="1:13">
      <c r="A1401" s="116" t="s">
        <v>1494</v>
      </c>
      <c r="B1401" s="104">
        <v>112</v>
      </c>
      <c r="C1401" s="104" t="s">
        <v>1666</v>
      </c>
      <c r="D1401" s="104" t="s">
        <v>1669</v>
      </c>
      <c r="E1401" s="104">
        <v>1</v>
      </c>
      <c r="F1401" s="113">
        <f>IF(D1401="dyrektor ",'Podział podstawowy'!$F$19,IF(OR(D1401="zastępca dyrektora ",D1401="główny księgowy"),'Podział podstawowy'!$F$20,IF(D1401="kierownik",'Podział podstawowy'!$F$24,IF(D1401="zastępca kierownika",'Podział podstawowy'!$F$25,IF(D1401="główny ekspert",'Podział podstawowy'!$F$26,IF(OR(D1401="starszy ekspert",D1401="główny specjalista"),'Podział podstawowy'!$F$27,IF(OR(D1401="ekspert",D1401="specjalista"),'Podział podstawowy'!$F$28,'Podział podstawowy'!$F$29)))))))</f>
        <v>870.67396312778124</v>
      </c>
      <c r="G1401" s="171"/>
      <c r="H1401" s="171"/>
      <c r="I1401" s="172"/>
      <c r="J1401" s="172"/>
      <c r="K1401" s="172"/>
      <c r="L1401" s="172"/>
      <c r="M1401" s="172"/>
    </row>
    <row r="1402" spans="1:13">
      <c r="A1402" s="116" t="s">
        <v>1495</v>
      </c>
      <c r="B1402" s="104">
        <v>112</v>
      </c>
      <c r="C1402" s="104" t="s">
        <v>1666</v>
      </c>
      <c r="D1402" s="104" t="s">
        <v>47</v>
      </c>
      <c r="E1402" s="104">
        <v>1</v>
      </c>
      <c r="F1402" s="113">
        <f>IF(D1402="dyrektor ",'Podział podstawowy'!$F$19,IF(OR(D1402="zastępca dyrektora ",D1402="główny księgowy"),'Podział podstawowy'!$F$20,IF(D1402="kierownik",'Podział podstawowy'!$F$24,IF(D1402="zastępca kierownika",'Podział podstawowy'!$F$25,IF(D1402="główny ekspert",'Podział podstawowy'!$F$26,IF(OR(D1402="starszy ekspert",D1402="główny specjalista"),'Podział podstawowy'!$F$27,IF(OR(D1402="ekspert",D1402="specjalista"),'Podział podstawowy'!$F$28,'Podział podstawowy'!$F$29)))))))</f>
        <v>1306.0109446916717</v>
      </c>
      <c r="G1402" s="172"/>
      <c r="H1402" s="172"/>
      <c r="I1402" s="172"/>
      <c r="J1402" s="172"/>
      <c r="K1402" s="172"/>
      <c r="L1402" s="172"/>
      <c r="M1402" s="172"/>
    </row>
    <row r="1403" spans="1:13">
      <c r="A1403" s="116" t="s">
        <v>1496</v>
      </c>
      <c r="B1403" s="104">
        <v>112</v>
      </c>
      <c r="C1403" s="104" t="s">
        <v>1666</v>
      </c>
      <c r="D1403" s="104" t="s">
        <v>47</v>
      </c>
      <c r="E1403" s="104">
        <v>1</v>
      </c>
      <c r="F1403" s="113">
        <f>IF(D1403="dyrektor ",'Podział podstawowy'!$F$19,IF(OR(D1403="zastępca dyrektora ",D1403="główny księgowy"),'Podział podstawowy'!$F$20,IF(D1403="kierownik",'Podział podstawowy'!$F$24,IF(D1403="zastępca kierownika",'Podział podstawowy'!$F$25,IF(D1403="główny ekspert",'Podział podstawowy'!$F$26,IF(OR(D1403="starszy ekspert",D1403="główny specjalista"),'Podział podstawowy'!$F$27,IF(OR(D1403="ekspert",D1403="specjalista"),'Podział podstawowy'!$F$28,'Podział podstawowy'!$F$29)))))))</f>
        <v>1306.0109446916717</v>
      </c>
      <c r="G1403" s="172"/>
      <c r="H1403" s="172"/>
      <c r="I1403" s="172"/>
      <c r="J1403" s="172"/>
      <c r="K1403" s="172"/>
      <c r="L1403" s="172"/>
      <c r="M1403" s="172"/>
    </row>
    <row r="1404" spans="1:13">
      <c r="A1404" s="116" t="s">
        <v>1497</v>
      </c>
      <c r="B1404" s="104">
        <v>112</v>
      </c>
      <c r="C1404" s="104" t="s">
        <v>1666</v>
      </c>
      <c r="D1404" s="104" t="s">
        <v>46</v>
      </c>
      <c r="E1404" s="104">
        <v>1</v>
      </c>
      <c r="F1404" s="113">
        <f>IF(D1404="dyrektor ",'Podział podstawowy'!$F$19,IF(OR(D1404="zastępca dyrektora ",D1404="główny księgowy"),'Podział podstawowy'!$F$20,IF(D1404="kierownik",'Podział podstawowy'!$F$24,IF(D1404="zastępca kierownika",'Podział podstawowy'!$F$25,IF(D1404="główny ekspert",'Podział podstawowy'!$F$26,IF(OR(D1404="starszy ekspert",D1404="główny specjalista"),'Podział podstawowy'!$F$27,IF(OR(D1404="ekspert",D1404="specjalista"),'Podział podstawowy'!$F$28,'Podział podstawowy'!$F$29)))))))</f>
        <v>2176.6849078194532</v>
      </c>
      <c r="G1404" s="172"/>
      <c r="H1404" s="172"/>
      <c r="I1404" s="172"/>
      <c r="J1404" s="172"/>
      <c r="K1404" s="172"/>
      <c r="L1404" s="172"/>
      <c r="M1404" s="172"/>
    </row>
    <row r="1405" spans="1:13">
      <c r="A1405" s="116" t="s">
        <v>1498</v>
      </c>
      <c r="B1405" s="104">
        <v>112</v>
      </c>
      <c r="C1405" s="104" t="s">
        <v>1666</v>
      </c>
      <c r="D1405" s="104" t="s">
        <v>1669</v>
      </c>
      <c r="E1405" s="104">
        <v>1</v>
      </c>
      <c r="F1405" s="113">
        <f>IF(D1405="dyrektor ",'Podział podstawowy'!$F$19,IF(OR(D1405="zastępca dyrektora ",D1405="główny księgowy"),'Podział podstawowy'!$F$20,IF(D1405="kierownik",'Podział podstawowy'!$F$24,IF(D1405="zastępca kierownika",'Podział podstawowy'!$F$25,IF(D1405="główny ekspert",'Podział podstawowy'!$F$26,IF(OR(D1405="starszy ekspert",D1405="główny specjalista"),'Podział podstawowy'!$F$27,IF(OR(D1405="ekspert",D1405="specjalista"),'Podział podstawowy'!$F$28,'Podział podstawowy'!$F$29)))))))</f>
        <v>870.67396312778124</v>
      </c>
      <c r="G1405" s="172"/>
      <c r="H1405" s="172"/>
      <c r="I1405" s="172"/>
      <c r="J1405" s="172"/>
      <c r="K1405" s="172"/>
      <c r="L1405" s="172"/>
      <c r="M1405" s="172"/>
    </row>
    <row r="1406" spans="1:13">
      <c r="A1406" s="116" t="s">
        <v>1499</v>
      </c>
      <c r="B1406" s="104">
        <v>112</v>
      </c>
      <c r="C1406" s="104" t="s">
        <v>1663</v>
      </c>
      <c r="D1406" s="104" t="s">
        <v>1669</v>
      </c>
      <c r="E1406" s="104">
        <v>1</v>
      </c>
      <c r="F1406" s="113">
        <f>IF(D1406="dyrektor ",'Podział podstawowy'!$F$19,IF(OR(D1406="zastępca dyrektora ",D1406="główny księgowy"),'Podział podstawowy'!$F$20,IF(D1406="kierownik",'Podział podstawowy'!$F$24,IF(D1406="zastępca kierownika",'Podział podstawowy'!$F$25,IF(D1406="główny ekspert",'Podział podstawowy'!$F$26,IF(OR(D1406="starszy ekspert",D1406="główny specjalista"),'Podział podstawowy'!$F$27,IF(OR(D1406="ekspert",D1406="specjalista"),'Podział podstawowy'!$F$28,'Podział podstawowy'!$F$29)))))))</f>
        <v>870.67396312778124</v>
      </c>
      <c r="G1406" s="172"/>
      <c r="H1406" s="172"/>
      <c r="I1406" s="172"/>
      <c r="J1406" s="172"/>
      <c r="K1406" s="172"/>
      <c r="L1406" s="172"/>
      <c r="M1406" s="172"/>
    </row>
    <row r="1407" spans="1:13">
      <c r="A1407" s="116" t="s">
        <v>1466</v>
      </c>
      <c r="B1407" s="104">
        <v>113</v>
      </c>
      <c r="C1407" s="104" t="s">
        <v>1663</v>
      </c>
      <c r="D1407" s="104" t="s">
        <v>1669</v>
      </c>
      <c r="E1407" s="104">
        <v>1</v>
      </c>
      <c r="F1407" s="113">
        <f>IF(D1407="dyrektor ",'Podział podstawowy'!$F$19,IF(OR(D1407="zastępca dyrektora ",D1407="główny księgowy"),'Podział podstawowy'!$F$20,IF(D1407="kierownik",'Podział podstawowy'!$F$24,IF(D1407="zastępca kierownika",'Podział podstawowy'!$F$25,IF(D1407="główny ekspert",'Podział podstawowy'!$F$26,IF(OR(D1407="starszy ekspert",D1407="główny specjalista"),'Podział podstawowy'!$F$27,IF(OR(D1407="ekspert",D1407="specjalista"),'Podział podstawowy'!$F$28,'Podział podstawowy'!$F$29)))))))</f>
        <v>870.67396312778124</v>
      </c>
      <c r="G1407" s="171"/>
      <c r="H1407" s="171"/>
      <c r="I1407" s="172"/>
      <c r="J1407" s="172"/>
      <c r="K1407" s="172"/>
      <c r="L1407" s="172"/>
      <c r="M1407" s="172"/>
    </row>
    <row r="1408" spans="1:13">
      <c r="A1408" s="116" t="s">
        <v>1467</v>
      </c>
      <c r="B1408" s="104">
        <v>113</v>
      </c>
      <c r="C1408" s="104" t="s">
        <v>1663</v>
      </c>
      <c r="D1408" s="104" t="s">
        <v>8</v>
      </c>
      <c r="E1408" s="104">
        <v>1</v>
      </c>
      <c r="F1408" s="113">
        <f>IF(D1408="dyrektor ",'Podział podstawowy'!$F$19,IF(OR(D1408="zastępca dyrektora ",D1408="główny księgowy"),'Podział podstawowy'!$F$20,IF(D1408="kierownik",'Podział podstawowy'!$F$24,IF(D1408="zastępca kierownika",'Podział podstawowy'!$F$25,IF(D1408="główny ekspert",'Podział podstawowy'!$F$26,IF(OR(D1408="starszy ekspert",D1408="główny specjalista"),'Podział podstawowy'!$F$27,IF(OR(D1408="ekspert",D1408="specjalista"),'Podział podstawowy'!$F$28,'Podział podstawowy'!$F$29)))))))</f>
        <v>1088.3424539097266</v>
      </c>
      <c r="G1408" s="173"/>
      <c r="H1408" s="173"/>
      <c r="I1408" s="172"/>
      <c r="J1408" s="172"/>
      <c r="K1408" s="172"/>
      <c r="L1408" s="172"/>
      <c r="M1408" s="172"/>
    </row>
    <row r="1409" spans="1:13">
      <c r="A1409" s="116" t="s">
        <v>1468</v>
      </c>
      <c r="B1409" s="104">
        <v>113</v>
      </c>
      <c r="C1409" s="104" t="s">
        <v>1663</v>
      </c>
      <c r="D1409" s="104" t="s">
        <v>7</v>
      </c>
      <c r="E1409" s="104">
        <v>1</v>
      </c>
      <c r="F1409" s="113">
        <f>IF(D1409="dyrektor ",'Podział podstawowy'!$F$19,IF(OR(D1409="zastępca dyrektora ",D1409="główny księgowy"),'Podział podstawowy'!$F$20,IF(D1409="kierownik",'Podział podstawowy'!$F$24,IF(D1409="zastępca kierownika",'Podział podstawowy'!$F$25,IF(D1409="główny ekspert",'Podział podstawowy'!$F$26,IF(OR(D1409="starszy ekspert",D1409="główny specjalista"),'Podział podstawowy'!$F$27,IF(OR(D1409="ekspert",D1409="specjalista"),'Podział podstawowy'!$F$28,'Podział podstawowy'!$F$29)))))))</f>
        <v>1306.0109446916717</v>
      </c>
      <c r="G1409" s="171"/>
      <c r="H1409" s="171"/>
      <c r="I1409" s="172"/>
      <c r="J1409" s="172"/>
      <c r="K1409" s="172"/>
      <c r="L1409" s="172"/>
      <c r="M1409" s="172"/>
    </row>
    <row r="1410" spans="1:13">
      <c r="A1410" s="116" t="s">
        <v>1469</v>
      </c>
      <c r="B1410" s="104">
        <v>113</v>
      </c>
      <c r="C1410" s="104" t="s">
        <v>1663</v>
      </c>
      <c r="D1410" s="104" t="s">
        <v>1669</v>
      </c>
      <c r="E1410" s="104">
        <v>1</v>
      </c>
      <c r="F1410" s="113">
        <f>IF(D1410="dyrektor ",'Podział podstawowy'!$F$19,IF(OR(D1410="zastępca dyrektora ",D1410="główny księgowy"),'Podział podstawowy'!$F$20,IF(D1410="kierownik",'Podział podstawowy'!$F$24,IF(D1410="zastępca kierownika",'Podział podstawowy'!$F$25,IF(D1410="główny ekspert",'Podział podstawowy'!$F$26,IF(OR(D1410="starszy ekspert",D1410="główny specjalista"),'Podział podstawowy'!$F$27,IF(OR(D1410="ekspert",D1410="specjalista"),'Podział podstawowy'!$F$28,'Podział podstawowy'!$F$29)))))))</f>
        <v>870.67396312778124</v>
      </c>
      <c r="G1410" s="173"/>
      <c r="H1410" s="173"/>
      <c r="I1410" s="172"/>
      <c r="J1410" s="172"/>
      <c r="K1410" s="172"/>
      <c r="L1410" s="172"/>
      <c r="M1410" s="172"/>
    </row>
    <row r="1411" spans="1:13">
      <c r="A1411" s="116" t="s">
        <v>1187</v>
      </c>
      <c r="B1411" s="104">
        <v>113</v>
      </c>
      <c r="C1411" s="104" t="s">
        <v>1663</v>
      </c>
      <c r="D1411" s="104" t="s">
        <v>1669</v>
      </c>
      <c r="E1411" s="104">
        <v>1</v>
      </c>
      <c r="F1411" s="113">
        <f>IF(D1411="dyrektor ",'Podział podstawowy'!$F$19,IF(OR(D1411="zastępca dyrektora ",D1411="główny księgowy"),'Podział podstawowy'!$F$20,IF(D1411="kierownik",'Podział podstawowy'!$F$24,IF(D1411="zastępca kierownika",'Podział podstawowy'!$F$25,IF(D1411="główny ekspert",'Podział podstawowy'!$F$26,IF(OR(D1411="starszy ekspert",D1411="główny specjalista"),'Podział podstawowy'!$F$27,IF(OR(D1411="ekspert",D1411="specjalista"),'Podział podstawowy'!$F$28,'Podział podstawowy'!$F$29)))))))</f>
        <v>870.67396312778124</v>
      </c>
      <c r="G1411" s="171"/>
      <c r="H1411" s="171"/>
      <c r="I1411" s="172"/>
      <c r="J1411" s="172"/>
      <c r="K1411" s="172"/>
      <c r="L1411" s="172"/>
      <c r="M1411" s="172"/>
    </row>
    <row r="1412" spans="1:13">
      <c r="A1412" s="116" t="s">
        <v>1470</v>
      </c>
      <c r="B1412" s="104">
        <v>113</v>
      </c>
      <c r="C1412" s="104" t="s">
        <v>1663</v>
      </c>
      <c r="D1412" s="104" t="s">
        <v>1669</v>
      </c>
      <c r="E1412" s="104">
        <v>1</v>
      </c>
      <c r="F1412" s="113">
        <f>IF(D1412="dyrektor ",'Podział podstawowy'!$F$19,IF(OR(D1412="zastępca dyrektora ",D1412="główny księgowy"),'Podział podstawowy'!$F$20,IF(D1412="kierownik",'Podział podstawowy'!$F$24,IF(D1412="zastępca kierownika",'Podział podstawowy'!$F$25,IF(D1412="główny ekspert",'Podział podstawowy'!$F$26,IF(OR(D1412="starszy ekspert",D1412="główny specjalista"),'Podział podstawowy'!$F$27,IF(OR(D1412="ekspert",D1412="specjalista"),'Podział podstawowy'!$F$28,'Podział podstawowy'!$F$29)))))))</f>
        <v>870.67396312778124</v>
      </c>
      <c r="G1412" s="173"/>
      <c r="H1412" s="173"/>
      <c r="I1412" s="172"/>
      <c r="J1412" s="172"/>
      <c r="K1412" s="172"/>
      <c r="L1412" s="172"/>
      <c r="M1412" s="172"/>
    </row>
    <row r="1413" spans="1:13">
      <c r="A1413" s="116" t="s">
        <v>1471</v>
      </c>
      <c r="B1413" s="104">
        <v>113</v>
      </c>
      <c r="C1413" s="104" t="s">
        <v>1663</v>
      </c>
      <c r="D1413" s="104" t="s">
        <v>1669</v>
      </c>
      <c r="E1413" s="104">
        <v>1</v>
      </c>
      <c r="F1413" s="113">
        <f>IF(D1413="dyrektor ",'Podział podstawowy'!$F$19,IF(OR(D1413="zastępca dyrektora ",D1413="główny księgowy"),'Podział podstawowy'!$F$20,IF(D1413="kierownik",'Podział podstawowy'!$F$24,IF(D1413="zastępca kierownika",'Podział podstawowy'!$F$25,IF(D1413="główny ekspert",'Podział podstawowy'!$F$26,IF(OR(D1413="starszy ekspert",D1413="główny specjalista"),'Podział podstawowy'!$F$27,IF(OR(D1413="ekspert",D1413="specjalista"),'Podział podstawowy'!$F$28,'Podział podstawowy'!$F$29)))))))</f>
        <v>870.67396312778124</v>
      </c>
      <c r="G1413" s="171"/>
      <c r="H1413" s="171"/>
      <c r="I1413" s="172"/>
      <c r="J1413" s="172"/>
      <c r="K1413" s="172"/>
      <c r="L1413" s="172"/>
      <c r="M1413" s="172"/>
    </row>
    <row r="1414" spans="1:13">
      <c r="A1414" s="116" t="s">
        <v>1472</v>
      </c>
      <c r="B1414" s="104">
        <v>113</v>
      </c>
      <c r="C1414" s="104" t="s">
        <v>1663</v>
      </c>
      <c r="D1414" s="104" t="s">
        <v>1669</v>
      </c>
      <c r="E1414" s="104">
        <v>1</v>
      </c>
      <c r="F1414" s="113">
        <f>IF(D1414="dyrektor ",'Podział podstawowy'!$F$19,IF(OR(D1414="zastępca dyrektora ",D1414="główny księgowy"),'Podział podstawowy'!$F$20,IF(D1414="kierownik",'Podział podstawowy'!$F$24,IF(D1414="zastępca kierownika",'Podział podstawowy'!$F$25,IF(D1414="główny ekspert",'Podział podstawowy'!$F$26,IF(OR(D1414="starszy ekspert",D1414="główny specjalista"),'Podział podstawowy'!$F$27,IF(OR(D1414="ekspert",D1414="specjalista"),'Podział podstawowy'!$F$28,'Podział podstawowy'!$F$29)))))))</f>
        <v>870.67396312778124</v>
      </c>
      <c r="G1414" s="173"/>
      <c r="H1414" s="173"/>
      <c r="I1414" s="172"/>
      <c r="J1414" s="172"/>
      <c r="K1414" s="172"/>
      <c r="L1414" s="172"/>
      <c r="M1414" s="172"/>
    </row>
    <row r="1415" spans="1:13">
      <c r="A1415" s="116" t="s">
        <v>1473</v>
      </c>
      <c r="B1415" s="104">
        <v>113</v>
      </c>
      <c r="C1415" s="104" t="s">
        <v>1663</v>
      </c>
      <c r="D1415" s="104" t="s">
        <v>46</v>
      </c>
      <c r="E1415" s="104">
        <v>1</v>
      </c>
      <c r="F1415" s="113">
        <f>IF(D1415="dyrektor ",'Podział podstawowy'!$F$19,IF(OR(D1415="zastępca dyrektora ",D1415="główny księgowy"),'Podział podstawowy'!$F$20,IF(D1415="kierownik",'Podział podstawowy'!$F$24,IF(D1415="zastępca kierownika",'Podział podstawowy'!$F$25,IF(D1415="główny ekspert",'Podział podstawowy'!$F$26,IF(OR(D1415="starszy ekspert",D1415="główny specjalista"),'Podział podstawowy'!$F$27,IF(OR(D1415="ekspert",D1415="specjalista"),'Podział podstawowy'!$F$28,'Podział podstawowy'!$F$29)))))))</f>
        <v>2176.6849078194532</v>
      </c>
      <c r="G1415" s="171"/>
      <c r="H1415" s="171"/>
      <c r="I1415" s="172"/>
      <c r="J1415" s="172"/>
      <c r="K1415" s="172"/>
      <c r="L1415" s="172"/>
      <c r="M1415" s="172"/>
    </row>
    <row r="1416" spans="1:13">
      <c r="A1416" s="116" t="s">
        <v>490</v>
      </c>
      <c r="B1416" s="104">
        <v>113</v>
      </c>
      <c r="C1416" s="104" t="s">
        <v>1664</v>
      </c>
      <c r="D1416" s="104" t="s">
        <v>10</v>
      </c>
      <c r="E1416" s="104">
        <v>1</v>
      </c>
      <c r="F1416" s="113">
        <f>IF(D1416="dyrektor ",'Podział podstawowy'!$F$19,IF(OR(D1416="zastępca dyrektora ",D1416="główny księgowy"),'Podział podstawowy'!$F$20,IF(D1416="kierownik",'Podział podstawowy'!$F$24,IF(D1416="zastępca kierownika",'Podział podstawowy'!$F$25,IF(D1416="główny ekspert",'Podział podstawowy'!$F$26,IF(OR(D1416="starszy ekspert",D1416="główny specjalista"),'Podział podstawowy'!$F$27,IF(OR(D1416="ekspert",D1416="specjalista"),'Podział podstawowy'!$F$28,'Podział podstawowy'!$F$29)))))))</f>
        <v>1088.3424539097266</v>
      </c>
      <c r="G1416" s="172"/>
      <c r="H1416" s="172"/>
      <c r="I1416" s="172"/>
      <c r="J1416" s="172"/>
      <c r="K1416" s="172"/>
      <c r="L1416" s="172"/>
      <c r="M1416" s="172"/>
    </row>
    <row r="1417" spans="1:13">
      <c r="A1417" s="116" t="s">
        <v>1474</v>
      </c>
      <c r="B1417" s="104">
        <v>113</v>
      </c>
      <c r="C1417" s="104" t="s">
        <v>1664</v>
      </c>
      <c r="D1417" s="104" t="s">
        <v>46</v>
      </c>
      <c r="E1417" s="104">
        <v>1</v>
      </c>
      <c r="F1417" s="113">
        <f>IF(D1417="dyrektor ",'Podział podstawowy'!$F$19,IF(OR(D1417="zastępca dyrektora ",D1417="główny księgowy"),'Podział podstawowy'!$F$20,IF(D1417="kierownik",'Podział podstawowy'!$F$24,IF(D1417="zastępca kierownika",'Podział podstawowy'!$F$25,IF(D1417="główny ekspert",'Podział podstawowy'!$F$26,IF(OR(D1417="starszy ekspert",D1417="główny specjalista"),'Podział podstawowy'!$F$27,IF(OR(D1417="ekspert",D1417="specjalista"),'Podział podstawowy'!$F$28,'Podział podstawowy'!$F$29)))))))</f>
        <v>2176.6849078194532</v>
      </c>
      <c r="G1417" s="172"/>
      <c r="H1417" s="172"/>
      <c r="I1417" s="172"/>
      <c r="J1417" s="172"/>
      <c r="K1417" s="172"/>
      <c r="L1417" s="172"/>
      <c r="M1417" s="172"/>
    </row>
    <row r="1418" spans="1:13">
      <c r="A1418" s="116" t="s">
        <v>1475</v>
      </c>
      <c r="B1418" s="104">
        <v>113</v>
      </c>
      <c r="C1418" s="104" t="s">
        <v>1664</v>
      </c>
      <c r="D1418" s="104" t="s">
        <v>10</v>
      </c>
      <c r="E1418" s="104">
        <v>1</v>
      </c>
      <c r="F1418" s="113">
        <f>IF(D1418="dyrektor ",'Podział podstawowy'!$F$19,IF(OR(D1418="zastępca dyrektora ",D1418="główny księgowy"),'Podział podstawowy'!$F$20,IF(D1418="kierownik",'Podział podstawowy'!$F$24,IF(D1418="zastępca kierownika",'Podział podstawowy'!$F$25,IF(D1418="główny ekspert",'Podział podstawowy'!$F$26,IF(OR(D1418="starszy ekspert",D1418="główny specjalista"),'Podział podstawowy'!$F$27,IF(OR(D1418="ekspert",D1418="specjalista"),'Podział podstawowy'!$F$28,'Podział podstawowy'!$F$29)))))))</f>
        <v>1088.3424539097266</v>
      </c>
      <c r="G1418" s="172"/>
      <c r="H1418" s="172"/>
      <c r="I1418" s="172"/>
      <c r="J1418" s="172"/>
      <c r="K1418" s="172"/>
      <c r="L1418" s="172"/>
      <c r="M1418" s="172"/>
    </row>
    <row r="1419" spans="1:13">
      <c r="A1419" s="116" t="s">
        <v>1476</v>
      </c>
      <c r="B1419" s="104">
        <v>113</v>
      </c>
      <c r="C1419" s="104" t="s">
        <v>1664</v>
      </c>
      <c r="D1419" s="104" t="s">
        <v>1669</v>
      </c>
      <c r="E1419" s="104">
        <v>1</v>
      </c>
      <c r="F1419" s="113">
        <f>IF(D1419="dyrektor ",'Podział podstawowy'!$F$19,IF(OR(D1419="zastępca dyrektora ",D1419="główny księgowy"),'Podział podstawowy'!$F$20,IF(D1419="kierownik",'Podział podstawowy'!$F$24,IF(D1419="zastępca kierownika",'Podział podstawowy'!$F$25,IF(D1419="główny ekspert",'Podział podstawowy'!$F$26,IF(OR(D1419="starszy ekspert",D1419="główny specjalista"),'Podział podstawowy'!$F$27,IF(OR(D1419="ekspert",D1419="specjalista"),'Podział podstawowy'!$F$28,'Podział podstawowy'!$F$29)))))))</f>
        <v>870.67396312778124</v>
      </c>
      <c r="G1419" s="172"/>
      <c r="H1419" s="172"/>
      <c r="I1419" s="172"/>
      <c r="J1419" s="172"/>
      <c r="K1419" s="172"/>
      <c r="L1419" s="172"/>
      <c r="M1419" s="172"/>
    </row>
    <row r="1420" spans="1:13">
      <c r="A1420" s="116" t="s">
        <v>1477</v>
      </c>
      <c r="B1420" s="104">
        <v>113</v>
      </c>
      <c r="C1420" s="104" t="s">
        <v>1664</v>
      </c>
      <c r="D1420" s="104" t="s">
        <v>47</v>
      </c>
      <c r="E1420" s="104">
        <v>1</v>
      </c>
      <c r="F1420" s="113">
        <f>IF(D1420="dyrektor ",'Podział podstawowy'!$F$19,IF(OR(D1420="zastępca dyrektora ",D1420="główny księgowy"),'Podział podstawowy'!$F$20,IF(D1420="kierownik",'Podział podstawowy'!$F$24,IF(D1420="zastępca kierownika",'Podział podstawowy'!$F$25,IF(D1420="główny ekspert",'Podział podstawowy'!$F$26,IF(OR(D1420="starszy ekspert",D1420="główny specjalista"),'Podział podstawowy'!$F$27,IF(OR(D1420="ekspert",D1420="specjalista"),'Podział podstawowy'!$F$28,'Podział podstawowy'!$F$29)))))))</f>
        <v>1306.0109446916717</v>
      </c>
      <c r="G1420" s="172"/>
      <c r="H1420" s="172"/>
      <c r="I1420" s="172"/>
      <c r="J1420" s="172"/>
      <c r="K1420" s="172"/>
      <c r="L1420" s="172"/>
      <c r="M1420" s="172"/>
    </row>
    <row r="1421" spans="1:13">
      <c r="A1421" s="116" t="s">
        <v>1478</v>
      </c>
      <c r="B1421" s="104">
        <v>113</v>
      </c>
      <c r="C1421" s="104" t="s">
        <v>1664</v>
      </c>
      <c r="D1421" s="104" t="s">
        <v>1669</v>
      </c>
      <c r="E1421" s="104">
        <v>1</v>
      </c>
      <c r="F1421" s="113">
        <f>IF(D1421="dyrektor ",'Podział podstawowy'!$F$19,IF(OR(D1421="zastępca dyrektora ",D1421="główny księgowy"),'Podział podstawowy'!$F$20,IF(D1421="kierownik",'Podział podstawowy'!$F$24,IF(D1421="zastępca kierownika",'Podział podstawowy'!$F$25,IF(D1421="główny ekspert",'Podział podstawowy'!$F$26,IF(OR(D1421="starszy ekspert",D1421="główny specjalista"),'Podział podstawowy'!$F$27,IF(OR(D1421="ekspert",D1421="specjalista"),'Podział podstawowy'!$F$28,'Podział podstawowy'!$F$29)))))))</f>
        <v>870.67396312778124</v>
      </c>
      <c r="G1421" s="172"/>
      <c r="H1421" s="172"/>
      <c r="I1421" s="172"/>
      <c r="J1421" s="172"/>
      <c r="K1421" s="172"/>
      <c r="L1421" s="172"/>
      <c r="M1421" s="172"/>
    </row>
    <row r="1422" spans="1:13">
      <c r="A1422" s="116" t="s">
        <v>1479</v>
      </c>
      <c r="B1422" s="104">
        <v>113</v>
      </c>
      <c r="C1422" s="104" t="s">
        <v>1664</v>
      </c>
      <c r="D1422" s="104" t="s">
        <v>1669</v>
      </c>
      <c r="E1422" s="104">
        <v>1</v>
      </c>
      <c r="F1422" s="113">
        <f>IF(D1422="dyrektor ",'Podział podstawowy'!$F$19,IF(OR(D1422="zastępca dyrektora ",D1422="główny księgowy"),'Podział podstawowy'!$F$20,IF(D1422="kierownik",'Podział podstawowy'!$F$24,IF(D1422="zastępca kierownika",'Podział podstawowy'!$F$25,IF(D1422="główny ekspert",'Podział podstawowy'!$F$26,IF(OR(D1422="starszy ekspert",D1422="główny specjalista"),'Podział podstawowy'!$F$27,IF(OR(D1422="ekspert",D1422="specjalista"),'Podział podstawowy'!$F$28,'Podział podstawowy'!$F$29)))))))</f>
        <v>870.67396312778124</v>
      </c>
      <c r="G1422" s="172"/>
      <c r="H1422" s="172"/>
      <c r="I1422" s="172"/>
      <c r="J1422" s="172"/>
      <c r="K1422" s="172"/>
      <c r="L1422" s="172"/>
      <c r="M1422" s="172"/>
    </row>
    <row r="1423" spans="1:13">
      <c r="A1423" s="116" t="s">
        <v>1480</v>
      </c>
      <c r="B1423" s="104">
        <v>113</v>
      </c>
      <c r="C1423" s="104" t="s">
        <v>1664</v>
      </c>
      <c r="D1423" s="104" t="s">
        <v>1669</v>
      </c>
      <c r="E1423" s="104">
        <v>0.5</v>
      </c>
      <c r="F1423" s="113">
        <f>IF(D1423="dyrektor ",'Podział podstawowy'!$F$19,IF(OR(D1423="zastępca dyrektora ",D1423="główny księgowy"),'Podział podstawowy'!$F$20,IF(D1423="kierownik",'Podział podstawowy'!$F$24,IF(D1423="zastępca kierownika",'Podział podstawowy'!$F$25,IF(D1423="główny ekspert",'Podział podstawowy'!$F$26,IF(OR(D1423="starszy ekspert",D1423="główny specjalista"),'Podział podstawowy'!$F$27,IF(OR(D1423="ekspert",D1423="specjalista"),'Podział podstawowy'!$F$28,'Podział podstawowy'!$F$29)))))))</f>
        <v>870.67396312778124</v>
      </c>
      <c r="G1423" s="172"/>
      <c r="H1423" s="172"/>
      <c r="I1423" s="172"/>
      <c r="J1423" s="172"/>
      <c r="K1423" s="172"/>
      <c r="L1423" s="172"/>
      <c r="M1423" s="172"/>
    </row>
    <row r="1424" spans="1:13">
      <c r="A1424" s="116" t="s">
        <v>1259</v>
      </c>
      <c r="B1424" s="104">
        <v>113</v>
      </c>
      <c r="C1424" s="104" t="s">
        <v>1664</v>
      </c>
      <c r="D1424" s="104" t="s">
        <v>1669</v>
      </c>
      <c r="E1424" s="104">
        <v>1</v>
      </c>
      <c r="F1424" s="113">
        <f>IF(D1424="dyrektor ",'Podział podstawowy'!$F$19,IF(OR(D1424="zastępca dyrektora ",D1424="główny księgowy"),'Podział podstawowy'!$F$20,IF(D1424="kierownik",'Podział podstawowy'!$F$24,IF(D1424="zastępca kierownika",'Podział podstawowy'!$F$25,IF(D1424="główny ekspert",'Podział podstawowy'!$F$26,IF(OR(D1424="starszy ekspert",D1424="główny specjalista"),'Podział podstawowy'!$F$27,IF(OR(D1424="ekspert",D1424="specjalista"),'Podział podstawowy'!$F$28,'Podział podstawowy'!$F$29)))))))</f>
        <v>870.67396312778124</v>
      </c>
      <c r="G1424" s="172"/>
      <c r="H1424" s="172"/>
      <c r="I1424" s="172"/>
      <c r="J1424" s="172"/>
      <c r="K1424" s="172"/>
      <c r="L1424" s="172"/>
      <c r="M1424" s="172"/>
    </row>
    <row r="1425" spans="1:13">
      <c r="A1425" s="116" t="s">
        <v>1481</v>
      </c>
      <c r="B1425" s="104">
        <v>113</v>
      </c>
      <c r="C1425" s="104" t="s">
        <v>1664</v>
      </c>
      <c r="D1425" s="104" t="s">
        <v>8</v>
      </c>
      <c r="E1425" s="104">
        <v>1</v>
      </c>
      <c r="F1425" s="113">
        <f>IF(D1425="dyrektor ",'Podział podstawowy'!$F$19,IF(OR(D1425="zastępca dyrektora ",D1425="główny księgowy"),'Podział podstawowy'!$F$20,IF(D1425="kierownik",'Podział podstawowy'!$F$24,IF(D1425="zastępca kierownika",'Podział podstawowy'!$F$25,IF(D1425="główny ekspert",'Podział podstawowy'!$F$26,IF(OR(D1425="starszy ekspert",D1425="główny specjalista"),'Podział podstawowy'!$F$27,IF(OR(D1425="ekspert",D1425="specjalista"),'Podział podstawowy'!$F$28,'Podział podstawowy'!$F$29)))))))</f>
        <v>1088.3424539097266</v>
      </c>
      <c r="G1425" s="172"/>
      <c r="H1425" s="172"/>
      <c r="I1425" s="172"/>
      <c r="J1425" s="172"/>
      <c r="K1425" s="172"/>
      <c r="L1425" s="172"/>
      <c r="M1425" s="172"/>
    </row>
    <row r="1426" spans="1:13">
      <c r="A1426" s="116" t="s">
        <v>1482</v>
      </c>
      <c r="B1426" s="104">
        <v>113</v>
      </c>
      <c r="C1426" s="104" t="s">
        <v>1664</v>
      </c>
      <c r="D1426" s="104" t="s">
        <v>1669</v>
      </c>
      <c r="E1426" s="104">
        <v>1</v>
      </c>
      <c r="F1426" s="113">
        <f>IF(D1426="dyrektor ",'Podział podstawowy'!$F$19,IF(OR(D1426="zastępca dyrektora ",D1426="główny księgowy"),'Podział podstawowy'!$F$20,IF(D1426="kierownik",'Podział podstawowy'!$F$24,IF(D1426="zastępca kierownika",'Podział podstawowy'!$F$25,IF(D1426="główny ekspert",'Podział podstawowy'!$F$26,IF(OR(D1426="starszy ekspert",D1426="główny specjalista"),'Podział podstawowy'!$F$27,IF(OR(D1426="ekspert",D1426="specjalista"),'Podział podstawowy'!$F$28,'Podział podstawowy'!$F$29)))))))</f>
        <v>870.67396312778124</v>
      </c>
      <c r="G1426" s="172"/>
      <c r="H1426" s="172"/>
      <c r="I1426" s="172"/>
      <c r="J1426" s="172"/>
      <c r="K1426" s="172"/>
      <c r="L1426" s="172"/>
      <c r="M1426" s="172"/>
    </row>
    <row r="1427" spans="1:13">
      <c r="A1427" s="116" t="s">
        <v>1483</v>
      </c>
      <c r="B1427" s="104">
        <v>113</v>
      </c>
      <c r="C1427" s="104" t="s">
        <v>1664</v>
      </c>
      <c r="D1427" s="104" t="s">
        <v>8</v>
      </c>
      <c r="E1427" s="104">
        <v>1</v>
      </c>
      <c r="F1427" s="113">
        <f>IF(D1427="dyrektor ",'Podział podstawowy'!$F$19,IF(OR(D1427="zastępca dyrektora ",D1427="główny księgowy"),'Podział podstawowy'!$F$20,IF(D1427="kierownik",'Podział podstawowy'!$F$24,IF(D1427="zastępca kierownika",'Podział podstawowy'!$F$25,IF(D1427="główny ekspert",'Podział podstawowy'!$F$26,IF(OR(D1427="starszy ekspert",D1427="główny specjalista"),'Podział podstawowy'!$F$27,IF(OR(D1427="ekspert",D1427="specjalista"),'Podział podstawowy'!$F$28,'Podział podstawowy'!$F$29)))))))</f>
        <v>1088.3424539097266</v>
      </c>
      <c r="G1427" s="172"/>
      <c r="H1427" s="172"/>
      <c r="I1427" s="172"/>
      <c r="J1427" s="172"/>
      <c r="K1427" s="172"/>
      <c r="L1427" s="172"/>
      <c r="M1427" s="172"/>
    </row>
    <row r="1428" spans="1:13">
      <c r="A1428" s="116" t="s">
        <v>1484</v>
      </c>
      <c r="B1428" s="104">
        <v>113</v>
      </c>
      <c r="C1428" s="104" t="s">
        <v>1666</v>
      </c>
      <c r="D1428" s="104" t="s">
        <v>47</v>
      </c>
      <c r="E1428" s="104">
        <v>1</v>
      </c>
      <c r="F1428" s="113">
        <f>IF(D1428="dyrektor ",'Podział podstawowy'!$F$19,IF(OR(D1428="zastępca dyrektora ",D1428="główny księgowy"),'Podział podstawowy'!$F$20,IF(D1428="kierownik",'Podział podstawowy'!$F$24,IF(D1428="zastępca kierownika",'Podział podstawowy'!$F$25,IF(D1428="główny ekspert",'Podział podstawowy'!$F$26,IF(OR(D1428="starszy ekspert",D1428="główny specjalista"),'Podział podstawowy'!$F$27,IF(OR(D1428="ekspert",D1428="specjalista"),'Podział podstawowy'!$F$28,'Podział podstawowy'!$F$29)))))))</f>
        <v>1306.0109446916717</v>
      </c>
      <c r="G1428" s="172"/>
      <c r="H1428" s="172"/>
      <c r="I1428" s="172"/>
      <c r="J1428" s="172"/>
      <c r="K1428" s="172"/>
      <c r="L1428" s="172"/>
      <c r="M1428" s="172"/>
    </row>
    <row r="1429" spans="1:13">
      <c r="A1429" s="116" t="s">
        <v>1485</v>
      </c>
      <c r="B1429" s="104">
        <v>113</v>
      </c>
      <c r="C1429" s="104" t="s">
        <v>1666</v>
      </c>
      <c r="D1429" s="104" t="s">
        <v>1669</v>
      </c>
      <c r="E1429" s="104">
        <v>1</v>
      </c>
      <c r="F1429" s="113">
        <f>IF(D1429="dyrektor ",'Podział podstawowy'!$F$19,IF(OR(D1429="zastępca dyrektora ",D1429="główny księgowy"),'Podział podstawowy'!$F$20,IF(D1429="kierownik",'Podział podstawowy'!$F$24,IF(D1429="zastępca kierownika",'Podział podstawowy'!$F$25,IF(D1429="główny ekspert",'Podział podstawowy'!$F$26,IF(OR(D1429="starszy ekspert",D1429="główny specjalista"),'Podział podstawowy'!$F$27,IF(OR(D1429="ekspert",D1429="specjalista"),'Podział podstawowy'!$F$28,'Podział podstawowy'!$F$29)))))))</f>
        <v>870.67396312778124</v>
      </c>
      <c r="G1429" s="172"/>
      <c r="H1429" s="172"/>
      <c r="I1429" s="172"/>
      <c r="J1429" s="172"/>
      <c r="K1429" s="172"/>
      <c r="L1429" s="172"/>
      <c r="M1429" s="172"/>
    </row>
    <row r="1430" spans="1:13">
      <c r="A1430" s="116" t="s">
        <v>1282</v>
      </c>
      <c r="B1430" s="104">
        <v>114</v>
      </c>
      <c r="C1430" s="104" t="s">
        <v>1663</v>
      </c>
      <c r="D1430" s="104" t="s">
        <v>1669</v>
      </c>
      <c r="E1430" s="104">
        <v>1</v>
      </c>
      <c r="F1430" s="113">
        <v>870.67396312778124</v>
      </c>
      <c r="G1430" s="171"/>
      <c r="H1430" s="171"/>
      <c r="I1430" s="172"/>
      <c r="J1430" s="172"/>
      <c r="K1430" s="172"/>
      <c r="L1430" s="172"/>
      <c r="M1430" s="172"/>
    </row>
    <row r="1431" spans="1:13">
      <c r="A1431" s="116" t="s">
        <v>1283</v>
      </c>
      <c r="B1431" s="104">
        <v>114</v>
      </c>
      <c r="C1431" s="104" t="s">
        <v>1663</v>
      </c>
      <c r="D1431" s="104" t="s">
        <v>1669</v>
      </c>
      <c r="E1431" s="104">
        <v>1</v>
      </c>
      <c r="F1431" s="113">
        <v>870.67396312778124</v>
      </c>
      <c r="G1431" s="173"/>
      <c r="H1431" s="173"/>
      <c r="I1431" s="172"/>
      <c r="J1431" s="172"/>
      <c r="K1431" s="172"/>
      <c r="L1431" s="172"/>
      <c r="M1431" s="172"/>
    </row>
    <row r="1432" spans="1:13">
      <c r="A1432" s="116" t="s">
        <v>1281</v>
      </c>
      <c r="B1432" s="104">
        <v>114</v>
      </c>
      <c r="C1432" s="104" t="s">
        <v>1663</v>
      </c>
      <c r="D1432" s="104" t="s">
        <v>1669</v>
      </c>
      <c r="E1432" s="104">
        <v>1</v>
      </c>
      <c r="F1432" s="113">
        <v>870.67396312778124</v>
      </c>
      <c r="G1432" s="171"/>
      <c r="H1432" s="171"/>
      <c r="I1432" s="172"/>
      <c r="J1432" s="172"/>
      <c r="K1432" s="172"/>
      <c r="L1432" s="172"/>
      <c r="M1432" s="172"/>
    </row>
    <row r="1433" spans="1:13">
      <c r="A1433" s="116" t="s">
        <v>1284</v>
      </c>
      <c r="B1433" s="104">
        <v>114</v>
      </c>
      <c r="C1433" s="104" t="s">
        <v>1663</v>
      </c>
      <c r="D1433" s="104" t="s">
        <v>55</v>
      </c>
      <c r="E1433" s="104">
        <v>1</v>
      </c>
      <c r="F1433" s="113">
        <v>1523.6794354736171</v>
      </c>
      <c r="G1433" s="173"/>
      <c r="H1433" s="173"/>
      <c r="I1433" s="172"/>
      <c r="J1433" s="172"/>
      <c r="K1433" s="172"/>
      <c r="L1433" s="172"/>
      <c r="M1433" s="172"/>
    </row>
    <row r="1434" spans="1:13">
      <c r="A1434" s="116" t="s">
        <v>1285</v>
      </c>
      <c r="B1434" s="104">
        <v>114</v>
      </c>
      <c r="C1434" s="104" t="s">
        <v>1663</v>
      </c>
      <c r="D1434" s="104" t="s">
        <v>1669</v>
      </c>
      <c r="E1434" s="104">
        <v>1</v>
      </c>
      <c r="F1434" s="113">
        <v>870.67396312778124</v>
      </c>
      <c r="G1434" s="171"/>
      <c r="H1434" s="171"/>
      <c r="I1434" s="172"/>
      <c r="J1434" s="172"/>
      <c r="K1434" s="172"/>
      <c r="L1434" s="172"/>
      <c r="M1434" s="172"/>
    </row>
    <row r="1435" spans="1:13">
      <c r="A1435" s="116" t="s">
        <v>1286</v>
      </c>
      <c r="B1435" s="104">
        <v>114</v>
      </c>
      <c r="C1435" s="104" t="s">
        <v>1663</v>
      </c>
      <c r="D1435" s="104" t="s">
        <v>1669</v>
      </c>
      <c r="E1435" s="104">
        <v>1</v>
      </c>
      <c r="F1435" s="113">
        <v>870.67396312778124</v>
      </c>
      <c r="G1435" s="173"/>
      <c r="H1435" s="173"/>
      <c r="I1435" s="172"/>
      <c r="J1435" s="172"/>
      <c r="K1435" s="172"/>
      <c r="L1435" s="172"/>
      <c r="M1435" s="172"/>
    </row>
    <row r="1436" spans="1:13">
      <c r="A1436" s="116" t="s">
        <v>1287</v>
      </c>
      <c r="B1436" s="104">
        <v>114</v>
      </c>
      <c r="C1436" s="104" t="s">
        <v>1663</v>
      </c>
      <c r="D1436" s="104" t="s">
        <v>1669</v>
      </c>
      <c r="E1436" s="104">
        <v>1</v>
      </c>
      <c r="F1436" s="113">
        <v>870.67396312778124</v>
      </c>
      <c r="G1436" s="171"/>
      <c r="H1436" s="171"/>
      <c r="I1436" s="172"/>
      <c r="J1436" s="172"/>
      <c r="K1436" s="172"/>
      <c r="L1436" s="172"/>
      <c r="M1436" s="172"/>
    </row>
    <row r="1437" spans="1:13">
      <c r="A1437" s="116" t="s">
        <v>1288</v>
      </c>
      <c r="B1437" s="104">
        <v>114</v>
      </c>
      <c r="C1437" s="104" t="s">
        <v>1663</v>
      </c>
      <c r="D1437" s="104" t="s">
        <v>47</v>
      </c>
      <c r="E1437" s="104">
        <v>1</v>
      </c>
      <c r="F1437" s="113">
        <v>1306.0109446916717</v>
      </c>
      <c r="G1437" s="173"/>
      <c r="H1437" s="173"/>
      <c r="I1437" s="172"/>
      <c r="J1437" s="172"/>
      <c r="K1437" s="172"/>
      <c r="L1437" s="172"/>
      <c r="M1437" s="172"/>
    </row>
    <row r="1438" spans="1:13">
      <c r="A1438" s="116" t="s">
        <v>1289</v>
      </c>
      <c r="B1438" s="104">
        <v>114</v>
      </c>
      <c r="C1438" s="104" t="s">
        <v>1663</v>
      </c>
      <c r="D1438" s="104" t="s">
        <v>47</v>
      </c>
      <c r="E1438" s="104">
        <v>1</v>
      </c>
      <c r="F1438" s="113">
        <v>1306.0109446916717</v>
      </c>
      <c r="G1438" s="171"/>
      <c r="H1438" s="171"/>
      <c r="I1438" s="172"/>
      <c r="J1438" s="172"/>
      <c r="K1438" s="172"/>
      <c r="L1438" s="172"/>
      <c r="M1438" s="172"/>
    </row>
    <row r="1439" spans="1:13">
      <c r="A1439" s="116" t="s">
        <v>1290</v>
      </c>
      <c r="B1439" s="104">
        <v>114</v>
      </c>
      <c r="C1439" s="104" t="s">
        <v>1663</v>
      </c>
      <c r="D1439" s="104" t="s">
        <v>1669</v>
      </c>
      <c r="E1439" s="104">
        <v>1</v>
      </c>
      <c r="F1439" s="113">
        <v>870.67396312778124</v>
      </c>
      <c r="G1439" s="172"/>
      <c r="H1439" s="172"/>
      <c r="I1439" s="172"/>
      <c r="J1439" s="172"/>
      <c r="K1439" s="172"/>
      <c r="L1439" s="172"/>
      <c r="M1439" s="172"/>
    </row>
    <row r="1440" spans="1:13">
      <c r="A1440" s="116" t="s">
        <v>1291</v>
      </c>
      <c r="B1440" s="104">
        <v>114</v>
      </c>
      <c r="C1440" s="104" t="s">
        <v>1663</v>
      </c>
      <c r="D1440" s="104" t="s">
        <v>55</v>
      </c>
      <c r="E1440" s="104">
        <v>1</v>
      </c>
      <c r="F1440" s="113">
        <v>1523.6794354736171</v>
      </c>
      <c r="G1440" s="172"/>
      <c r="H1440" s="172"/>
      <c r="I1440" s="172"/>
      <c r="J1440" s="172"/>
      <c r="K1440" s="172"/>
      <c r="L1440" s="172"/>
      <c r="M1440" s="172"/>
    </row>
    <row r="1441" spans="1:13">
      <c r="A1441" s="116" t="s">
        <v>1292</v>
      </c>
      <c r="B1441" s="104">
        <v>114</v>
      </c>
      <c r="C1441" s="104" t="s">
        <v>1663</v>
      </c>
      <c r="D1441" s="104" t="s">
        <v>10</v>
      </c>
      <c r="E1441" s="104">
        <v>1</v>
      </c>
      <c r="F1441" s="113">
        <v>1088.3424539097266</v>
      </c>
      <c r="G1441" s="172"/>
      <c r="H1441" s="172"/>
      <c r="I1441" s="172"/>
      <c r="J1441" s="172"/>
      <c r="K1441" s="172"/>
      <c r="L1441" s="172"/>
      <c r="M1441" s="172"/>
    </row>
    <row r="1442" spans="1:13">
      <c r="A1442" s="116" t="s">
        <v>1293</v>
      </c>
      <c r="B1442" s="104">
        <v>114</v>
      </c>
      <c r="C1442" s="104" t="s">
        <v>1663</v>
      </c>
      <c r="D1442" s="104" t="s">
        <v>46</v>
      </c>
      <c r="E1442" s="104">
        <v>1</v>
      </c>
      <c r="F1442" s="113">
        <v>2176.6849078194532</v>
      </c>
      <c r="G1442" s="172"/>
      <c r="H1442" s="172"/>
      <c r="I1442" s="172"/>
      <c r="J1442" s="172"/>
      <c r="K1442" s="172"/>
      <c r="L1442" s="172"/>
      <c r="M1442" s="172"/>
    </row>
    <row r="1443" spans="1:13">
      <c r="A1443" s="116" t="s">
        <v>1294</v>
      </c>
      <c r="B1443" s="104">
        <v>114</v>
      </c>
      <c r="C1443" s="104" t="s">
        <v>1663</v>
      </c>
      <c r="D1443" s="104" t="s">
        <v>1669</v>
      </c>
      <c r="E1443" s="104">
        <v>1</v>
      </c>
      <c r="F1443" s="113">
        <v>870.67396312778124</v>
      </c>
      <c r="G1443" s="172"/>
      <c r="H1443" s="172"/>
      <c r="I1443" s="172"/>
      <c r="J1443" s="172"/>
      <c r="K1443" s="172"/>
      <c r="L1443" s="172"/>
      <c r="M1443" s="172"/>
    </row>
    <row r="1444" spans="1:13">
      <c r="A1444" s="116" t="s">
        <v>1295</v>
      </c>
      <c r="B1444" s="104">
        <v>114</v>
      </c>
      <c r="C1444" s="104" t="s">
        <v>1663</v>
      </c>
      <c r="D1444" s="104" t="s">
        <v>1669</v>
      </c>
      <c r="E1444" s="104">
        <v>1</v>
      </c>
      <c r="F1444" s="113">
        <v>870.67396312778124</v>
      </c>
      <c r="G1444" s="172"/>
      <c r="H1444" s="172"/>
      <c r="I1444" s="172"/>
      <c r="J1444" s="172"/>
      <c r="K1444" s="172"/>
      <c r="L1444" s="172"/>
      <c r="M1444" s="172"/>
    </row>
    <row r="1445" spans="1:13">
      <c r="A1445" s="116" t="s">
        <v>1296</v>
      </c>
      <c r="B1445" s="104">
        <v>114</v>
      </c>
      <c r="C1445" s="104" t="s">
        <v>1663</v>
      </c>
      <c r="D1445" s="104" t="s">
        <v>7</v>
      </c>
      <c r="E1445" s="104">
        <v>1</v>
      </c>
      <c r="F1445" s="113">
        <v>1306.0109446916717</v>
      </c>
      <c r="G1445" s="172"/>
      <c r="H1445" s="172"/>
      <c r="I1445" s="172"/>
      <c r="J1445" s="172"/>
      <c r="K1445" s="172"/>
      <c r="L1445" s="172"/>
      <c r="M1445" s="172"/>
    </row>
    <row r="1446" spans="1:13">
      <c r="A1446" s="116" t="s">
        <v>1297</v>
      </c>
      <c r="B1446" s="104">
        <v>114</v>
      </c>
      <c r="C1446" s="104" t="s">
        <v>1663</v>
      </c>
      <c r="D1446" s="104" t="s">
        <v>1669</v>
      </c>
      <c r="E1446" s="104">
        <v>1</v>
      </c>
      <c r="F1446" s="113">
        <v>870.67396312778124</v>
      </c>
      <c r="G1446" s="172"/>
      <c r="H1446" s="172"/>
      <c r="I1446" s="172"/>
      <c r="J1446" s="172"/>
      <c r="K1446" s="172"/>
      <c r="L1446" s="172"/>
      <c r="M1446" s="172"/>
    </row>
    <row r="1447" spans="1:13">
      <c r="A1447" s="116" t="s">
        <v>1657</v>
      </c>
      <c r="B1447" s="104">
        <v>114</v>
      </c>
      <c r="C1447" s="104" t="s">
        <v>1663</v>
      </c>
      <c r="D1447" s="104" t="s">
        <v>1669</v>
      </c>
      <c r="E1447" s="104">
        <v>1</v>
      </c>
      <c r="F1447" s="113">
        <v>870.67396312778124</v>
      </c>
      <c r="G1447" s="172"/>
      <c r="H1447" s="172"/>
      <c r="I1447" s="172"/>
      <c r="J1447" s="172"/>
      <c r="K1447" s="172"/>
      <c r="L1447" s="172"/>
      <c r="M1447" s="172"/>
    </row>
    <row r="1448" spans="1:13">
      <c r="A1448" s="116" t="s">
        <v>505</v>
      </c>
      <c r="B1448" s="104">
        <v>114</v>
      </c>
      <c r="C1448" s="104" t="s">
        <v>1663</v>
      </c>
      <c r="D1448" s="104" t="s">
        <v>47</v>
      </c>
      <c r="E1448" s="104">
        <v>1</v>
      </c>
      <c r="F1448" s="113">
        <v>1306.0109446916717</v>
      </c>
      <c r="G1448" s="172"/>
      <c r="H1448" s="172"/>
      <c r="I1448" s="172"/>
      <c r="J1448" s="172"/>
      <c r="K1448" s="172"/>
      <c r="L1448" s="172"/>
      <c r="M1448" s="172"/>
    </row>
    <row r="1449" spans="1:13">
      <c r="A1449" s="116" t="s">
        <v>1298</v>
      </c>
      <c r="B1449" s="104">
        <v>114</v>
      </c>
      <c r="C1449" s="104" t="s">
        <v>1663</v>
      </c>
      <c r="D1449" s="104" t="s">
        <v>47</v>
      </c>
      <c r="E1449" s="104">
        <v>1</v>
      </c>
      <c r="F1449" s="113">
        <v>1306.0109446916717</v>
      </c>
      <c r="G1449" s="172"/>
      <c r="H1449" s="172"/>
      <c r="I1449" s="172"/>
      <c r="J1449" s="172"/>
      <c r="K1449" s="172"/>
      <c r="L1449" s="172"/>
      <c r="M1449" s="172"/>
    </row>
    <row r="1450" spans="1:13">
      <c r="A1450" s="116" t="s">
        <v>1299</v>
      </c>
      <c r="B1450" s="104">
        <v>114</v>
      </c>
      <c r="C1450" s="104" t="s">
        <v>1663</v>
      </c>
      <c r="D1450" s="104" t="s">
        <v>1669</v>
      </c>
      <c r="E1450" s="104">
        <v>1</v>
      </c>
      <c r="F1450" s="113">
        <v>870.67396312778124</v>
      </c>
      <c r="G1450" s="172"/>
      <c r="H1450" s="172"/>
      <c r="I1450" s="172"/>
      <c r="J1450" s="172"/>
      <c r="K1450" s="172"/>
      <c r="L1450" s="172"/>
      <c r="M1450" s="172"/>
    </row>
    <row r="1451" spans="1:13">
      <c r="A1451" s="116" t="s">
        <v>1300</v>
      </c>
      <c r="B1451" s="104">
        <v>114</v>
      </c>
      <c r="C1451" s="104" t="s">
        <v>1663</v>
      </c>
      <c r="D1451" s="104" t="s">
        <v>10</v>
      </c>
      <c r="E1451" s="104">
        <v>1</v>
      </c>
      <c r="F1451" s="113">
        <v>1088.3424539097266</v>
      </c>
      <c r="G1451" s="172"/>
      <c r="H1451" s="172"/>
      <c r="I1451" s="172"/>
      <c r="J1451" s="172"/>
      <c r="K1451" s="172"/>
      <c r="L1451" s="172"/>
      <c r="M1451" s="172"/>
    </row>
    <row r="1452" spans="1:13">
      <c r="A1452" s="116" t="s">
        <v>1301</v>
      </c>
      <c r="B1452" s="104">
        <v>114</v>
      </c>
      <c r="C1452" s="104" t="s">
        <v>1663</v>
      </c>
      <c r="D1452" s="104" t="s">
        <v>1669</v>
      </c>
      <c r="E1452" s="104">
        <v>1</v>
      </c>
      <c r="F1452" s="113">
        <v>870.67396312778124</v>
      </c>
      <c r="G1452" s="172"/>
      <c r="H1452" s="172"/>
      <c r="I1452" s="172"/>
      <c r="J1452" s="172"/>
      <c r="K1452" s="172"/>
      <c r="L1452" s="172"/>
      <c r="M1452" s="172"/>
    </row>
    <row r="1453" spans="1:13">
      <c r="A1453" s="116" t="s">
        <v>1302</v>
      </c>
      <c r="B1453" s="104">
        <v>114</v>
      </c>
      <c r="C1453" s="104" t="s">
        <v>1663</v>
      </c>
      <c r="D1453" s="104" t="s">
        <v>1669</v>
      </c>
      <c r="E1453" s="104">
        <v>1</v>
      </c>
      <c r="F1453" s="113">
        <v>870.67396312778124</v>
      </c>
      <c r="G1453" s="172"/>
      <c r="H1453" s="172"/>
      <c r="I1453" s="172"/>
      <c r="J1453" s="172"/>
      <c r="K1453" s="172"/>
      <c r="L1453" s="172"/>
      <c r="M1453" s="172"/>
    </row>
    <row r="1454" spans="1:13">
      <c r="A1454" s="116" t="s">
        <v>1303</v>
      </c>
      <c r="B1454" s="104">
        <v>114</v>
      </c>
      <c r="C1454" s="104" t="s">
        <v>1663</v>
      </c>
      <c r="D1454" s="104" t="s">
        <v>1669</v>
      </c>
      <c r="E1454" s="104">
        <v>1</v>
      </c>
      <c r="F1454" s="113">
        <v>870.67396312778124</v>
      </c>
      <c r="G1454" s="172"/>
      <c r="H1454" s="172"/>
      <c r="I1454" s="172"/>
      <c r="J1454" s="172"/>
      <c r="K1454" s="172"/>
      <c r="L1454" s="172"/>
      <c r="M1454" s="172"/>
    </row>
    <row r="1455" spans="1:13">
      <c r="A1455" s="116" t="s">
        <v>1304</v>
      </c>
      <c r="B1455" s="104">
        <v>114</v>
      </c>
      <c r="C1455" s="104" t="s">
        <v>1663</v>
      </c>
      <c r="D1455" s="104" t="s">
        <v>1669</v>
      </c>
      <c r="E1455" s="104">
        <v>1</v>
      </c>
      <c r="F1455" s="113">
        <v>870.67396312778124</v>
      </c>
      <c r="G1455" s="172"/>
      <c r="H1455" s="172"/>
      <c r="I1455" s="172"/>
      <c r="J1455" s="172"/>
      <c r="K1455" s="172"/>
      <c r="L1455" s="172"/>
      <c r="M1455" s="172"/>
    </row>
    <row r="1456" spans="1:13">
      <c r="A1456" s="116" t="s">
        <v>1305</v>
      </c>
      <c r="B1456" s="104">
        <v>114</v>
      </c>
      <c r="C1456" s="104" t="s">
        <v>1663</v>
      </c>
      <c r="D1456" s="104" t="s">
        <v>10</v>
      </c>
      <c r="E1456" s="104">
        <v>1</v>
      </c>
      <c r="F1456" s="113">
        <v>1088.3424539097266</v>
      </c>
      <c r="G1456" s="172"/>
      <c r="H1456" s="172"/>
      <c r="I1456" s="172"/>
      <c r="J1456" s="172"/>
      <c r="K1456" s="172"/>
      <c r="L1456" s="172"/>
      <c r="M1456" s="172"/>
    </row>
    <row r="1457" spans="1:13">
      <c r="A1457" s="116" t="s">
        <v>1306</v>
      </c>
      <c r="B1457" s="104">
        <v>114</v>
      </c>
      <c r="C1457" s="104" t="s">
        <v>1663</v>
      </c>
      <c r="D1457" s="104" t="s">
        <v>47</v>
      </c>
      <c r="E1457" s="104">
        <v>1</v>
      </c>
      <c r="F1457" s="113">
        <v>1306.0109446916717</v>
      </c>
      <c r="G1457" s="172"/>
      <c r="H1457" s="172"/>
      <c r="I1457" s="172"/>
      <c r="J1457" s="172"/>
      <c r="K1457" s="172"/>
      <c r="L1457" s="172"/>
      <c r="M1457" s="172"/>
    </row>
    <row r="1458" spans="1:13">
      <c r="A1458" s="116" t="s">
        <v>1307</v>
      </c>
      <c r="B1458" s="104">
        <v>114</v>
      </c>
      <c r="C1458" s="104" t="s">
        <v>1663</v>
      </c>
      <c r="D1458" s="104" t="s">
        <v>1669</v>
      </c>
      <c r="E1458" s="104">
        <v>1</v>
      </c>
      <c r="F1458" s="113">
        <v>870.67396312778124</v>
      </c>
      <c r="G1458" s="172"/>
      <c r="H1458" s="172"/>
      <c r="I1458" s="172"/>
      <c r="J1458" s="172"/>
      <c r="K1458" s="172"/>
      <c r="L1458" s="172"/>
      <c r="M1458" s="172"/>
    </row>
    <row r="1459" spans="1:13">
      <c r="A1459" s="116" t="s">
        <v>1308</v>
      </c>
      <c r="B1459" s="104">
        <v>114</v>
      </c>
      <c r="C1459" s="104" t="s">
        <v>1663</v>
      </c>
      <c r="D1459" s="104" t="s">
        <v>1669</v>
      </c>
      <c r="E1459" s="104">
        <v>1</v>
      </c>
      <c r="F1459" s="113">
        <v>870.67396312778124</v>
      </c>
      <c r="G1459" s="172"/>
      <c r="H1459" s="172"/>
      <c r="I1459" s="172"/>
      <c r="J1459" s="172"/>
      <c r="K1459" s="172"/>
      <c r="L1459" s="172"/>
      <c r="M1459" s="172"/>
    </row>
    <row r="1460" spans="1:13">
      <c r="A1460" s="116" t="s">
        <v>1309</v>
      </c>
      <c r="B1460" s="104">
        <v>114</v>
      </c>
      <c r="C1460" s="104" t="s">
        <v>1663</v>
      </c>
      <c r="D1460" s="104" t="s">
        <v>1669</v>
      </c>
      <c r="E1460" s="104">
        <v>1</v>
      </c>
      <c r="F1460" s="113">
        <v>870.67396312778124</v>
      </c>
      <c r="G1460" s="172"/>
      <c r="H1460" s="172"/>
      <c r="I1460" s="172"/>
      <c r="J1460" s="172"/>
      <c r="K1460" s="172"/>
      <c r="L1460" s="172"/>
      <c r="M1460" s="172"/>
    </row>
    <row r="1461" spans="1:13">
      <c r="A1461" s="116" t="s">
        <v>1310</v>
      </c>
      <c r="B1461" s="104">
        <v>114</v>
      </c>
      <c r="C1461" s="104" t="s">
        <v>1663</v>
      </c>
      <c r="D1461" s="104" t="s">
        <v>47</v>
      </c>
      <c r="E1461" s="104">
        <v>1</v>
      </c>
      <c r="F1461" s="113">
        <v>1306.0109446916717</v>
      </c>
      <c r="G1461" s="172"/>
      <c r="H1461" s="172"/>
      <c r="I1461" s="172"/>
      <c r="J1461" s="172"/>
      <c r="K1461" s="172"/>
      <c r="L1461" s="172"/>
      <c r="M1461" s="172"/>
    </row>
    <row r="1462" spans="1:13">
      <c r="A1462" s="116" t="s">
        <v>1311</v>
      </c>
      <c r="B1462" s="104">
        <v>114</v>
      </c>
      <c r="C1462" s="104" t="s">
        <v>1663</v>
      </c>
      <c r="D1462" s="104" t="s">
        <v>47</v>
      </c>
      <c r="E1462" s="104">
        <v>1</v>
      </c>
      <c r="F1462" s="113">
        <v>1306.0109446916717</v>
      </c>
      <c r="G1462" s="172"/>
      <c r="H1462" s="172"/>
      <c r="I1462" s="172"/>
      <c r="J1462" s="172"/>
      <c r="K1462" s="172"/>
      <c r="L1462" s="172"/>
      <c r="M1462" s="172"/>
    </row>
    <row r="1463" spans="1:13">
      <c r="A1463" s="116" t="s">
        <v>1302</v>
      </c>
      <c r="B1463" s="104">
        <v>114</v>
      </c>
      <c r="C1463" s="104" t="s">
        <v>1663</v>
      </c>
      <c r="D1463" s="104" t="s">
        <v>46</v>
      </c>
      <c r="E1463" s="104">
        <v>1</v>
      </c>
      <c r="F1463" s="113">
        <v>2176.6849078194532</v>
      </c>
      <c r="G1463" s="172"/>
      <c r="H1463" s="172"/>
      <c r="I1463" s="172"/>
      <c r="J1463" s="172"/>
      <c r="K1463" s="172"/>
      <c r="L1463" s="172"/>
      <c r="M1463" s="172"/>
    </row>
    <row r="1464" spans="1:13">
      <c r="A1464" s="116" t="s">
        <v>1312</v>
      </c>
      <c r="B1464" s="104">
        <v>114</v>
      </c>
      <c r="C1464" s="104" t="s">
        <v>1663</v>
      </c>
      <c r="D1464" s="104" t="s">
        <v>47</v>
      </c>
      <c r="E1464" s="104">
        <v>1</v>
      </c>
      <c r="F1464" s="113">
        <v>1306.0109446916717</v>
      </c>
      <c r="G1464" s="172"/>
      <c r="H1464" s="172"/>
      <c r="I1464" s="172"/>
      <c r="J1464" s="172"/>
      <c r="K1464" s="172"/>
      <c r="L1464" s="172"/>
      <c r="M1464" s="172"/>
    </row>
    <row r="1465" spans="1:13">
      <c r="A1465" s="116" t="s">
        <v>544</v>
      </c>
      <c r="B1465" s="104">
        <v>114</v>
      </c>
      <c r="C1465" s="104" t="s">
        <v>1663</v>
      </c>
      <c r="D1465" s="104" t="s">
        <v>10</v>
      </c>
      <c r="E1465" s="104">
        <v>1</v>
      </c>
      <c r="F1465" s="113">
        <v>1088.3424539097266</v>
      </c>
      <c r="G1465" s="172"/>
      <c r="H1465" s="172"/>
      <c r="I1465" s="172"/>
      <c r="J1465" s="172"/>
      <c r="K1465" s="172"/>
      <c r="L1465" s="172"/>
      <c r="M1465" s="172"/>
    </row>
    <row r="1466" spans="1:13">
      <c r="A1466" s="116" t="s">
        <v>1313</v>
      </c>
      <c r="B1466" s="104">
        <v>114</v>
      </c>
      <c r="C1466" s="104" t="s">
        <v>1663</v>
      </c>
      <c r="D1466" s="104" t="s">
        <v>46</v>
      </c>
      <c r="E1466" s="104">
        <v>1</v>
      </c>
      <c r="F1466" s="113">
        <v>2176.6849078194532</v>
      </c>
      <c r="G1466" s="172"/>
      <c r="H1466" s="172"/>
      <c r="I1466" s="172"/>
      <c r="J1466" s="172"/>
      <c r="K1466" s="172"/>
      <c r="L1466" s="172"/>
      <c r="M1466" s="172"/>
    </row>
    <row r="1467" spans="1:13">
      <c r="A1467" s="116" t="s">
        <v>1314</v>
      </c>
      <c r="B1467" s="104">
        <v>114</v>
      </c>
      <c r="C1467" s="104" t="s">
        <v>1663</v>
      </c>
      <c r="D1467" s="104" t="s">
        <v>1669</v>
      </c>
      <c r="E1467" s="104">
        <v>1</v>
      </c>
      <c r="F1467" s="113">
        <v>870.67396312778124</v>
      </c>
      <c r="G1467" s="172"/>
      <c r="H1467" s="172"/>
      <c r="I1467" s="172"/>
      <c r="J1467" s="172"/>
      <c r="K1467" s="172"/>
      <c r="L1467" s="172"/>
      <c r="M1467" s="172"/>
    </row>
    <row r="1468" spans="1:13">
      <c r="A1468" s="116" t="s">
        <v>1315</v>
      </c>
      <c r="B1468" s="104">
        <v>114</v>
      </c>
      <c r="C1468" s="104" t="s">
        <v>1663</v>
      </c>
      <c r="D1468" s="104" t="s">
        <v>1669</v>
      </c>
      <c r="E1468" s="104">
        <v>1</v>
      </c>
      <c r="F1468" s="113">
        <v>870.67396312778124</v>
      </c>
      <c r="G1468" s="172"/>
      <c r="H1468" s="172"/>
      <c r="I1468" s="172"/>
      <c r="J1468" s="172"/>
      <c r="K1468" s="172"/>
      <c r="L1468" s="172"/>
      <c r="M1468" s="172"/>
    </row>
    <row r="1469" spans="1:13">
      <c r="A1469" s="116" t="s">
        <v>1316</v>
      </c>
      <c r="B1469" s="104">
        <v>114</v>
      </c>
      <c r="C1469" s="104" t="s">
        <v>1663</v>
      </c>
      <c r="D1469" s="104" t="s">
        <v>1669</v>
      </c>
      <c r="E1469" s="104">
        <v>1</v>
      </c>
      <c r="F1469" s="113">
        <v>870.67396312778124</v>
      </c>
      <c r="G1469" s="172"/>
      <c r="H1469" s="172"/>
      <c r="I1469" s="172"/>
      <c r="J1469" s="172"/>
      <c r="K1469" s="172"/>
      <c r="L1469" s="172"/>
      <c r="M1469" s="172"/>
    </row>
    <row r="1470" spans="1:13">
      <c r="A1470" s="116" t="s">
        <v>1317</v>
      </c>
      <c r="B1470" s="104">
        <v>114</v>
      </c>
      <c r="C1470" s="104" t="s">
        <v>1663</v>
      </c>
      <c r="D1470" s="104" t="s">
        <v>1669</v>
      </c>
      <c r="E1470" s="104">
        <v>1</v>
      </c>
      <c r="F1470" s="113">
        <v>870.67396312778124</v>
      </c>
      <c r="G1470" s="172"/>
      <c r="H1470" s="172"/>
      <c r="I1470" s="172"/>
      <c r="J1470" s="172"/>
      <c r="K1470" s="172"/>
      <c r="L1470" s="172"/>
      <c r="M1470" s="172"/>
    </row>
    <row r="1471" spans="1:13">
      <c r="A1471" s="116" t="s">
        <v>1318</v>
      </c>
      <c r="B1471" s="104">
        <v>114</v>
      </c>
      <c r="C1471" s="104" t="s">
        <v>1663</v>
      </c>
      <c r="D1471" s="104" t="s">
        <v>47</v>
      </c>
      <c r="E1471" s="104">
        <v>1</v>
      </c>
      <c r="F1471" s="113">
        <v>1306.0109446916717</v>
      </c>
      <c r="G1471" s="172"/>
      <c r="H1471" s="172"/>
      <c r="I1471" s="172"/>
      <c r="J1471" s="172"/>
      <c r="K1471" s="172"/>
      <c r="L1471" s="172"/>
      <c r="M1471" s="172"/>
    </row>
    <row r="1472" spans="1:13">
      <c r="A1472" s="116" t="s">
        <v>1319</v>
      </c>
      <c r="B1472" s="104">
        <v>114</v>
      </c>
      <c r="C1472" s="104" t="s">
        <v>1663</v>
      </c>
      <c r="D1472" s="104" t="s">
        <v>1669</v>
      </c>
      <c r="E1472" s="104">
        <v>1</v>
      </c>
      <c r="F1472" s="113">
        <v>870.67396312778124</v>
      </c>
      <c r="G1472" s="172"/>
      <c r="H1472" s="172"/>
      <c r="I1472" s="172"/>
      <c r="J1472" s="172"/>
      <c r="K1472" s="172"/>
      <c r="L1472" s="172"/>
      <c r="M1472" s="172"/>
    </row>
    <row r="1473" spans="1:13">
      <c r="A1473" s="116" t="s">
        <v>255</v>
      </c>
      <c r="B1473" s="104">
        <v>114</v>
      </c>
      <c r="C1473" s="104" t="s">
        <v>1663</v>
      </c>
      <c r="D1473" s="104" t="s">
        <v>1669</v>
      </c>
      <c r="E1473" s="104">
        <v>1</v>
      </c>
      <c r="F1473" s="113">
        <v>870.67396312778124</v>
      </c>
      <c r="G1473" s="172"/>
      <c r="H1473" s="172"/>
      <c r="I1473" s="172"/>
      <c r="J1473" s="172"/>
      <c r="K1473" s="172"/>
      <c r="L1473" s="172"/>
      <c r="M1473" s="172"/>
    </row>
    <row r="1474" spans="1:13">
      <c r="A1474" s="116" t="s">
        <v>1320</v>
      </c>
      <c r="B1474" s="104">
        <v>114</v>
      </c>
      <c r="C1474" s="104" t="s">
        <v>1663</v>
      </c>
      <c r="D1474" s="104" t="s">
        <v>1669</v>
      </c>
      <c r="E1474" s="104">
        <v>1</v>
      </c>
      <c r="F1474" s="113">
        <v>870.67396312778124</v>
      </c>
      <c r="G1474" s="172"/>
      <c r="H1474" s="172"/>
      <c r="I1474" s="172"/>
      <c r="J1474" s="172"/>
      <c r="K1474" s="172"/>
      <c r="L1474" s="172"/>
      <c r="M1474" s="172"/>
    </row>
    <row r="1475" spans="1:13">
      <c r="A1475" s="116" t="s">
        <v>1321</v>
      </c>
      <c r="B1475" s="104">
        <v>114</v>
      </c>
      <c r="C1475" s="104" t="s">
        <v>1663</v>
      </c>
      <c r="D1475" s="104" t="s">
        <v>10</v>
      </c>
      <c r="E1475" s="104">
        <v>1</v>
      </c>
      <c r="F1475" s="113">
        <v>1088.3424539097266</v>
      </c>
      <c r="G1475" s="172"/>
      <c r="H1475" s="172"/>
      <c r="I1475" s="172"/>
      <c r="J1475" s="172"/>
      <c r="K1475" s="172"/>
      <c r="L1475" s="172"/>
      <c r="M1475" s="172"/>
    </row>
    <row r="1476" spans="1:13">
      <c r="A1476" s="116" t="s">
        <v>1322</v>
      </c>
      <c r="B1476" s="104">
        <v>114</v>
      </c>
      <c r="C1476" s="104" t="s">
        <v>1663</v>
      </c>
      <c r="D1476" s="104" t="s">
        <v>1669</v>
      </c>
      <c r="E1476" s="104">
        <v>1</v>
      </c>
      <c r="F1476" s="113">
        <v>870.67396312778124</v>
      </c>
      <c r="G1476" s="172"/>
      <c r="H1476" s="172"/>
      <c r="I1476" s="172"/>
      <c r="J1476" s="172"/>
      <c r="K1476" s="172"/>
      <c r="L1476" s="172"/>
      <c r="M1476" s="172"/>
    </row>
    <row r="1477" spans="1:13">
      <c r="A1477" s="116" t="s">
        <v>1323</v>
      </c>
      <c r="B1477" s="104">
        <v>114</v>
      </c>
      <c r="C1477" s="104" t="s">
        <v>1663</v>
      </c>
      <c r="D1477" s="104" t="s">
        <v>1669</v>
      </c>
      <c r="E1477" s="104">
        <v>1</v>
      </c>
      <c r="F1477" s="113">
        <v>870.67396312778124</v>
      </c>
      <c r="G1477" s="172"/>
      <c r="H1477" s="172"/>
      <c r="I1477" s="172"/>
      <c r="J1477" s="172"/>
      <c r="K1477" s="172"/>
      <c r="L1477" s="172"/>
      <c r="M1477" s="172"/>
    </row>
    <row r="1478" spans="1:13">
      <c r="A1478" s="116" t="s">
        <v>1324</v>
      </c>
      <c r="B1478" s="104">
        <v>114</v>
      </c>
      <c r="C1478" s="104" t="s">
        <v>1663</v>
      </c>
      <c r="D1478" s="104" t="s">
        <v>1669</v>
      </c>
      <c r="E1478" s="104">
        <v>1</v>
      </c>
      <c r="F1478" s="113">
        <v>870.67396312778124</v>
      </c>
      <c r="G1478" s="172"/>
      <c r="H1478" s="172"/>
      <c r="I1478" s="172"/>
      <c r="J1478" s="172"/>
      <c r="K1478" s="172"/>
      <c r="L1478" s="172"/>
      <c r="M1478" s="172"/>
    </row>
    <row r="1479" spans="1:13">
      <c r="A1479" s="116" t="s">
        <v>1325</v>
      </c>
      <c r="B1479" s="104">
        <v>114</v>
      </c>
      <c r="C1479" s="104" t="s">
        <v>1663</v>
      </c>
      <c r="D1479" s="104" t="s">
        <v>47</v>
      </c>
      <c r="E1479" s="104">
        <v>1</v>
      </c>
      <c r="F1479" s="113">
        <v>1306.0109446916717</v>
      </c>
      <c r="G1479" s="172"/>
      <c r="H1479" s="172"/>
      <c r="I1479" s="172"/>
      <c r="J1479" s="172"/>
      <c r="K1479" s="172"/>
      <c r="L1479" s="172"/>
      <c r="M1479" s="172"/>
    </row>
    <row r="1480" spans="1:13">
      <c r="A1480" s="116" t="s">
        <v>1326</v>
      </c>
      <c r="B1480" s="104">
        <v>114</v>
      </c>
      <c r="C1480" s="104" t="s">
        <v>1663</v>
      </c>
      <c r="D1480" s="104" t="s">
        <v>1669</v>
      </c>
      <c r="E1480" s="104">
        <v>1</v>
      </c>
      <c r="F1480" s="113">
        <v>870.67396312778124</v>
      </c>
      <c r="G1480" s="172"/>
      <c r="H1480" s="172"/>
      <c r="I1480" s="172"/>
      <c r="J1480" s="172"/>
      <c r="K1480" s="172"/>
      <c r="L1480" s="172"/>
      <c r="M1480" s="172"/>
    </row>
    <row r="1481" spans="1:13">
      <c r="A1481" s="116" t="s">
        <v>1327</v>
      </c>
      <c r="B1481" s="104">
        <v>114</v>
      </c>
      <c r="C1481" s="104" t="s">
        <v>1663</v>
      </c>
      <c r="D1481" s="104" t="s">
        <v>8</v>
      </c>
      <c r="E1481" s="104">
        <v>1</v>
      </c>
      <c r="F1481" s="113">
        <v>1088.3424539097266</v>
      </c>
      <c r="G1481" s="172"/>
      <c r="H1481" s="172"/>
      <c r="I1481" s="172"/>
      <c r="J1481" s="172"/>
      <c r="K1481" s="172"/>
      <c r="L1481" s="172"/>
      <c r="M1481" s="172"/>
    </row>
    <row r="1482" spans="1:13">
      <c r="A1482" s="116" t="s">
        <v>1328</v>
      </c>
      <c r="B1482" s="104">
        <v>114</v>
      </c>
      <c r="C1482" s="104" t="s">
        <v>1663</v>
      </c>
      <c r="D1482" s="104" t="s">
        <v>1669</v>
      </c>
      <c r="E1482" s="104">
        <v>1</v>
      </c>
      <c r="F1482" s="113">
        <v>870.67396312778124</v>
      </c>
      <c r="G1482" s="172"/>
      <c r="H1482" s="172"/>
      <c r="I1482" s="172"/>
      <c r="J1482" s="172"/>
      <c r="K1482" s="172"/>
      <c r="L1482" s="172"/>
      <c r="M1482" s="172"/>
    </row>
    <row r="1483" spans="1:13">
      <c r="A1483" s="116" t="s">
        <v>1329</v>
      </c>
      <c r="B1483" s="104">
        <v>114</v>
      </c>
      <c r="C1483" s="104" t="s">
        <v>1663</v>
      </c>
      <c r="D1483" s="104" t="s">
        <v>1669</v>
      </c>
      <c r="E1483" s="104">
        <v>1</v>
      </c>
      <c r="F1483" s="113">
        <v>870.67396312778124</v>
      </c>
      <c r="G1483" s="172"/>
      <c r="H1483" s="172"/>
      <c r="I1483" s="172"/>
      <c r="J1483" s="172"/>
      <c r="K1483" s="172"/>
      <c r="L1483" s="172"/>
      <c r="M1483" s="172"/>
    </row>
    <row r="1484" spans="1:13">
      <c r="A1484" s="116" t="s">
        <v>1330</v>
      </c>
      <c r="B1484" s="104">
        <v>114</v>
      </c>
      <c r="C1484" s="104" t="s">
        <v>1663</v>
      </c>
      <c r="D1484" s="104" t="s">
        <v>1669</v>
      </c>
      <c r="E1484" s="104">
        <v>1</v>
      </c>
      <c r="F1484" s="113">
        <v>870.67396312778124</v>
      </c>
      <c r="G1484" s="172"/>
      <c r="H1484" s="172"/>
      <c r="I1484" s="172"/>
      <c r="J1484" s="172"/>
      <c r="K1484" s="172"/>
      <c r="L1484" s="172"/>
      <c r="M1484" s="172"/>
    </row>
    <row r="1485" spans="1:13">
      <c r="A1485" s="116" t="s">
        <v>1331</v>
      </c>
      <c r="B1485" s="104">
        <v>114</v>
      </c>
      <c r="C1485" s="104" t="s">
        <v>1663</v>
      </c>
      <c r="D1485" s="104" t="s">
        <v>1669</v>
      </c>
      <c r="E1485" s="104">
        <v>1</v>
      </c>
      <c r="F1485" s="113">
        <v>870.67396312778124</v>
      </c>
      <c r="G1485" s="172"/>
      <c r="H1485" s="172"/>
      <c r="I1485" s="172"/>
      <c r="J1485" s="172"/>
      <c r="K1485" s="172"/>
      <c r="L1485" s="172"/>
      <c r="M1485" s="172"/>
    </row>
    <row r="1486" spans="1:13">
      <c r="A1486" s="116" t="s">
        <v>93</v>
      </c>
      <c r="B1486" s="104">
        <v>114</v>
      </c>
      <c r="C1486" s="104" t="s">
        <v>1663</v>
      </c>
      <c r="D1486" s="104" t="s">
        <v>10</v>
      </c>
      <c r="E1486" s="104">
        <v>1</v>
      </c>
      <c r="F1486" s="113">
        <v>1088.3424539097266</v>
      </c>
      <c r="G1486" s="172"/>
      <c r="H1486" s="172"/>
      <c r="I1486" s="172"/>
      <c r="J1486" s="172"/>
      <c r="K1486" s="172"/>
      <c r="L1486" s="172"/>
      <c r="M1486" s="172"/>
    </row>
    <row r="1487" spans="1:13">
      <c r="A1487" s="116" t="s">
        <v>1332</v>
      </c>
      <c r="B1487" s="104">
        <v>114</v>
      </c>
      <c r="C1487" s="104" t="s">
        <v>1663</v>
      </c>
      <c r="D1487" s="104" t="s">
        <v>8</v>
      </c>
      <c r="E1487" s="104">
        <v>1</v>
      </c>
      <c r="F1487" s="113">
        <v>1088.3424539097266</v>
      </c>
      <c r="G1487" s="172"/>
      <c r="H1487" s="172"/>
      <c r="I1487" s="172"/>
      <c r="J1487" s="172"/>
      <c r="K1487" s="172"/>
      <c r="L1487" s="172"/>
      <c r="M1487" s="172"/>
    </row>
    <row r="1488" spans="1:13">
      <c r="A1488" s="116" t="s">
        <v>1333</v>
      </c>
      <c r="B1488" s="104">
        <v>114</v>
      </c>
      <c r="C1488" s="104" t="s">
        <v>1663</v>
      </c>
      <c r="D1488" s="104" t="s">
        <v>1669</v>
      </c>
      <c r="E1488" s="104">
        <v>1</v>
      </c>
      <c r="F1488" s="113">
        <v>870.67396312778124</v>
      </c>
      <c r="G1488" s="172"/>
      <c r="H1488" s="172"/>
      <c r="I1488" s="172"/>
      <c r="J1488" s="172"/>
      <c r="K1488" s="172"/>
      <c r="L1488" s="172"/>
      <c r="M1488" s="172"/>
    </row>
    <row r="1489" spans="1:13">
      <c r="A1489" s="116" t="s">
        <v>1334</v>
      </c>
      <c r="B1489" s="104">
        <v>114</v>
      </c>
      <c r="C1489" s="104" t="s">
        <v>1663</v>
      </c>
      <c r="D1489" s="104" t="s">
        <v>47</v>
      </c>
      <c r="E1489" s="104">
        <v>1</v>
      </c>
      <c r="F1489" s="113">
        <v>1306.0109446916717</v>
      </c>
      <c r="G1489" s="172"/>
      <c r="H1489" s="172"/>
      <c r="I1489" s="172"/>
      <c r="J1489" s="172"/>
      <c r="K1489" s="172"/>
      <c r="L1489" s="172"/>
      <c r="M1489" s="172"/>
    </row>
    <row r="1490" spans="1:13">
      <c r="A1490" s="116" t="s">
        <v>1335</v>
      </c>
      <c r="B1490" s="104">
        <v>114</v>
      </c>
      <c r="C1490" s="104" t="s">
        <v>1663</v>
      </c>
      <c r="D1490" s="104" t="s">
        <v>55</v>
      </c>
      <c r="E1490" s="104">
        <v>1</v>
      </c>
      <c r="F1490" s="113">
        <v>1523.6794354736171</v>
      </c>
      <c r="G1490" s="172"/>
      <c r="H1490" s="172"/>
      <c r="I1490" s="172"/>
      <c r="J1490" s="172"/>
      <c r="K1490" s="172"/>
      <c r="L1490" s="172"/>
      <c r="M1490" s="172"/>
    </row>
    <row r="1491" spans="1:13">
      <c r="A1491" s="116" t="s">
        <v>959</v>
      </c>
      <c r="B1491" s="104">
        <v>114</v>
      </c>
      <c r="C1491" s="104" t="s">
        <v>1663</v>
      </c>
      <c r="D1491" s="104" t="s">
        <v>1669</v>
      </c>
      <c r="E1491" s="104">
        <v>1</v>
      </c>
      <c r="F1491" s="113">
        <v>870.67396312778124</v>
      </c>
      <c r="G1491" s="172"/>
      <c r="H1491" s="172"/>
      <c r="I1491" s="172"/>
      <c r="J1491" s="172"/>
      <c r="K1491" s="172"/>
      <c r="L1491" s="172"/>
      <c r="M1491" s="172"/>
    </row>
    <row r="1492" spans="1:13">
      <c r="A1492" s="116" t="s">
        <v>142</v>
      </c>
      <c r="B1492" s="104">
        <v>114</v>
      </c>
      <c r="C1492" s="104" t="s">
        <v>1663</v>
      </c>
      <c r="D1492" s="104" t="s">
        <v>1669</v>
      </c>
      <c r="E1492" s="104">
        <v>1</v>
      </c>
      <c r="F1492" s="113">
        <v>870.67396312778124</v>
      </c>
      <c r="G1492" s="172"/>
      <c r="H1492" s="172"/>
      <c r="I1492" s="172"/>
      <c r="J1492" s="172"/>
      <c r="K1492" s="172"/>
      <c r="L1492" s="172"/>
      <c r="M1492" s="172"/>
    </row>
    <row r="1493" spans="1:13">
      <c r="A1493" s="116" t="s">
        <v>1336</v>
      </c>
      <c r="B1493" s="104">
        <v>114</v>
      </c>
      <c r="C1493" s="104" t="s">
        <v>1663</v>
      </c>
      <c r="D1493" s="104" t="s">
        <v>47</v>
      </c>
      <c r="E1493" s="104">
        <v>1</v>
      </c>
      <c r="F1493" s="113">
        <v>1306.0109446916717</v>
      </c>
      <c r="G1493" s="172"/>
      <c r="H1493" s="172"/>
      <c r="I1493" s="172"/>
      <c r="J1493" s="172"/>
      <c r="K1493" s="172"/>
      <c r="L1493" s="172"/>
      <c r="M1493" s="172"/>
    </row>
    <row r="1494" spans="1:13">
      <c r="A1494" s="116" t="s">
        <v>1337</v>
      </c>
      <c r="B1494" s="104">
        <v>114</v>
      </c>
      <c r="C1494" s="104" t="s">
        <v>1663</v>
      </c>
      <c r="D1494" s="104" t="s">
        <v>8</v>
      </c>
      <c r="E1494" s="104">
        <v>1</v>
      </c>
      <c r="F1494" s="113">
        <v>1088.3424539097266</v>
      </c>
      <c r="G1494" s="172"/>
      <c r="H1494" s="172"/>
      <c r="I1494" s="172"/>
      <c r="J1494" s="172"/>
      <c r="K1494" s="172"/>
      <c r="L1494" s="172"/>
      <c r="M1494" s="172"/>
    </row>
    <row r="1495" spans="1:13">
      <c r="A1495" s="116" t="s">
        <v>1338</v>
      </c>
      <c r="B1495" s="104">
        <v>114</v>
      </c>
      <c r="C1495" s="104" t="s">
        <v>1663</v>
      </c>
      <c r="D1495" s="104" t="s">
        <v>8</v>
      </c>
      <c r="E1495" s="104">
        <v>1</v>
      </c>
      <c r="F1495" s="113">
        <v>1088.3424539097266</v>
      </c>
      <c r="G1495" s="172"/>
      <c r="H1495" s="172"/>
      <c r="I1495" s="172"/>
      <c r="J1495" s="172"/>
      <c r="K1495" s="172"/>
      <c r="L1495" s="172"/>
      <c r="M1495" s="172"/>
    </row>
    <row r="1496" spans="1:13">
      <c r="A1496" s="116" t="s">
        <v>1339</v>
      </c>
      <c r="B1496" s="104">
        <v>114</v>
      </c>
      <c r="C1496" s="104" t="s">
        <v>1663</v>
      </c>
      <c r="D1496" s="104" t="s">
        <v>8</v>
      </c>
      <c r="E1496" s="104">
        <v>1</v>
      </c>
      <c r="F1496" s="113">
        <v>1088.3424539097266</v>
      </c>
      <c r="G1496" s="172"/>
      <c r="H1496" s="172"/>
      <c r="I1496" s="172"/>
      <c r="J1496" s="172"/>
      <c r="K1496" s="172"/>
      <c r="L1496" s="172"/>
      <c r="M1496" s="172"/>
    </row>
    <row r="1497" spans="1:13">
      <c r="A1497" s="116" t="s">
        <v>1340</v>
      </c>
      <c r="B1497" s="104">
        <v>114</v>
      </c>
      <c r="C1497" s="104" t="s">
        <v>1663</v>
      </c>
      <c r="D1497" s="104" t="s">
        <v>1669</v>
      </c>
      <c r="E1497" s="104">
        <v>1</v>
      </c>
      <c r="F1497" s="113">
        <v>870.67396312778124</v>
      </c>
      <c r="G1497" s="172"/>
      <c r="H1497" s="172"/>
      <c r="I1497" s="172"/>
      <c r="J1497" s="172"/>
      <c r="K1497" s="172"/>
      <c r="L1497" s="172"/>
      <c r="M1497" s="172"/>
    </row>
    <row r="1498" spans="1:13">
      <c r="A1498" s="116" t="s">
        <v>1341</v>
      </c>
      <c r="B1498" s="104">
        <v>114</v>
      </c>
      <c r="C1498" s="104" t="s">
        <v>1663</v>
      </c>
      <c r="D1498" s="104" t="s">
        <v>1669</v>
      </c>
      <c r="E1498" s="104">
        <v>1</v>
      </c>
      <c r="F1498" s="113">
        <v>870.67396312778124</v>
      </c>
      <c r="G1498" s="172"/>
      <c r="H1498" s="172"/>
      <c r="I1498" s="172"/>
      <c r="J1498" s="172"/>
      <c r="K1498" s="172"/>
      <c r="L1498" s="172"/>
      <c r="M1498" s="172"/>
    </row>
    <row r="1499" spans="1:13">
      <c r="A1499" s="116" t="s">
        <v>1342</v>
      </c>
      <c r="B1499" s="104">
        <v>114</v>
      </c>
      <c r="C1499" s="104" t="s">
        <v>1663</v>
      </c>
      <c r="D1499" s="104" t="s">
        <v>8</v>
      </c>
      <c r="E1499" s="104">
        <v>1</v>
      </c>
      <c r="F1499" s="113">
        <v>1088.3424539097266</v>
      </c>
      <c r="G1499" s="172"/>
      <c r="H1499" s="172"/>
      <c r="I1499" s="172"/>
      <c r="J1499" s="172"/>
      <c r="K1499" s="172"/>
      <c r="L1499" s="172"/>
      <c r="M1499" s="172"/>
    </row>
    <row r="1500" spans="1:13">
      <c r="A1500" s="116" t="s">
        <v>1343</v>
      </c>
      <c r="B1500" s="104">
        <v>114</v>
      </c>
      <c r="C1500" s="104" t="s">
        <v>1663</v>
      </c>
      <c r="D1500" s="104" t="s">
        <v>1669</v>
      </c>
      <c r="E1500" s="104">
        <v>1</v>
      </c>
      <c r="F1500" s="113">
        <v>870.67396312778124</v>
      </c>
      <c r="G1500" s="172"/>
      <c r="H1500" s="172"/>
      <c r="I1500" s="172"/>
      <c r="J1500" s="172"/>
      <c r="K1500" s="172"/>
      <c r="L1500" s="172"/>
      <c r="M1500" s="172"/>
    </row>
    <row r="1501" spans="1:13">
      <c r="A1501" s="116" t="s">
        <v>1344</v>
      </c>
      <c r="B1501" s="104">
        <v>114</v>
      </c>
      <c r="C1501" s="104" t="s">
        <v>1663</v>
      </c>
      <c r="D1501" s="104" t="s">
        <v>55</v>
      </c>
      <c r="E1501" s="104">
        <v>1</v>
      </c>
      <c r="F1501" s="113">
        <v>1523.6794354736171</v>
      </c>
      <c r="G1501" s="172"/>
      <c r="H1501" s="172"/>
      <c r="I1501" s="172"/>
      <c r="J1501" s="172"/>
      <c r="K1501" s="172"/>
      <c r="L1501" s="172"/>
      <c r="M1501" s="172"/>
    </row>
    <row r="1502" spans="1:13">
      <c r="A1502" s="116" t="s">
        <v>1345</v>
      </c>
      <c r="B1502" s="104">
        <v>114</v>
      </c>
      <c r="C1502" s="104" t="s">
        <v>1663</v>
      </c>
      <c r="D1502" s="104" t="s">
        <v>1669</v>
      </c>
      <c r="E1502" s="104">
        <v>1</v>
      </c>
      <c r="F1502" s="113">
        <v>870.67396312778124</v>
      </c>
      <c r="G1502" s="172"/>
      <c r="H1502" s="172"/>
      <c r="I1502" s="172"/>
      <c r="J1502" s="172"/>
      <c r="K1502" s="172"/>
      <c r="L1502" s="172"/>
      <c r="M1502" s="172"/>
    </row>
    <row r="1503" spans="1:13">
      <c r="A1503" s="116" t="s">
        <v>1346</v>
      </c>
      <c r="B1503" s="104">
        <v>114</v>
      </c>
      <c r="C1503" s="104" t="s">
        <v>1663</v>
      </c>
      <c r="D1503" s="104" t="s">
        <v>1669</v>
      </c>
      <c r="E1503" s="104">
        <v>1</v>
      </c>
      <c r="F1503" s="113">
        <v>870.67396312778124</v>
      </c>
      <c r="G1503" s="172"/>
      <c r="H1503" s="172"/>
      <c r="I1503" s="172"/>
      <c r="J1503" s="172"/>
      <c r="K1503" s="172"/>
      <c r="L1503" s="172"/>
      <c r="M1503" s="172"/>
    </row>
    <row r="1504" spans="1:13">
      <c r="A1504" s="116" t="s">
        <v>1347</v>
      </c>
      <c r="B1504" s="104">
        <v>114</v>
      </c>
      <c r="C1504" s="104" t="s">
        <v>1664</v>
      </c>
      <c r="D1504" s="104" t="s">
        <v>1669</v>
      </c>
      <c r="E1504" s="104">
        <v>1</v>
      </c>
      <c r="F1504" s="113">
        <v>870.67396312778124</v>
      </c>
      <c r="G1504" s="172"/>
      <c r="H1504" s="172"/>
      <c r="I1504" s="172"/>
      <c r="J1504" s="172"/>
      <c r="K1504" s="172"/>
      <c r="L1504" s="172"/>
      <c r="M1504" s="172"/>
    </row>
    <row r="1505" spans="1:13">
      <c r="A1505" s="116" t="s">
        <v>1348</v>
      </c>
      <c r="B1505" s="104">
        <v>114</v>
      </c>
      <c r="C1505" s="104" t="s">
        <v>1664</v>
      </c>
      <c r="D1505" s="104" t="s">
        <v>1669</v>
      </c>
      <c r="E1505" s="104">
        <v>1</v>
      </c>
      <c r="F1505" s="113">
        <v>870.67396312778124</v>
      </c>
      <c r="G1505" s="172"/>
      <c r="H1505" s="172"/>
      <c r="I1505" s="172"/>
      <c r="J1505" s="172"/>
      <c r="K1505" s="172"/>
      <c r="L1505" s="172"/>
      <c r="M1505" s="172"/>
    </row>
    <row r="1506" spans="1:13">
      <c r="A1506" s="116" t="s">
        <v>1349</v>
      </c>
      <c r="B1506" s="104">
        <v>114</v>
      </c>
      <c r="C1506" s="104" t="s">
        <v>1664</v>
      </c>
      <c r="D1506" s="104" t="s">
        <v>1669</v>
      </c>
      <c r="E1506" s="104">
        <v>1</v>
      </c>
      <c r="F1506" s="113">
        <v>870.67396312778124</v>
      </c>
      <c r="G1506" s="172"/>
      <c r="H1506" s="172"/>
      <c r="I1506" s="172"/>
      <c r="J1506" s="172"/>
      <c r="K1506" s="172"/>
      <c r="L1506" s="172"/>
      <c r="M1506" s="172"/>
    </row>
    <row r="1507" spans="1:13">
      <c r="A1507" s="116" t="s">
        <v>1350</v>
      </c>
      <c r="B1507" s="104">
        <v>114</v>
      </c>
      <c r="C1507" s="104" t="s">
        <v>1664</v>
      </c>
      <c r="D1507" s="104" t="s">
        <v>1669</v>
      </c>
      <c r="E1507" s="104">
        <v>1</v>
      </c>
      <c r="F1507" s="113">
        <v>870.67396312778124</v>
      </c>
      <c r="G1507" s="172"/>
      <c r="H1507" s="172"/>
      <c r="I1507" s="172"/>
      <c r="J1507" s="172"/>
      <c r="K1507" s="172"/>
      <c r="L1507" s="172"/>
      <c r="M1507" s="172"/>
    </row>
    <row r="1508" spans="1:13">
      <c r="A1508" s="116" t="s">
        <v>1351</v>
      </c>
      <c r="B1508" s="104">
        <v>114</v>
      </c>
      <c r="C1508" s="104" t="s">
        <v>1664</v>
      </c>
      <c r="D1508" s="104" t="s">
        <v>47</v>
      </c>
      <c r="E1508" s="104">
        <v>1</v>
      </c>
      <c r="F1508" s="113">
        <v>1306.0109446916717</v>
      </c>
      <c r="G1508" s="172"/>
      <c r="H1508" s="172"/>
      <c r="I1508" s="172"/>
      <c r="J1508" s="172"/>
      <c r="K1508" s="172"/>
      <c r="L1508" s="172"/>
      <c r="M1508" s="172"/>
    </row>
    <row r="1509" spans="1:13">
      <c r="A1509" s="116" t="s">
        <v>1183</v>
      </c>
      <c r="B1509" s="104">
        <v>114</v>
      </c>
      <c r="C1509" s="104" t="s">
        <v>1664</v>
      </c>
      <c r="D1509" s="104" t="s">
        <v>8</v>
      </c>
      <c r="E1509" s="104">
        <v>1</v>
      </c>
      <c r="F1509" s="113">
        <v>1088.3424539097266</v>
      </c>
      <c r="G1509" s="172"/>
      <c r="H1509" s="172"/>
      <c r="I1509" s="172"/>
      <c r="J1509" s="172"/>
      <c r="K1509" s="172"/>
      <c r="L1509" s="172"/>
      <c r="M1509" s="172"/>
    </row>
    <row r="1510" spans="1:13">
      <c r="A1510" s="116" t="s">
        <v>1352</v>
      </c>
      <c r="B1510" s="104">
        <v>114</v>
      </c>
      <c r="C1510" s="104" t="s">
        <v>1664</v>
      </c>
      <c r="D1510" s="104" t="s">
        <v>1669</v>
      </c>
      <c r="E1510" s="104">
        <v>1</v>
      </c>
      <c r="F1510" s="113">
        <v>870.67396312778124</v>
      </c>
      <c r="G1510" s="172"/>
      <c r="H1510" s="172"/>
      <c r="I1510" s="172"/>
      <c r="J1510" s="172"/>
      <c r="K1510" s="172"/>
      <c r="L1510" s="172"/>
      <c r="M1510" s="172"/>
    </row>
    <row r="1511" spans="1:13">
      <c r="A1511" s="116" t="s">
        <v>1353</v>
      </c>
      <c r="B1511" s="104">
        <v>114</v>
      </c>
      <c r="C1511" s="104" t="s">
        <v>1664</v>
      </c>
      <c r="D1511" s="104" t="s">
        <v>55</v>
      </c>
      <c r="E1511" s="104">
        <v>1</v>
      </c>
      <c r="F1511" s="113">
        <v>1523.6794354736171</v>
      </c>
      <c r="G1511" s="172"/>
      <c r="H1511" s="172"/>
      <c r="I1511" s="172"/>
      <c r="J1511" s="172"/>
      <c r="K1511" s="172"/>
      <c r="L1511" s="172"/>
      <c r="M1511" s="172"/>
    </row>
    <row r="1512" spans="1:13">
      <c r="A1512" s="116" t="s">
        <v>1354</v>
      </c>
      <c r="B1512" s="104">
        <v>114</v>
      </c>
      <c r="C1512" s="104" t="s">
        <v>1664</v>
      </c>
      <c r="D1512" s="104" t="s">
        <v>55</v>
      </c>
      <c r="E1512" s="104">
        <v>1</v>
      </c>
      <c r="F1512" s="113">
        <v>1523.6794354736171</v>
      </c>
      <c r="G1512" s="172"/>
      <c r="H1512" s="172"/>
      <c r="I1512" s="172"/>
      <c r="J1512" s="172"/>
      <c r="K1512" s="172"/>
      <c r="L1512" s="172"/>
      <c r="M1512" s="172"/>
    </row>
    <row r="1513" spans="1:13">
      <c r="A1513" s="116" t="s">
        <v>1355</v>
      </c>
      <c r="B1513" s="104">
        <v>114</v>
      </c>
      <c r="C1513" s="104" t="s">
        <v>1664</v>
      </c>
      <c r="D1513" s="104" t="s">
        <v>1669</v>
      </c>
      <c r="E1513" s="104">
        <v>1</v>
      </c>
      <c r="F1513" s="113">
        <v>870.67396312778124</v>
      </c>
      <c r="G1513" s="172"/>
      <c r="H1513" s="172"/>
      <c r="I1513" s="172"/>
      <c r="J1513" s="172"/>
      <c r="K1513" s="172"/>
      <c r="L1513" s="172"/>
      <c r="M1513" s="172"/>
    </row>
    <row r="1514" spans="1:13">
      <c r="A1514" s="116" t="s">
        <v>1356</v>
      </c>
      <c r="B1514" s="104">
        <v>114</v>
      </c>
      <c r="C1514" s="104" t="s">
        <v>1664</v>
      </c>
      <c r="D1514" s="104" t="s">
        <v>10</v>
      </c>
      <c r="E1514" s="104">
        <v>1</v>
      </c>
      <c r="F1514" s="113">
        <v>1088.3424539097266</v>
      </c>
      <c r="G1514" s="172"/>
      <c r="H1514" s="172"/>
      <c r="I1514" s="172"/>
      <c r="J1514" s="172"/>
      <c r="K1514" s="172"/>
      <c r="L1514" s="172"/>
      <c r="M1514" s="172"/>
    </row>
    <row r="1515" spans="1:13">
      <c r="A1515" s="116" t="s">
        <v>1357</v>
      </c>
      <c r="B1515" s="104">
        <v>114</v>
      </c>
      <c r="C1515" s="104" t="s">
        <v>1664</v>
      </c>
      <c r="D1515" s="104" t="s">
        <v>8</v>
      </c>
      <c r="E1515" s="104">
        <v>1</v>
      </c>
      <c r="F1515" s="113">
        <v>1088.3424539097266</v>
      </c>
      <c r="G1515" s="172"/>
      <c r="H1515" s="172"/>
      <c r="I1515" s="172"/>
      <c r="J1515" s="172"/>
      <c r="K1515" s="172"/>
      <c r="L1515" s="172"/>
      <c r="M1515" s="172"/>
    </row>
    <row r="1516" spans="1:13">
      <c r="A1516" s="116" t="s">
        <v>1358</v>
      </c>
      <c r="B1516" s="104">
        <v>114</v>
      </c>
      <c r="C1516" s="104" t="s">
        <v>1664</v>
      </c>
      <c r="D1516" s="104" t="s">
        <v>8</v>
      </c>
      <c r="E1516" s="104">
        <v>1</v>
      </c>
      <c r="F1516" s="113">
        <v>1088.3424539097266</v>
      </c>
      <c r="G1516" s="172"/>
      <c r="H1516" s="172"/>
      <c r="I1516" s="172"/>
      <c r="J1516" s="172"/>
      <c r="K1516" s="172"/>
      <c r="L1516" s="172"/>
      <c r="M1516" s="172"/>
    </row>
    <row r="1517" spans="1:13">
      <c r="A1517" s="116" t="s">
        <v>1359</v>
      </c>
      <c r="B1517" s="104">
        <v>114</v>
      </c>
      <c r="C1517" s="104" t="s">
        <v>1664</v>
      </c>
      <c r="D1517" s="104" t="s">
        <v>1669</v>
      </c>
      <c r="E1517" s="104">
        <v>1</v>
      </c>
      <c r="F1517" s="113">
        <v>870.67396312778124</v>
      </c>
      <c r="G1517" s="172"/>
      <c r="H1517" s="172"/>
      <c r="I1517" s="172"/>
      <c r="J1517" s="172"/>
      <c r="K1517" s="172"/>
      <c r="L1517" s="172"/>
      <c r="M1517" s="172"/>
    </row>
    <row r="1518" spans="1:13">
      <c r="A1518" s="116" t="s">
        <v>1360</v>
      </c>
      <c r="B1518" s="104">
        <v>114</v>
      </c>
      <c r="C1518" s="104" t="s">
        <v>1664</v>
      </c>
      <c r="D1518" s="104" t="s">
        <v>1669</v>
      </c>
      <c r="E1518" s="104">
        <v>1</v>
      </c>
      <c r="F1518" s="113">
        <v>870.67396312778124</v>
      </c>
      <c r="G1518" s="172"/>
      <c r="H1518" s="172"/>
      <c r="I1518" s="172"/>
      <c r="J1518" s="172"/>
      <c r="K1518" s="172"/>
      <c r="L1518" s="172"/>
      <c r="M1518" s="172"/>
    </row>
    <row r="1519" spans="1:13">
      <c r="A1519" s="116" t="s">
        <v>1361</v>
      </c>
      <c r="B1519" s="104">
        <v>114</v>
      </c>
      <c r="C1519" s="104" t="s">
        <v>1664</v>
      </c>
      <c r="D1519" s="104" t="s">
        <v>1669</v>
      </c>
      <c r="E1519" s="104">
        <v>1</v>
      </c>
      <c r="F1519" s="113">
        <v>870.67396312778124</v>
      </c>
      <c r="G1519" s="172"/>
      <c r="H1519" s="172"/>
      <c r="I1519" s="172"/>
      <c r="J1519" s="172"/>
      <c r="K1519" s="172"/>
      <c r="L1519" s="172"/>
      <c r="M1519" s="172"/>
    </row>
    <row r="1520" spans="1:13">
      <c r="A1520" s="116" t="s">
        <v>1362</v>
      </c>
      <c r="B1520" s="104">
        <v>114</v>
      </c>
      <c r="C1520" s="104" t="s">
        <v>1664</v>
      </c>
      <c r="D1520" s="104" t="s">
        <v>1669</v>
      </c>
      <c r="E1520" s="104">
        <v>1</v>
      </c>
      <c r="F1520" s="113">
        <v>870.67396312778124</v>
      </c>
      <c r="G1520" s="172"/>
      <c r="H1520" s="172"/>
      <c r="I1520" s="172"/>
      <c r="J1520" s="172"/>
      <c r="K1520" s="172"/>
      <c r="L1520" s="172"/>
      <c r="M1520" s="172"/>
    </row>
    <row r="1521" spans="1:13">
      <c r="A1521" s="116" t="s">
        <v>1363</v>
      </c>
      <c r="B1521" s="104">
        <v>114</v>
      </c>
      <c r="C1521" s="104" t="s">
        <v>1664</v>
      </c>
      <c r="D1521" s="104" t="s">
        <v>8</v>
      </c>
      <c r="E1521" s="104">
        <v>1</v>
      </c>
      <c r="F1521" s="113">
        <v>1088.3424539097266</v>
      </c>
      <c r="G1521" s="172"/>
      <c r="H1521" s="172"/>
      <c r="I1521" s="172"/>
      <c r="J1521" s="172"/>
      <c r="K1521" s="172"/>
      <c r="L1521" s="172"/>
      <c r="M1521" s="172"/>
    </row>
    <row r="1522" spans="1:13">
      <c r="A1522" s="116" t="s">
        <v>1364</v>
      </c>
      <c r="B1522" s="104">
        <v>114</v>
      </c>
      <c r="C1522" s="104" t="s">
        <v>1664</v>
      </c>
      <c r="D1522" s="104" t="s">
        <v>1669</v>
      </c>
      <c r="E1522" s="104">
        <v>1</v>
      </c>
      <c r="F1522" s="113">
        <v>870.67396312778124</v>
      </c>
      <c r="G1522" s="172"/>
      <c r="H1522" s="172"/>
      <c r="I1522" s="172"/>
      <c r="J1522" s="172"/>
      <c r="K1522" s="172"/>
      <c r="L1522" s="172"/>
      <c r="M1522" s="172"/>
    </row>
    <row r="1523" spans="1:13">
      <c r="A1523" s="116" t="s">
        <v>1366</v>
      </c>
      <c r="B1523" s="104">
        <v>114</v>
      </c>
      <c r="C1523" s="104" t="s">
        <v>1664</v>
      </c>
      <c r="D1523" s="104" t="s">
        <v>1669</v>
      </c>
      <c r="E1523" s="104">
        <v>1</v>
      </c>
      <c r="F1523" s="113">
        <v>870.67396312778124</v>
      </c>
      <c r="G1523" s="172"/>
      <c r="H1523" s="172"/>
      <c r="I1523" s="172"/>
      <c r="J1523" s="172"/>
      <c r="K1523" s="172"/>
      <c r="L1523" s="172"/>
      <c r="M1523" s="172"/>
    </row>
    <row r="1524" spans="1:13">
      <c r="A1524" s="116" t="s">
        <v>1367</v>
      </c>
      <c r="B1524" s="104">
        <v>114</v>
      </c>
      <c r="C1524" s="104" t="s">
        <v>1664</v>
      </c>
      <c r="D1524" s="104" t="s">
        <v>1669</v>
      </c>
      <c r="E1524" s="104">
        <v>1</v>
      </c>
      <c r="F1524" s="113">
        <v>870.67396312778124</v>
      </c>
      <c r="G1524" s="172"/>
      <c r="H1524" s="172"/>
      <c r="I1524" s="172"/>
      <c r="J1524" s="172"/>
      <c r="K1524" s="172"/>
      <c r="L1524" s="172"/>
      <c r="M1524" s="172"/>
    </row>
    <row r="1525" spans="1:13">
      <c r="A1525" s="116" t="s">
        <v>1368</v>
      </c>
      <c r="B1525" s="104">
        <v>114</v>
      </c>
      <c r="C1525" s="104" t="s">
        <v>1664</v>
      </c>
      <c r="D1525" s="104" t="s">
        <v>1669</v>
      </c>
      <c r="E1525" s="104">
        <v>1</v>
      </c>
      <c r="F1525" s="113">
        <v>870.67396312778124</v>
      </c>
      <c r="G1525" s="172"/>
      <c r="H1525" s="172"/>
      <c r="I1525" s="172"/>
      <c r="J1525" s="172"/>
      <c r="K1525" s="172"/>
      <c r="L1525" s="172"/>
      <c r="M1525" s="172"/>
    </row>
    <row r="1526" spans="1:13">
      <c r="A1526" s="116" t="s">
        <v>1369</v>
      </c>
      <c r="B1526" s="104">
        <v>114</v>
      </c>
      <c r="C1526" s="104" t="s">
        <v>1664</v>
      </c>
      <c r="D1526" s="104" t="s">
        <v>47</v>
      </c>
      <c r="E1526" s="104">
        <v>1</v>
      </c>
      <c r="F1526" s="113">
        <v>1306.0109446916717</v>
      </c>
      <c r="G1526" s="172"/>
      <c r="H1526" s="172"/>
      <c r="I1526" s="172"/>
      <c r="J1526" s="172"/>
      <c r="K1526" s="172"/>
      <c r="L1526" s="172"/>
      <c r="M1526" s="172"/>
    </row>
    <row r="1527" spans="1:13">
      <c r="A1527" s="116" t="s">
        <v>1370</v>
      </c>
      <c r="B1527" s="104">
        <v>114</v>
      </c>
      <c r="C1527" s="104" t="s">
        <v>1664</v>
      </c>
      <c r="D1527" s="104" t="s">
        <v>1669</v>
      </c>
      <c r="E1527" s="104">
        <v>0.75</v>
      </c>
      <c r="F1527" s="113">
        <v>870.67396312778124</v>
      </c>
      <c r="G1527" s="172"/>
      <c r="H1527" s="172"/>
      <c r="I1527" s="172"/>
      <c r="J1527" s="172"/>
      <c r="K1527" s="172"/>
      <c r="L1527" s="172"/>
      <c r="M1527" s="172"/>
    </row>
    <row r="1528" spans="1:13">
      <c r="A1528" s="116" t="s">
        <v>1371</v>
      </c>
      <c r="B1528" s="104">
        <v>114</v>
      </c>
      <c r="C1528" s="104" t="s">
        <v>1664</v>
      </c>
      <c r="D1528" s="104" t="s">
        <v>1669</v>
      </c>
      <c r="E1528" s="104">
        <v>1</v>
      </c>
      <c r="F1528" s="113">
        <v>870.67396312778124</v>
      </c>
      <c r="G1528" s="172"/>
      <c r="H1528" s="172"/>
      <c r="I1528" s="172"/>
      <c r="J1528" s="172"/>
      <c r="K1528" s="172"/>
      <c r="L1528" s="172"/>
      <c r="M1528" s="172"/>
    </row>
    <row r="1529" spans="1:13">
      <c r="A1529" s="116" t="s">
        <v>1372</v>
      </c>
      <c r="B1529" s="104">
        <v>114</v>
      </c>
      <c r="C1529" s="104" t="s">
        <v>1664</v>
      </c>
      <c r="D1529" s="104" t="s">
        <v>47</v>
      </c>
      <c r="E1529" s="104">
        <v>1</v>
      </c>
      <c r="F1529" s="113">
        <v>1306.0109446916717</v>
      </c>
      <c r="G1529" s="172"/>
      <c r="H1529" s="172"/>
      <c r="I1529" s="172"/>
      <c r="J1529" s="172"/>
      <c r="K1529" s="172"/>
      <c r="L1529" s="172"/>
      <c r="M1529" s="172"/>
    </row>
    <row r="1530" spans="1:13">
      <c r="A1530" s="116" t="s">
        <v>1373</v>
      </c>
      <c r="B1530" s="104">
        <v>114</v>
      </c>
      <c r="C1530" s="104" t="s">
        <v>1664</v>
      </c>
      <c r="D1530" s="104" t="s">
        <v>1669</v>
      </c>
      <c r="E1530" s="104">
        <v>1</v>
      </c>
      <c r="F1530" s="113">
        <v>870.67396312778124</v>
      </c>
      <c r="G1530" s="172"/>
      <c r="H1530" s="172"/>
      <c r="I1530" s="172"/>
      <c r="J1530" s="172"/>
      <c r="K1530" s="172"/>
      <c r="L1530" s="172"/>
      <c r="M1530" s="172"/>
    </row>
    <row r="1531" spans="1:13">
      <c r="A1531" s="116" t="s">
        <v>1374</v>
      </c>
      <c r="B1531" s="104">
        <v>114</v>
      </c>
      <c r="C1531" s="104" t="s">
        <v>1664</v>
      </c>
      <c r="D1531" s="104" t="s">
        <v>55</v>
      </c>
      <c r="E1531" s="104">
        <v>1</v>
      </c>
      <c r="F1531" s="113">
        <v>1523.6794354736171</v>
      </c>
      <c r="G1531" s="172"/>
      <c r="H1531" s="172"/>
      <c r="I1531" s="172"/>
      <c r="J1531" s="172"/>
      <c r="K1531" s="172"/>
      <c r="L1531" s="172"/>
      <c r="M1531" s="172"/>
    </row>
    <row r="1532" spans="1:13">
      <c r="A1532" s="116" t="s">
        <v>1375</v>
      </c>
      <c r="B1532" s="104">
        <v>114</v>
      </c>
      <c r="C1532" s="104" t="s">
        <v>1664</v>
      </c>
      <c r="D1532" s="104" t="s">
        <v>1669</v>
      </c>
      <c r="E1532" s="104">
        <v>1</v>
      </c>
      <c r="F1532" s="113">
        <v>870.67396312778124</v>
      </c>
      <c r="G1532" s="172"/>
      <c r="H1532" s="172"/>
      <c r="I1532" s="172"/>
      <c r="J1532" s="172"/>
      <c r="K1532" s="172"/>
      <c r="L1532" s="172"/>
      <c r="M1532" s="172"/>
    </row>
    <row r="1533" spans="1:13">
      <c r="A1533" s="116" t="s">
        <v>1376</v>
      </c>
      <c r="B1533" s="104">
        <v>114</v>
      </c>
      <c r="C1533" s="104" t="s">
        <v>1664</v>
      </c>
      <c r="D1533" s="104" t="s">
        <v>1669</v>
      </c>
      <c r="E1533" s="104">
        <v>1</v>
      </c>
      <c r="F1533" s="113">
        <v>870.67396312778124</v>
      </c>
      <c r="G1533" s="172"/>
      <c r="H1533" s="172"/>
      <c r="I1533" s="172"/>
      <c r="J1533" s="172"/>
      <c r="K1533" s="172"/>
      <c r="L1533" s="172"/>
      <c r="M1533" s="172"/>
    </row>
    <row r="1534" spans="1:13">
      <c r="A1534" s="116" t="s">
        <v>1377</v>
      </c>
      <c r="B1534" s="104">
        <v>114</v>
      </c>
      <c r="C1534" s="104" t="s">
        <v>1664</v>
      </c>
      <c r="D1534" s="104" t="s">
        <v>1669</v>
      </c>
      <c r="E1534" s="104">
        <v>1</v>
      </c>
      <c r="F1534" s="113">
        <v>870.67396312778124</v>
      </c>
      <c r="G1534" s="172"/>
      <c r="H1534" s="172"/>
      <c r="I1534" s="172"/>
      <c r="J1534" s="172"/>
      <c r="K1534" s="172"/>
      <c r="L1534" s="172"/>
      <c r="M1534" s="172"/>
    </row>
    <row r="1535" spans="1:13">
      <c r="A1535" s="116" t="s">
        <v>1378</v>
      </c>
      <c r="B1535" s="104">
        <v>114</v>
      </c>
      <c r="C1535" s="104" t="s">
        <v>1664</v>
      </c>
      <c r="D1535" s="104" t="s">
        <v>55</v>
      </c>
      <c r="E1535" s="104">
        <v>1</v>
      </c>
      <c r="F1535" s="113">
        <v>1523.6794354736171</v>
      </c>
      <c r="G1535" s="172"/>
      <c r="H1535" s="172"/>
      <c r="I1535" s="172"/>
      <c r="J1535" s="172"/>
      <c r="K1535" s="172"/>
      <c r="L1535" s="172"/>
      <c r="M1535" s="172"/>
    </row>
    <row r="1536" spans="1:13">
      <c r="A1536" s="116" t="s">
        <v>1379</v>
      </c>
      <c r="B1536" s="104">
        <v>114</v>
      </c>
      <c r="C1536" s="104" t="s">
        <v>1664</v>
      </c>
      <c r="D1536" s="104" t="s">
        <v>1669</v>
      </c>
      <c r="E1536" s="104">
        <v>1</v>
      </c>
      <c r="F1536" s="113">
        <v>870.67396312778124</v>
      </c>
      <c r="G1536" s="172"/>
      <c r="H1536" s="172"/>
      <c r="I1536" s="172"/>
      <c r="J1536" s="172"/>
      <c r="K1536" s="172"/>
      <c r="L1536" s="172"/>
      <c r="M1536" s="172"/>
    </row>
    <row r="1537" spans="1:13">
      <c r="A1537" s="116" t="s">
        <v>1380</v>
      </c>
      <c r="B1537" s="104">
        <v>114</v>
      </c>
      <c r="C1537" s="104" t="s">
        <v>1664</v>
      </c>
      <c r="D1537" s="104" t="s">
        <v>1669</v>
      </c>
      <c r="E1537" s="104">
        <v>1</v>
      </c>
      <c r="F1537" s="113">
        <v>870.67396312778124</v>
      </c>
      <c r="G1537" s="172"/>
      <c r="H1537" s="172"/>
      <c r="I1537" s="172"/>
      <c r="J1537" s="172"/>
      <c r="K1537" s="172"/>
      <c r="L1537" s="172"/>
      <c r="M1537" s="172"/>
    </row>
    <row r="1538" spans="1:13">
      <c r="A1538" s="116" t="s">
        <v>1381</v>
      </c>
      <c r="B1538" s="104">
        <v>114</v>
      </c>
      <c r="C1538" s="104" t="s">
        <v>1664</v>
      </c>
      <c r="D1538" s="104" t="s">
        <v>47</v>
      </c>
      <c r="E1538" s="104">
        <v>1</v>
      </c>
      <c r="F1538" s="113">
        <v>1306.0109446916717</v>
      </c>
      <c r="G1538" s="172"/>
      <c r="H1538" s="172"/>
      <c r="I1538" s="172"/>
      <c r="J1538" s="172"/>
      <c r="K1538" s="172"/>
      <c r="L1538" s="172"/>
      <c r="M1538" s="172"/>
    </row>
    <row r="1539" spans="1:13">
      <c r="A1539" s="116" t="s">
        <v>1382</v>
      </c>
      <c r="B1539" s="104">
        <v>114</v>
      </c>
      <c r="C1539" s="104" t="s">
        <v>1664</v>
      </c>
      <c r="D1539" s="104" t="s">
        <v>1669</v>
      </c>
      <c r="E1539" s="104">
        <v>1</v>
      </c>
      <c r="F1539" s="113">
        <v>870.67396312778124</v>
      </c>
      <c r="G1539" s="172"/>
      <c r="H1539" s="172"/>
      <c r="I1539" s="172"/>
      <c r="J1539" s="172"/>
      <c r="K1539" s="172"/>
      <c r="L1539" s="172"/>
      <c r="M1539" s="172"/>
    </row>
    <row r="1540" spans="1:13">
      <c r="A1540" s="116" t="s">
        <v>1383</v>
      </c>
      <c r="B1540" s="104">
        <v>114</v>
      </c>
      <c r="C1540" s="104" t="s">
        <v>1664</v>
      </c>
      <c r="D1540" s="104" t="s">
        <v>8</v>
      </c>
      <c r="E1540" s="104">
        <v>1</v>
      </c>
      <c r="F1540" s="113">
        <v>1088.3424539097266</v>
      </c>
      <c r="G1540" s="172"/>
      <c r="H1540" s="172"/>
      <c r="I1540" s="172"/>
      <c r="J1540" s="172"/>
      <c r="K1540" s="172"/>
      <c r="L1540" s="172"/>
      <c r="M1540" s="172"/>
    </row>
    <row r="1541" spans="1:13">
      <c r="A1541" s="116" t="s">
        <v>1384</v>
      </c>
      <c r="B1541" s="104">
        <v>114</v>
      </c>
      <c r="C1541" s="104" t="s">
        <v>1664</v>
      </c>
      <c r="D1541" s="104" t="s">
        <v>47</v>
      </c>
      <c r="E1541" s="104">
        <v>1</v>
      </c>
      <c r="F1541" s="113">
        <v>1306.0109446916717</v>
      </c>
      <c r="G1541" s="172"/>
      <c r="H1541" s="172"/>
      <c r="I1541" s="172"/>
      <c r="J1541" s="172"/>
      <c r="K1541" s="172"/>
      <c r="L1541" s="172"/>
      <c r="M1541" s="172"/>
    </row>
    <row r="1542" spans="1:13">
      <c r="A1542" s="116" t="s">
        <v>1385</v>
      </c>
      <c r="B1542" s="104">
        <v>114</v>
      </c>
      <c r="C1542" s="104" t="s">
        <v>1664</v>
      </c>
      <c r="D1542" s="104" t="s">
        <v>1669</v>
      </c>
      <c r="E1542" s="104">
        <v>1</v>
      </c>
      <c r="F1542" s="113">
        <v>870.67396312778124</v>
      </c>
      <c r="G1542" s="172"/>
      <c r="H1542" s="172"/>
      <c r="I1542" s="172"/>
      <c r="J1542" s="172"/>
      <c r="K1542" s="172"/>
      <c r="L1542" s="172"/>
      <c r="M1542" s="172"/>
    </row>
    <row r="1543" spans="1:13">
      <c r="A1543" s="116" t="s">
        <v>1386</v>
      </c>
      <c r="B1543" s="104">
        <v>114</v>
      </c>
      <c r="C1543" s="104" t="s">
        <v>1663</v>
      </c>
      <c r="D1543" s="104" t="s">
        <v>1669</v>
      </c>
      <c r="E1543" s="104">
        <v>1</v>
      </c>
      <c r="F1543" s="113">
        <v>870.67396312778124</v>
      </c>
      <c r="G1543" s="172"/>
      <c r="H1543" s="172"/>
      <c r="I1543" s="172"/>
      <c r="J1543" s="172"/>
      <c r="K1543" s="172"/>
      <c r="L1543" s="172"/>
      <c r="M1543" s="172"/>
    </row>
    <row r="1544" spans="1:13">
      <c r="A1544" s="116" t="s">
        <v>1387</v>
      </c>
      <c r="B1544" s="104">
        <v>114</v>
      </c>
      <c r="C1544" s="104" t="s">
        <v>1663</v>
      </c>
      <c r="D1544" s="104" t="s">
        <v>1669</v>
      </c>
      <c r="E1544" s="104">
        <v>1</v>
      </c>
      <c r="F1544" s="113">
        <v>870.67396312778124</v>
      </c>
      <c r="G1544" s="172"/>
      <c r="H1544" s="172"/>
      <c r="I1544" s="172"/>
      <c r="J1544" s="172"/>
      <c r="K1544" s="172"/>
      <c r="L1544" s="172"/>
      <c r="M1544" s="172"/>
    </row>
    <row r="1545" spans="1:13">
      <c r="A1545" s="116" t="s">
        <v>1388</v>
      </c>
      <c r="B1545" s="104">
        <v>114</v>
      </c>
      <c r="C1545" s="104" t="s">
        <v>1663</v>
      </c>
      <c r="D1545" s="104" t="s">
        <v>8</v>
      </c>
      <c r="E1545" s="104">
        <v>1</v>
      </c>
      <c r="F1545" s="113">
        <v>1088.3424539097266</v>
      </c>
      <c r="G1545" s="172"/>
      <c r="H1545" s="172"/>
      <c r="I1545" s="172"/>
      <c r="J1545" s="172"/>
      <c r="K1545" s="172"/>
      <c r="L1545" s="172"/>
      <c r="M1545" s="172"/>
    </row>
    <row r="1546" spans="1:13">
      <c r="A1546" s="116" t="s">
        <v>903</v>
      </c>
      <c r="B1546" s="104">
        <v>114</v>
      </c>
      <c r="C1546" s="104" t="s">
        <v>1663</v>
      </c>
      <c r="D1546" s="104" t="s">
        <v>1669</v>
      </c>
      <c r="E1546" s="104">
        <v>1</v>
      </c>
      <c r="F1546" s="113">
        <v>870.67396312778124</v>
      </c>
      <c r="G1546" s="172"/>
      <c r="H1546" s="172"/>
      <c r="I1546" s="172"/>
      <c r="J1546" s="172"/>
      <c r="K1546" s="172"/>
      <c r="L1546" s="172"/>
      <c r="M1546" s="172"/>
    </row>
    <row r="1547" spans="1:13">
      <c r="A1547" s="116" t="s">
        <v>1389</v>
      </c>
      <c r="B1547" s="104">
        <v>114</v>
      </c>
      <c r="C1547" s="104" t="s">
        <v>1663</v>
      </c>
      <c r="D1547" s="104" t="s">
        <v>1669</v>
      </c>
      <c r="E1547" s="104">
        <v>1</v>
      </c>
      <c r="F1547" s="113">
        <v>870.67396312778124</v>
      </c>
      <c r="G1547" s="172"/>
      <c r="H1547" s="172"/>
      <c r="I1547" s="172"/>
      <c r="J1547" s="172"/>
      <c r="K1547" s="172"/>
      <c r="L1547" s="172"/>
      <c r="M1547" s="172"/>
    </row>
    <row r="1548" spans="1:13">
      <c r="A1548" s="116" t="s">
        <v>1390</v>
      </c>
      <c r="B1548" s="104">
        <v>114</v>
      </c>
      <c r="C1548" s="104" t="s">
        <v>1663</v>
      </c>
      <c r="D1548" s="104" t="s">
        <v>1669</v>
      </c>
      <c r="E1548" s="104">
        <v>1</v>
      </c>
      <c r="F1548" s="113">
        <v>870.67396312778124</v>
      </c>
      <c r="G1548" s="172"/>
      <c r="H1548" s="172"/>
      <c r="I1548" s="172"/>
      <c r="J1548" s="172"/>
      <c r="K1548" s="172"/>
      <c r="L1548" s="172"/>
      <c r="M1548" s="172"/>
    </row>
    <row r="1549" spans="1:13">
      <c r="A1549" s="116" t="s">
        <v>1391</v>
      </c>
      <c r="B1549" s="104">
        <v>114</v>
      </c>
      <c r="C1549" s="104" t="s">
        <v>1663</v>
      </c>
      <c r="D1549" s="104" t="s">
        <v>1669</v>
      </c>
      <c r="E1549" s="104">
        <v>1</v>
      </c>
      <c r="F1549" s="113">
        <v>870.67396312778124</v>
      </c>
      <c r="G1549" s="172"/>
      <c r="H1549" s="172"/>
      <c r="I1549" s="172"/>
      <c r="J1549" s="172"/>
      <c r="K1549" s="172"/>
      <c r="L1549" s="172"/>
      <c r="M1549" s="172"/>
    </row>
    <row r="1550" spans="1:13">
      <c r="A1550" s="116" t="s">
        <v>1392</v>
      </c>
      <c r="B1550" s="104">
        <v>114</v>
      </c>
      <c r="C1550" s="104" t="s">
        <v>1663</v>
      </c>
      <c r="D1550" s="104" t="s">
        <v>52</v>
      </c>
      <c r="E1550" s="104">
        <v>1</v>
      </c>
      <c r="F1550" s="113">
        <v>1741.3479262555625</v>
      </c>
      <c r="G1550" s="172"/>
      <c r="H1550" s="172"/>
      <c r="I1550" s="172"/>
      <c r="J1550" s="172"/>
      <c r="K1550" s="172"/>
      <c r="L1550" s="172"/>
      <c r="M1550" s="172"/>
    </row>
    <row r="1551" spans="1:13">
      <c r="A1551" s="116" t="s">
        <v>1393</v>
      </c>
      <c r="B1551" s="104">
        <v>114</v>
      </c>
      <c r="C1551" s="104" t="s">
        <v>1663</v>
      </c>
      <c r="D1551" s="104" t="s">
        <v>47</v>
      </c>
      <c r="E1551" s="104">
        <v>1</v>
      </c>
      <c r="F1551" s="113">
        <v>1306.0109446916717</v>
      </c>
      <c r="G1551" s="172"/>
      <c r="H1551" s="172"/>
      <c r="I1551" s="172"/>
      <c r="J1551" s="172"/>
      <c r="K1551" s="172"/>
      <c r="L1551" s="172"/>
      <c r="M1551" s="172"/>
    </row>
    <row r="1552" spans="1:13">
      <c r="A1552" s="116" t="s">
        <v>1394</v>
      </c>
      <c r="B1552" s="104">
        <v>114</v>
      </c>
      <c r="C1552" s="104" t="s">
        <v>1663</v>
      </c>
      <c r="D1552" s="104" t="s">
        <v>8</v>
      </c>
      <c r="E1552" s="104">
        <v>1</v>
      </c>
      <c r="F1552" s="113">
        <v>1088.3424539097266</v>
      </c>
      <c r="G1552" s="172"/>
      <c r="H1552" s="172"/>
      <c r="I1552" s="172"/>
      <c r="J1552" s="172"/>
      <c r="K1552" s="172"/>
      <c r="L1552" s="172"/>
      <c r="M1552" s="172"/>
    </row>
    <row r="1553" spans="1:13">
      <c r="A1553" s="116" t="s">
        <v>1395</v>
      </c>
      <c r="B1553" s="104">
        <v>114</v>
      </c>
      <c r="C1553" s="104" t="s">
        <v>1663</v>
      </c>
      <c r="D1553" s="104" t="s">
        <v>1669</v>
      </c>
      <c r="E1553" s="104">
        <v>1</v>
      </c>
      <c r="F1553" s="113">
        <v>870.67396312778124</v>
      </c>
      <c r="G1553" s="172"/>
      <c r="H1553" s="172"/>
      <c r="I1553" s="172"/>
      <c r="J1553" s="172"/>
      <c r="K1553" s="172"/>
      <c r="L1553" s="172"/>
      <c r="M1553" s="172"/>
    </row>
    <row r="1554" spans="1:13">
      <c r="A1554" s="116" t="s">
        <v>1396</v>
      </c>
      <c r="B1554" s="104">
        <v>114</v>
      </c>
      <c r="C1554" s="104" t="s">
        <v>1663</v>
      </c>
      <c r="D1554" s="104" t="s">
        <v>8</v>
      </c>
      <c r="E1554" s="104">
        <v>1</v>
      </c>
      <c r="F1554" s="113">
        <v>1088.3424539097266</v>
      </c>
      <c r="G1554" s="172"/>
      <c r="H1554" s="172"/>
      <c r="I1554" s="172"/>
      <c r="J1554" s="172"/>
      <c r="K1554" s="172"/>
      <c r="L1554" s="172"/>
      <c r="M1554" s="172"/>
    </row>
    <row r="1555" spans="1:13">
      <c r="A1555" s="116" t="s">
        <v>1397</v>
      </c>
      <c r="B1555" s="104">
        <v>114</v>
      </c>
      <c r="C1555" s="104" t="s">
        <v>1663</v>
      </c>
      <c r="D1555" s="104" t="s">
        <v>8</v>
      </c>
      <c r="E1555" s="104">
        <v>1</v>
      </c>
      <c r="F1555" s="113">
        <v>1088.3424539097266</v>
      </c>
      <c r="G1555" s="172"/>
      <c r="H1555" s="172"/>
      <c r="I1555" s="172"/>
      <c r="J1555" s="172"/>
      <c r="K1555" s="172"/>
      <c r="L1555" s="172"/>
      <c r="M1555" s="172"/>
    </row>
    <row r="1556" spans="1:13">
      <c r="A1556" s="116" t="s">
        <v>1398</v>
      </c>
      <c r="B1556" s="104">
        <v>114</v>
      </c>
      <c r="C1556" s="104" t="s">
        <v>1663</v>
      </c>
      <c r="D1556" s="104" t="s">
        <v>1669</v>
      </c>
      <c r="E1556" s="104">
        <v>1</v>
      </c>
      <c r="F1556" s="113">
        <v>870.67396312778124</v>
      </c>
      <c r="G1556" s="172"/>
      <c r="H1556" s="172"/>
      <c r="I1556" s="172"/>
      <c r="J1556" s="172"/>
      <c r="K1556" s="172"/>
      <c r="L1556" s="172"/>
      <c r="M1556" s="172"/>
    </row>
    <row r="1557" spans="1:13">
      <c r="A1557" s="116" t="s">
        <v>1399</v>
      </c>
      <c r="B1557" s="104">
        <v>114</v>
      </c>
      <c r="C1557" s="104" t="s">
        <v>1663</v>
      </c>
      <c r="D1557" s="104" t="s">
        <v>1669</v>
      </c>
      <c r="E1557" s="104">
        <v>1</v>
      </c>
      <c r="F1557" s="113">
        <v>870.67396312778124</v>
      </c>
      <c r="G1557" s="172"/>
      <c r="H1557" s="172"/>
      <c r="I1557" s="172"/>
      <c r="J1557" s="172"/>
      <c r="K1557" s="172"/>
      <c r="L1557" s="172"/>
      <c r="M1557" s="172"/>
    </row>
    <row r="1558" spans="1:13">
      <c r="A1558" s="116" t="s">
        <v>1400</v>
      </c>
      <c r="B1558" s="104">
        <v>114</v>
      </c>
      <c r="C1558" s="104" t="s">
        <v>1663</v>
      </c>
      <c r="D1558" s="104" t="s">
        <v>8</v>
      </c>
      <c r="E1558" s="104">
        <v>1</v>
      </c>
      <c r="F1558" s="113">
        <v>1088.3424539097266</v>
      </c>
      <c r="G1558" s="172"/>
      <c r="H1558" s="172"/>
      <c r="I1558" s="172"/>
      <c r="J1558" s="172"/>
      <c r="K1558" s="172"/>
      <c r="L1558" s="172"/>
      <c r="M1558" s="172"/>
    </row>
    <row r="1559" spans="1:13">
      <c r="A1559" s="116" t="s">
        <v>1401</v>
      </c>
      <c r="B1559" s="104">
        <v>114</v>
      </c>
      <c r="C1559" s="104" t="s">
        <v>1663</v>
      </c>
      <c r="D1559" s="104" t="s">
        <v>8</v>
      </c>
      <c r="E1559" s="104">
        <v>1</v>
      </c>
      <c r="F1559" s="113">
        <v>1088.3424539097266</v>
      </c>
      <c r="G1559" s="172"/>
      <c r="H1559" s="172"/>
      <c r="I1559" s="172"/>
      <c r="J1559" s="172"/>
      <c r="K1559" s="172"/>
      <c r="L1559" s="172"/>
      <c r="M1559" s="172"/>
    </row>
    <row r="1560" spans="1:13">
      <c r="A1560" s="116" t="s">
        <v>1402</v>
      </c>
      <c r="B1560" s="104">
        <v>114</v>
      </c>
      <c r="C1560" s="104" t="s">
        <v>1663</v>
      </c>
      <c r="D1560" s="104" t="s">
        <v>52</v>
      </c>
      <c r="E1560" s="104">
        <v>1</v>
      </c>
      <c r="F1560" s="113">
        <v>1741.3479262555625</v>
      </c>
      <c r="G1560" s="172"/>
      <c r="H1560" s="172"/>
      <c r="I1560" s="172"/>
      <c r="J1560" s="172"/>
      <c r="K1560" s="172"/>
      <c r="L1560" s="172"/>
      <c r="M1560" s="172"/>
    </row>
    <row r="1561" spans="1:13">
      <c r="A1561" s="116" t="s">
        <v>1085</v>
      </c>
      <c r="B1561" s="104">
        <v>114</v>
      </c>
      <c r="C1561" s="104" t="s">
        <v>1663</v>
      </c>
      <c r="D1561" s="104" t="s">
        <v>55</v>
      </c>
      <c r="E1561" s="104">
        <v>1</v>
      </c>
      <c r="F1561" s="113">
        <v>1523.6794354736171</v>
      </c>
      <c r="G1561" s="172"/>
      <c r="H1561" s="172"/>
      <c r="I1561" s="172"/>
      <c r="J1561" s="172"/>
      <c r="K1561" s="172"/>
      <c r="L1561" s="172"/>
      <c r="M1561" s="172"/>
    </row>
    <row r="1562" spans="1:13">
      <c r="A1562" s="116" t="s">
        <v>1403</v>
      </c>
      <c r="B1562" s="104">
        <v>114</v>
      </c>
      <c r="C1562" s="104" t="s">
        <v>1663</v>
      </c>
      <c r="D1562" s="104" t="s">
        <v>1669</v>
      </c>
      <c r="E1562" s="104">
        <v>1</v>
      </c>
      <c r="F1562" s="113">
        <v>870.67396312778124</v>
      </c>
      <c r="G1562" s="172"/>
      <c r="H1562" s="172"/>
      <c r="I1562" s="172"/>
      <c r="J1562" s="172"/>
      <c r="K1562" s="172"/>
      <c r="L1562" s="172"/>
      <c r="M1562" s="172"/>
    </row>
    <row r="1563" spans="1:13">
      <c r="A1563" s="116" t="s">
        <v>1404</v>
      </c>
      <c r="B1563" s="104">
        <v>114</v>
      </c>
      <c r="C1563" s="104" t="s">
        <v>1663</v>
      </c>
      <c r="D1563" s="104" t="s">
        <v>47</v>
      </c>
      <c r="E1563" s="104">
        <v>1</v>
      </c>
      <c r="F1563" s="113">
        <v>1306.0109446916717</v>
      </c>
      <c r="G1563" s="172"/>
      <c r="H1563" s="172"/>
      <c r="I1563" s="172"/>
      <c r="J1563" s="172"/>
      <c r="K1563" s="172"/>
      <c r="L1563" s="172"/>
      <c r="M1563" s="172"/>
    </row>
    <row r="1564" spans="1:13">
      <c r="A1564" s="116" t="s">
        <v>1405</v>
      </c>
      <c r="B1564" s="104">
        <v>114</v>
      </c>
      <c r="C1564" s="104" t="s">
        <v>1663</v>
      </c>
      <c r="D1564" s="104" t="s">
        <v>1669</v>
      </c>
      <c r="E1564" s="104">
        <v>1</v>
      </c>
      <c r="F1564" s="113">
        <v>870.67396312778124</v>
      </c>
      <c r="G1564" s="172"/>
      <c r="H1564" s="172"/>
      <c r="I1564" s="172"/>
      <c r="J1564" s="172"/>
      <c r="K1564" s="172"/>
      <c r="L1564" s="172"/>
      <c r="M1564" s="172"/>
    </row>
    <row r="1565" spans="1:13">
      <c r="A1565" s="116" t="s">
        <v>1406</v>
      </c>
      <c r="B1565" s="104">
        <v>114</v>
      </c>
      <c r="C1565" s="104" t="s">
        <v>1663</v>
      </c>
      <c r="D1565" s="104" t="s">
        <v>47</v>
      </c>
      <c r="E1565" s="104">
        <v>1</v>
      </c>
      <c r="F1565" s="113">
        <v>1306.0109446916717</v>
      </c>
      <c r="G1565" s="172"/>
      <c r="H1565" s="172"/>
      <c r="I1565" s="172"/>
      <c r="J1565" s="172"/>
      <c r="K1565" s="172"/>
      <c r="L1565" s="172"/>
      <c r="M1565" s="172"/>
    </row>
    <row r="1566" spans="1:13">
      <c r="A1566" s="116" t="s">
        <v>1407</v>
      </c>
      <c r="B1566" s="104">
        <v>114</v>
      </c>
      <c r="C1566" s="104" t="s">
        <v>1663</v>
      </c>
      <c r="D1566" s="104" t="s">
        <v>1669</v>
      </c>
      <c r="E1566" s="104">
        <v>1</v>
      </c>
      <c r="F1566" s="113">
        <v>870.67396312778124</v>
      </c>
      <c r="G1566" s="172"/>
      <c r="H1566" s="172"/>
      <c r="I1566" s="172"/>
      <c r="J1566" s="172"/>
      <c r="K1566" s="172"/>
      <c r="L1566" s="172"/>
      <c r="M1566" s="172"/>
    </row>
    <row r="1567" spans="1:13">
      <c r="A1567" s="116" t="s">
        <v>1408</v>
      </c>
      <c r="B1567" s="104">
        <v>114</v>
      </c>
      <c r="C1567" s="104" t="s">
        <v>1663</v>
      </c>
      <c r="D1567" s="104" t="s">
        <v>1669</v>
      </c>
      <c r="E1567" s="104">
        <v>1</v>
      </c>
      <c r="F1567" s="113">
        <v>870.67396312778124</v>
      </c>
      <c r="G1567" s="172"/>
      <c r="H1567" s="172"/>
      <c r="I1567" s="172"/>
      <c r="J1567" s="172"/>
      <c r="K1567" s="172"/>
      <c r="L1567" s="172"/>
      <c r="M1567" s="172"/>
    </row>
    <row r="1568" spans="1:13">
      <c r="A1568" s="116" t="s">
        <v>1409</v>
      </c>
      <c r="B1568" s="104">
        <v>114</v>
      </c>
      <c r="C1568" s="104" t="s">
        <v>1663</v>
      </c>
      <c r="D1568" s="104" t="s">
        <v>8</v>
      </c>
      <c r="E1568" s="104">
        <v>1</v>
      </c>
      <c r="F1568" s="113">
        <v>1088.3424539097266</v>
      </c>
      <c r="G1568" s="172"/>
      <c r="H1568" s="172"/>
      <c r="I1568" s="172"/>
      <c r="J1568" s="172"/>
      <c r="K1568" s="172"/>
      <c r="L1568" s="172"/>
      <c r="M1568" s="172"/>
    </row>
    <row r="1569" spans="1:13">
      <c r="A1569" s="116" t="s">
        <v>1410</v>
      </c>
      <c r="B1569" s="104">
        <v>114</v>
      </c>
      <c r="C1569" s="104" t="s">
        <v>1663</v>
      </c>
      <c r="D1569" s="104" t="s">
        <v>8</v>
      </c>
      <c r="E1569" s="104">
        <v>1</v>
      </c>
      <c r="F1569" s="113">
        <v>1088.3424539097266</v>
      </c>
      <c r="G1569" s="172"/>
      <c r="H1569" s="172"/>
      <c r="I1569" s="172"/>
      <c r="J1569" s="172"/>
      <c r="K1569" s="172"/>
      <c r="L1569" s="172"/>
      <c r="M1569" s="172"/>
    </row>
    <row r="1570" spans="1:13">
      <c r="A1570" s="116" t="s">
        <v>1411</v>
      </c>
      <c r="B1570" s="104">
        <v>114</v>
      </c>
      <c r="C1570" s="104" t="s">
        <v>1663</v>
      </c>
      <c r="D1570" s="104" t="s">
        <v>1669</v>
      </c>
      <c r="E1570" s="104">
        <v>1</v>
      </c>
      <c r="F1570" s="113">
        <v>870.67396312778124</v>
      </c>
      <c r="G1570" s="172"/>
      <c r="H1570" s="172"/>
      <c r="I1570" s="172"/>
      <c r="J1570" s="172"/>
      <c r="K1570" s="172"/>
      <c r="L1570" s="172"/>
      <c r="M1570" s="172"/>
    </row>
    <row r="1571" spans="1:13">
      <c r="A1571" s="116" t="s">
        <v>1412</v>
      </c>
      <c r="B1571" s="104">
        <v>114</v>
      </c>
      <c r="C1571" s="104" t="s">
        <v>1663</v>
      </c>
      <c r="D1571" s="104" t="s">
        <v>1669</v>
      </c>
      <c r="E1571" s="104">
        <v>1</v>
      </c>
      <c r="F1571" s="113">
        <v>870.67396312778124</v>
      </c>
      <c r="G1571" s="172"/>
      <c r="H1571" s="172"/>
      <c r="I1571" s="172"/>
      <c r="J1571" s="172"/>
      <c r="K1571" s="172"/>
      <c r="L1571" s="172"/>
      <c r="M1571" s="172"/>
    </row>
    <row r="1572" spans="1:13">
      <c r="A1572" s="116" t="s">
        <v>435</v>
      </c>
      <c r="B1572" s="104">
        <v>114</v>
      </c>
      <c r="C1572" s="104" t="s">
        <v>1663</v>
      </c>
      <c r="D1572" s="104" t="s">
        <v>1669</v>
      </c>
      <c r="E1572" s="104">
        <v>1</v>
      </c>
      <c r="F1572" s="113">
        <v>870.67396312778124</v>
      </c>
      <c r="G1572" s="172"/>
      <c r="H1572" s="172"/>
      <c r="I1572" s="172"/>
      <c r="J1572" s="172"/>
      <c r="K1572" s="172"/>
      <c r="L1572" s="172"/>
      <c r="M1572" s="172"/>
    </row>
    <row r="1573" spans="1:13">
      <c r="A1573" s="116" t="s">
        <v>1413</v>
      </c>
      <c r="B1573" s="104">
        <v>114</v>
      </c>
      <c r="C1573" s="104" t="s">
        <v>1663</v>
      </c>
      <c r="D1573" s="104" t="s">
        <v>47</v>
      </c>
      <c r="E1573" s="104">
        <v>1</v>
      </c>
      <c r="F1573" s="113">
        <v>1306.0109446916717</v>
      </c>
      <c r="G1573" s="172"/>
      <c r="H1573" s="172"/>
      <c r="I1573" s="172"/>
      <c r="J1573" s="172"/>
      <c r="K1573" s="172"/>
      <c r="L1573" s="172"/>
      <c r="M1573" s="172"/>
    </row>
    <row r="1574" spans="1:13">
      <c r="A1574" s="116" t="s">
        <v>1414</v>
      </c>
      <c r="B1574" s="104">
        <v>114</v>
      </c>
      <c r="C1574" s="104" t="s">
        <v>1664</v>
      </c>
      <c r="D1574" s="104" t="s">
        <v>1669</v>
      </c>
      <c r="E1574" s="104">
        <v>1</v>
      </c>
      <c r="F1574" s="113">
        <v>870.67396312778124</v>
      </c>
      <c r="G1574" s="172"/>
      <c r="H1574" s="172"/>
      <c r="I1574" s="172"/>
      <c r="J1574" s="172"/>
      <c r="K1574" s="172"/>
      <c r="L1574" s="172"/>
      <c r="M1574" s="172"/>
    </row>
    <row r="1575" spans="1:13">
      <c r="A1575" s="116" t="s">
        <v>1415</v>
      </c>
      <c r="B1575" s="104">
        <v>114</v>
      </c>
      <c r="C1575" s="104" t="s">
        <v>1664</v>
      </c>
      <c r="D1575" s="104" t="s">
        <v>1669</v>
      </c>
      <c r="E1575" s="104">
        <v>1</v>
      </c>
      <c r="F1575" s="113">
        <v>870.67396312778124</v>
      </c>
      <c r="G1575" s="172"/>
      <c r="H1575" s="172"/>
      <c r="I1575" s="172"/>
      <c r="J1575" s="172"/>
      <c r="K1575" s="172"/>
      <c r="L1575" s="172"/>
      <c r="M1575" s="172"/>
    </row>
    <row r="1576" spans="1:13">
      <c r="A1576" s="116" t="s">
        <v>1416</v>
      </c>
      <c r="B1576" s="104">
        <v>114</v>
      </c>
      <c r="C1576" s="104" t="s">
        <v>1664</v>
      </c>
      <c r="D1576" s="104" t="s">
        <v>1669</v>
      </c>
      <c r="E1576" s="104">
        <v>1</v>
      </c>
      <c r="F1576" s="113">
        <v>870.67396312778124</v>
      </c>
      <c r="G1576" s="172"/>
      <c r="H1576" s="172"/>
      <c r="I1576" s="172"/>
      <c r="J1576" s="172"/>
      <c r="K1576" s="172"/>
      <c r="L1576" s="172"/>
      <c r="M1576" s="172"/>
    </row>
    <row r="1577" spans="1:13">
      <c r="A1577" s="116" t="s">
        <v>1417</v>
      </c>
      <c r="B1577" s="104">
        <v>114</v>
      </c>
      <c r="C1577" s="104" t="s">
        <v>1664</v>
      </c>
      <c r="D1577" s="104" t="s">
        <v>8</v>
      </c>
      <c r="E1577" s="104">
        <v>1</v>
      </c>
      <c r="F1577" s="113">
        <v>1088.3424539097266</v>
      </c>
      <c r="G1577" s="172"/>
      <c r="H1577" s="172"/>
      <c r="I1577" s="172"/>
      <c r="J1577" s="172"/>
      <c r="K1577" s="172"/>
      <c r="L1577" s="172"/>
      <c r="M1577" s="172"/>
    </row>
    <row r="1578" spans="1:13">
      <c r="A1578" s="116" t="s">
        <v>1418</v>
      </c>
      <c r="B1578" s="104">
        <v>114</v>
      </c>
      <c r="C1578" s="104" t="s">
        <v>1664</v>
      </c>
      <c r="D1578" s="104" t="s">
        <v>1669</v>
      </c>
      <c r="E1578" s="104">
        <v>1</v>
      </c>
      <c r="F1578" s="113">
        <v>870.67396312778124</v>
      </c>
      <c r="G1578" s="172"/>
      <c r="H1578" s="172"/>
      <c r="I1578" s="172"/>
      <c r="J1578" s="172"/>
      <c r="K1578" s="172"/>
      <c r="L1578" s="172"/>
      <c r="M1578" s="172"/>
    </row>
    <row r="1579" spans="1:13">
      <c r="A1579" s="116" t="s">
        <v>1419</v>
      </c>
      <c r="B1579" s="104">
        <v>114</v>
      </c>
      <c r="C1579" s="104" t="s">
        <v>1664</v>
      </c>
      <c r="D1579" s="104" t="s">
        <v>1669</v>
      </c>
      <c r="E1579" s="104">
        <v>1</v>
      </c>
      <c r="F1579" s="113">
        <v>870.67396312778124</v>
      </c>
      <c r="G1579" s="172"/>
      <c r="H1579" s="172"/>
      <c r="I1579" s="172"/>
      <c r="J1579" s="172"/>
      <c r="K1579" s="172"/>
      <c r="L1579" s="172"/>
      <c r="M1579" s="172"/>
    </row>
    <row r="1580" spans="1:13">
      <c r="A1580" s="116" t="s">
        <v>1420</v>
      </c>
      <c r="B1580" s="104">
        <v>114</v>
      </c>
      <c r="C1580" s="104" t="s">
        <v>1664</v>
      </c>
      <c r="D1580" s="104" t="s">
        <v>1669</v>
      </c>
      <c r="E1580" s="104">
        <v>1</v>
      </c>
      <c r="F1580" s="113">
        <v>870.67396312778124</v>
      </c>
      <c r="G1580" s="172"/>
      <c r="H1580" s="172"/>
      <c r="I1580" s="172"/>
      <c r="J1580" s="172"/>
      <c r="K1580" s="172"/>
      <c r="L1580" s="172"/>
      <c r="M1580" s="172"/>
    </row>
    <row r="1581" spans="1:13">
      <c r="A1581" s="116" t="s">
        <v>1421</v>
      </c>
      <c r="B1581" s="104">
        <v>114</v>
      </c>
      <c r="C1581" s="104" t="s">
        <v>1664</v>
      </c>
      <c r="D1581" s="104" t="s">
        <v>1669</v>
      </c>
      <c r="E1581" s="104">
        <v>1</v>
      </c>
      <c r="F1581" s="113">
        <v>870.67396312778124</v>
      </c>
      <c r="G1581" s="172"/>
      <c r="H1581" s="172"/>
      <c r="I1581" s="172"/>
      <c r="J1581" s="172"/>
      <c r="K1581" s="172"/>
      <c r="L1581" s="172"/>
      <c r="M1581" s="172"/>
    </row>
    <row r="1582" spans="1:13">
      <c r="A1582" s="116" t="s">
        <v>1422</v>
      </c>
      <c r="B1582" s="104">
        <v>114</v>
      </c>
      <c r="C1582" s="104" t="s">
        <v>1664</v>
      </c>
      <c r="D1582" s="104" t="s">
        <v>47</v>
      </c>
      <c r="E1582" s="104">
        <v>1</v>
      </c>
      <c r="F1582" s="113">
        <v>1306.0109446916717</v>
      </c>
      <c r="G1582" s="172"/>
      <c r="H1582" s="172"/>
      <c r="I1582" s="172"/>
      <c r="J1582" s="172"/>
      <c r="K1582" s="172"/>
      <c r="L1582" s="172"/>
      <c r="M1582" s="172"/>
    </row>
    <row r="1583" spans="1:13">
      <c r="A1583" s="116" t="s">
        <v>1423</v>
      </c>
      <c r="B1583" s="104">
        <v>114</v>
      </c>
      <c r="C1583" s="104" t="s">
        <v>1664</v>
      </c>
      <c r="D1583" s="104" t="s">
        <v>1669</v>
      </c>
      <c r="E1583" s="104">
        <v>1</v>
      </c>
      <c r="F1583" s="113">
        <v>870.67396312778124</v>
      </c>
      <c r="G1583" s="172"/>
      <c r="H1583" s="172"/>
      <c r="I1583" s="172"/>
      <c r="J1583" s="172"/>
      <c r="K1583" s="172"/>
      <c r="L1583" s="172"/>
      <c r="M1583" s="172"/>
    </row>
    <row r="1584" spans="1:13">
      <c r="A1584" s="116" t="s">
        <v>255</v>
      </c>
      <c r="B1584" s="104">
        <v>114</v>
      </c>
      <c r="C1584" s="104" t="s">
        <v>1664</v>
      </c>
      <c r="D1584" s="104" t="s">
        <v>47</v>
      </c>
      <c r="E1584" s="104">
        <v>1</v>
      </c>
      <c r="F1584" s="113">
        <v>1306.0109446916717</v>
      </c>
      <c r="G1584" s="172"/>
      <c r="H1584" s="172"/>
      <c r="I1584" s="172"/>
      <c r="J1584" s="172"/>
      <c r="K1584" s="172"/>
      <c r="L1584" s="172"/>
      <c r="M1584" s="172"/>
    </row>
    <row r="1585" spans="1:13">
      <c r="A1585" s="116" t="s">
        <v>1425</v>
      </c>
      <c r="B1585" s="104">
        <v>114</v>
      </c>
      <c r="C1585" s="104" t="s">
        <v>1664</v>
      </c>
      <c r="D1585" s="104" t="s">
        <v>1669</v>
      </c>
      <c r="E1585" s="104">
        <v>1</v>
      </c>
      <c r="F1585" s="113">
        <v>870.67396312778124</v>
      </c>
      <c r="G1585" s="172"/>
      <c r="H1585" s="172"/>
      <c r="I1585" s="172"/>
      <c r="J1585" s="172"/>
      <c r="K1585" s="172"/>
      <c r="L1585" s="172"/>
      <c r="M1585" s="172"/>
    </row>
    <row r="1586" spans="1:13">
      <c r="A1586" s="116" t="s">
        <v>1426</v>
      </c>
      <c r="B1586" s="104">
        <v>114</v>
      </c>
      <c r="C1586" s="104" t="s">
        <v>1664</v>
      </c>
      <c r="D1586" s="104" t="s">
        <v>47</v>
      </c>
      <c r="E1586" s="104">
        <v>1</v>
      </c>
      <c r="F1586" s="113">
        <v>1306.0109446916717</v>
      </c>
      <c r="G1586" s="172"/>
      <c r="H1586" s="172"/>
      <c r="I1586" s="172"/>
      <c r="J1586" s="172"/>
      <c r="K1586" s="172"/>
      <c r="L1586" s="172"/>
      <c r="M1586" s="172"/>
    </row>
    <row r="1587" spans="1:13">
      <c r="A1587" s="116" t="s">
        <v>1427</v>
      </c>
      <c r="B1587" s="104">
        <v>114</v>
      </c>
      <c r="C1587" s="104" t="s">
        <v>1664</v>
      </c>
      <c r="D1587" s="104" t="s">
        <v>8</v>
      </c>
      <c r="E1587" s="104">
        <v>1</v>
      </c>
      <c r="F1587" s="113">
        <v>1088.3424539097266</v>
      </c>
      <c r="G1587" s="172"/>
      <c r="H1587" s="172"/>
      <c r="I1587" s="172"/>
      <c r="J1587" s="172"/>
      <c r="K1587" s="172"/>
      <c r="L1587" s="172"/>
      <c r="M1587" s="172"/>
    </row>
    <row r="1588" spans="1:13">
      <c r="A1588" s="116" t="s">
        <v>1428</v>
      </c>
      <c r="B1588" s="104">
        <v>114</v>
      </c>
      <c r="C1588" s="104" t="s">
        <v>1664</v>
      </c>
      <c r="D1588" s="104" t="s">
        <v>1669</v>
      </c>
      <c r="E1588" s="104">
        <v>1</v>
      </c>
      <c r="F1588" s="113">
        <v>870.67396312778124</v>
      </c>
      <c r="G1588" s="172"/>
      <c r="H1588" s="172"/>
      <c r="I1588" s="172"/>
      <c r="J1588" s="172"/>
      <c r="K1588" s="172"/>
      <c r="L1588" s="172"/>
      <c r="M1588" s="172"/>
    </row>
    <row r="1589" spans="1:13">
      <c r="A1589" s="116" t="s">
        <v>1429</v>
      </c>
      <c r="B1589" s="104">
        <v>114</v>
      </c>
      <c r="C1589" s="104" t="s">
        <v>1664</v>
      </c>
      <c r="D1589" s="104" t="s">
        <v>10</v>
      </c>
      <c r="E1589" s="104">
        <v>1</v>
      </c>
      <c r="F1589" s="113">
        <v>1088.3424539097266</v>
      </c>
      <c r="G1589" s="172"/>
      <c r="H1589" s="172"/>
      <c r="I1589" s="172"/>
      <c r="J1589" s="172"/>
      <c r="K1589" s="172"/>
      <c r="L1589" s="172"/>
      <c r="M1589" s="172"/>
    </row>
    <row r="1590" spans="1:13">
      <c r="A1590" s="116" t="s">
        <v>1430</v>
      </c>
      <c r="B1590" s="104">
        <v>114</v>
      </c>
      <c r="C1590" s="104" t="s">
        <v>1664</v>
      </c>
      <c r="D1590" s="104" t="s">
        <v>47</v>
      </c>
      <c r="E1590" s="104">
        <v>1</v>
      </c>
      <c r="F1590" s="113">
        <v>1306.0109446916717</v>
      </c>
      <c r="G1590" s="172"/>
      <c r="H1590" s="172"/>
      <c r="I1590" s="172"/>
      <c r="J1590" s="172"/>
      <c r="K1590" s="172"/>
      <c r="L1590" s="172"/>
      <c r="M1590" s="172"/>
    </row>
    <row r="1591" spans="1:13">
      <c r="A1591" s="116" t="s">
        <v>1432</v>
      </c>
      <c r="B1591" s="104">
        <v>114</v>
      </c>
      <c r="C1591" s="104" t="s">
        <v>1664</v>
      </c>
      <c r="D1591" s="104" t="s">
        <v>8</v>
      </c>
      <c r="E1591" s="104">
        <v>1</v>
      </c>
      <c r="F1591" s="113">
        <v>1088.3424539097266</v>
      </c>
      <c r="G1591" s="172"/>
      <c r="H1591" s="172"/>
      <c r="I1591" s="172"/>
      <c r="J1591" s="172"/>
      <c r="K1591" s="172"/>
      <c r="L1591" s="172"/>
      <c r="M1591" s="172"/>
    </row>
    <row r="1592" spans="1:13">
      <c r="A1592" s="116" t="s">
        <v>1433</v>
      </c>
      <c r="B1592" s="104">
        <v>114</v>
      </c>
      <c r="C1592" s="104" t="s">
        <v>1664</v>
      </c>
      <c r="D1592" s="104" t="s">
        <v>10</v>
      </c>
      <c r="E1592" s="104">
        <v>1</v>
      </c>
      <c r="F1592" s="113">
        <v>1088.3424539097266</v>
      </c>
      <c r="G1592" s="172"/>
      <c r="H1592" s="172"/>
      <c r="I1592" s="172"/>
      <c r="J1592" s="172"/>
      <c r="K1592" s="172"/>
      <c r="L1592" s="172"/>
      <c r="M1592" s="172"/>
    </row>
    <row r="1593" spans="1:13">
      <c r="A1593" s="116" t="s">
        <v>945</v>
      </c>
      <c r="B1593" s="104">
        <v>114</v>
      </c>
      <c r="C1593" s="104" t="s">
        <v>1664</v>
      </c>
      <c r="D1593" s="104" t="s">
        <v>8</v>
      </c>
      <c r="E1593" s="104">
        <v>1</v>
      </c>
      <c r="F1593" s="113">
        <v>1088.3424539097266</v>
      </c>
      <c r="G1593" s="172"/>
      <c r="H1593" s="172"/>
      <c r="I1593" s="172"/>
      <c r="J1593" s="172"/>
      <c r="K1593" s="172"/>
      <c r="L1593" s="172"/>
      <c r="M1593" s="172"/>
    </row>
    <row r="1594" spans="1:13">
      <c r="A1594" s="116" t="s">
        <v>1434</v>
      </c>
      <c r="B1594" s="104">
        <v>114</v>
      </c>
      <c r="C1594" s="104" t="s">
        <v>1664</v>
      </c>
      <c r="D1594" s="104" t="s">
        <v>1669</v>
      </c>
      <c r="E1594" s="104">
        <v>1</v>
      </c>
      <c r="F1594" s="113">
        <v>870.67396312778124</v>
      </c>
      <c r="G1594" s="172"/>
      <c r="H1594" s="172"/>
      <c r="I1594" s="172"/>
      <c r="J1594" s="172"/>
      <c r="K1594" s="172"/>
      <c r="L1594" s="172"/>
      <c r="M1594" s="172"/>
    </row>
    <row r="1595" spans="1:13">
      <c r="A1595" s="116" t="s">
        <v>1435</v>
      </c>
      <c r="B1595" s="104">
        <v>114</v>
      </c>
      <c r="C1595" s="104" t="s">
        <v>1664</v>
      </c>
      <c r="D1595" s="104" t="s">
        <v>1669</v>
      </c>
      <c r="E1595" s="104">
        <v>1</v>
      </c>
      <c r="F1595" s="113">
        <v>870.67396312778124</v>
      </c>
      <c r="G1595" s="172"/>
      <c r="H1595" s="172"/>
      <c r="I1595" s="172"/>
      <c r="J1595" s="172"/>
      <c r="K1595" s="172"/>
      <c r="L1595" s="172"/>
      <c r="M1595" s="172"/>
    </row>
    <row r="1596" spans="1:13">
      <c r="A1596" s="116" t="s">
        <v>1436</v>
      </c>
      <c r="B1596" s="104">
        <v>114</v>
      </c>
      <c r="C1596" s="104" t="s">
        <v>1664</v>
      </c>
      <c r="D1596" s="104" t="s">
        <v>7</v>
      </c>
      <c r="E1596" s="104">
        <v>1</v>
      </c>
      <c r="F1596" s="113">
        <v>1306.0109446916717</v>
      </c>
      <c r="G1596" s="172"/>
      <c r="H1596" s="172"/>
      <c r="I1596" s="172"/>
      <c r="J1596" s="172"/>
      <c r="K1596" s="172"/>
      <c r="L1596" s="172"/>
      <c r="M1596" s="172"/>
    </row>
    <row r="1597" spans="1:13">
      <c r="A1597" s="116" t="s">
        <v>1437</v>
      </c>
      <c r="B1597" s="104">
        <v>114</v>
      </c>
      <c r="C1597" s="104" t="s">
        <v>1664</v>
      </c>
      <c r="D1597" s="104" t="s">
        <v>47</v>
      </c>
      <c r="E1597" s="104">
        <v>1</v>
      </c>
      <c r="F1597" s="113">
        <v>1306.0109446916717</v>
      </c>
      <c r="G1597" s="172"/>
      <c r="H1597" s="172"/>
      <c r="I1597" s="172"/>
      <c r="J1597" s="172"/>
      <c r="K1597" s="172"/>
      <c r="L1597" s="172"/>
      <c r="M1597" s="172"/>
    </row>
    <row r="1598" spans="1:13">
      <c r="A1598" s="116" t="s">
        <v>1438</v>
      </c>
      <c r="B1598" s="104">
        <v>114</v>
      </c>
      <c r="C1598" s="104" t="s">
        <v>1664</v>
      </c>
      <c r="D1598" s="104" t="s">
        <v>1669</v>
      </c>
      <c r="E1598" s="104">
        <v>1</v>
      </c>
      <c r="F1598" s="113">
        <v>870.67396312778124</v>
      </c>
      <c r="G1598" s="172"/>
      <c r="H1598" s="172"/>
      <c r="I1598" s="172"/>
      <c r="J1598" s="172"/>
      <c r="K1598" s="172"/>
      <c r="L1598" s="172"/>
      <c r="M1598" s="172"/>
    </row>
    <row r="1599" spans="1:13">
      <c r="A1599" s="116" t="s">
        <v>1439</v>
      </c>
      <c r="B1599" s="104">
        <v>114</v>
      </c>
      <c r="C1599" s="104" t="s">
        <v>1664</v>
      </c>
      <c r="D1599" s="104" t="s">
        <v>8</v>
      </c>
      <c r="E1599" s="104">
        <v>1</v>
      </c>
      <c r="F1599" s="113">
        <v>1088.3424539097266</v>
      </c>
      <c r="G1599" s="172"/>
      <c r="H1599" s="172"/>
      <c r="I1599" s="172"/>
      <c r="J1599" s="172"/>
      <c r="K1599" s="172"/>
      <c r="L1599" s="172"/>
      <c r="M1599" s="172"/>
    </row>
    <row r="1600" spans="1:13">
      <c r="A1600" s="116" t="s">
        <v>1440</v>
      </c>
      <c r="B1600" s="104">
        <v>114</v>
      </c>
      <c r="C1600" s="104" t="s">
        <v>1664</v>
      </c>
      <c r="D1600" s="104" t="s">
        <v>1669</v>
      </c>
      <c r="E1600" s="104">
        <v>1</v>
      </c>
      <c r="F1600" s="113">
        <v>870.67396312778124</v>
      </c>
      <c r="G1600" s="172"/>
      <c r="H1600" s="172"/>
      <c r="I1600" s="172"/>
      <c r="J1600" s="172"/>
      <c r="K1600" s="172"/>
      <c r="L1600" s="172"/>
      <c r="M1600" s="172"/>
    </row>
    <row r="1601" spans="1:13">
      <c r="A1601" s="116" t="s">
        <v>1441</v>
      </c>
      <c r="B1601" s="104">
        <v>114</v>
      </c>
      <c r="C1601" s="104" t="s">
        <v>1664</v>
      </c>
      <c r="D1601" s="104" t="s">
        <v>47</v>
      </c>
      <c r="E1601" s="104">
        <v>1</v>
      </c>
      <c r="F1601" s="113">
        <v>1306.0109446916717</v>
      </c>
      <c r="G1601" s="172"/>
      <c r="H1601" s="172"/>
      <c r="I1601" s="172"/>
      <c r="J1601" s="172"/>
      <c r="K1601" s="172"/>
      <c r="L1601" s="172"/>
      <c r="M1601" s="172"/>
    </row>
    <row r="1602" spans="1:13">
      <c r="A1602" s="116" t="s">
        <v>1442</v>
      </c>
      <c r="B1602" s="104">
        <v>114</v>
      </c>
      <c r="C1602" s="104" t="s">
        <v>1664</v>
      </c>
      <c r="D1602" s="104" t="s">
        <v>1669</v>
      </c>
      <c r="E1602" s="104">
        <v>0.75</v>
      </c>
      <c r="F1602" s="113">
        <v>870.67396312778124</v>
      </c>
      <c r="G1602" s="172"/>
      <c r="H1602" s="172"/>
      <c r="I1602" s="172"/>
      <c r="J1602" s="172"/>
      <c r="K1602" s="172"/>
      <c r="L1602" s="172"/>
      <c r="M1602" s="172"/>
    </row>
    <row r="1603" spans="1:13">
      <c r="A1603" s="116" t="s">
        <v>1443</v>
      </c>
      <c r="B1603" s="104">
        <v>114</v>
      </c>
      <c r="C1603" s="104" t="s">
        <v>1664</v>
      </c>
      <c r="D1603" s="104" t="s">
        <v>1669</v>
      </c>
      <c r="E1603" s="104">
        <v>1</v>
      </c>
      <c r="F1603" s="113">
        <v>870.67396312778124</v>
      </c>
      <c r="G1603" s="172"/>
      <c r="H1603" s="172"/>
      <c r="I1603" s="172"/>
      <c r="J1603" s="172"/>
      <c r="K1603" s="172"/>
      <c r="L1603" s="172"/>
      <c r="M1603" s="172"/>
    </row>
    <row r="1604" spans="1:13">
      <c r="A1604" s="116" t="s">
        <v>1444</v>
      </c>
      <c r="B1604" s="104">
        <v>114</v>
      </c>
      <c r="C1604" s="104" t="s">
        <v>1664</v>
      </c>
      <c r="D1604" s="104" t="s">
        <v>55</v>
      </c>
      <c r="E1604" s="104">
        <v>1</v>
      </c>
      <c r="F1604" s="113">
        <v>1523.6794354736171</v>
      </c>
      <c r="G1604" s="172"/>
      <c r="H1604" s="172"/>
      <c r="I1604" s="172"/>
      <c r="J1604" s="172"/>
      <c r="K1604" s="172"/>
      <c r="L1604" s="172"/>
      <c r="M1604" s="172"/>
    </row>
    <row r="1605" spans="1:13">
      <c r="A1605" s="116" t="s">
        <v>1445</v>
      </c>
      <c r="B1605" s="104">
        <v>114</v>
      </c>
      <c r="C1605" s="104" t="s">
        <v>1664</v>
      </c>
      <c r="D1605" s="104" t="s">
        <v>8</v>
      </c>
      <c r="E1605" s="104">
        <v>1</v>
      </c>
      <c r="F1605" s="113">
        <v>1088.3424539097266</v>
      </c>
      <c r="G1605" s="172"/>
      <c r="H1605" s="172"/>
      <c r="I1605" s="172"/>
      <c r="J1605" s="172"/>
      <c r="K1605" s="172"/>
      <c r="L1605" s="172"/>
      <c r="M1605" s="172"/>
    </row>
    <row r="1606" spans="1:13">
      <c r="A1606" s="116" t="s">
        <v>1446</v>
      </c>
      <c r="B1606" s="104">
        <v>114</v>
      </c>
      <c r="C1606" s="104" t="s">
        <v>1664</v>
      </c>
      <c r="D1606" s="104" t="s">
        <v>1669</v>
      </c>
      <c r="E1606" s="104">
        <v>1</v>
      </c>
      <c r="F1606" s="113">
        <v>870.67396312778124</v>
      </c>
      <c r="G1606" s="172"/>
      <c r="H1606" s="172"/>
      <c r="I1606" s="172"/>
      <c r="J1606" s="172"/>
      <c r="K1606" s="172"/>
      <c r="L1606" s="172"/>
      <c r="M1606" s="172"/>
    </row>
    <row r="1607" spans="1:13">
      <c r="A1607" s="116" t="s">
        <v>1447</v>
      </c>
      <c r="B1607" s="104">
        <v>114</v>
      </c>
      <c r="C1607" s="104" t="s">
        <v>1664</v>
      </c>
      <c r="D1607" s="104" t="s">
        <v>1669</v>
      </c>
      <c r="E1607" s="104">
        <v>1</v>
      </c>
      <c r="F1607" s="113">
        <v>870.67396312778124</v>
      </c>
      <c r="G1607" s="172"/>
      <c r="H1607" s="172"/>
      <c r="I1607" s="172"/>
      <c r="J1607" s="172"/>
      <c r="K1607" s="172"/>
      <c r="L1607" s="172"/>
      <c r="M1607" s="172"/>
    </row>
    <row r="1608" spans="1:13">
      <c r="A1608" s="116" t="s">
        <v>1448</v>
      </c>
      <c r="B1608" s="104">
        <v>114</v>
      </c>
      <c r="C1608" s="104" t="s">
        <v>1664</v>
      </c>
      <c r="D1608" s="104" t="s">
        <v>1669</v>
      </c>
      <c r="E1608" s="104">
        <v>1</v>
      </c>
      <c r="F1608" s="113">
        <v>870.67396312778124</v>
      </c>
      <c r="G1608" s="172"/>
      <c r="H1608" s="172"/>
      <c r="I1608" s="172"/>
      <c r="J1608" s="172"/>
      <c r="K1608" s="172"/>
      <c r="L1608" s="172"/>
      <c r="M1608" s="172"/>
    </row>
    <row r="1609" spans="1:13">
      <c r="A1609" s="116" t="s">
        <v>1449</v>
      </c>
      <c r="B1609" s="104">
        <v>114</v>
      </c>
      <c r="C1609" s="104" t="s">
        <v>1664</v>
      </c>
      <c r="D1609" s="104" t="s">
        <v>8</v>
      </c>
      <c r="E1609" s="104">
        <v>1</v>
      </c>
      <c r="F1609" s="113">
        <v>1088.3424539097266</v>
      </c>
      <c r="G1609" s="172"/>
      <c r="H1609" s="172"/>
      <c r="I1609" s="172"/>
      <c r="J1609" s="172"/>
      <c r="K1609" s="172"/>
      <c r="L1609" s="172"/>
      <c r="M1609" s="172"/>
    </row>
    <row r="1610" spans="1:13">
      <c r="A1610" s="116" t="s">
        <v>1450</v>
      </c>
      <c r="B1610" s="104">
        <v>114</v>
      </c>
      <c r="C1610" s="104" t="s">
        <v>1664</v>
      </c>
      <c r="D1610" s="104" t="s">
        <v>47</v>
      </c>
      <c r="E1610" s="104">
        <v>1</v>
      </c>
      <c r="F1610" s="113">
        <v>1306.0109446916717</v>
      </c>
      <c r="G1610" s="172"/>
      <c r="H1610" s="172"/>
      <c r="I1610" s="172"/>
      <c r="J1610" s="172"/>
      <c r="K1610" s="172"/>
      <c r="L1610" s="172"/>
      <c r="M1610" s="172"/>
    </row>
    <row r="1611" spans="1:13">
      <c r="A1611" s="116" t="s">
        <v>1451</v>
      </c>
      <c r="B1611" s="104">
        <v>114</v>
      </c>
      <c r="C1611" s="104" t="s">
        <v>1664</v>
      </c>
      <c r="D1611" s="104" t="s">
        <v>1669</v>
      </c>
      <c r="E1611" s="104">
        <v>1</v>
      </c>
      <c r="F1611" s="113">
        <v>870.67396312778124</v>
      </c>
      <c r="G1611" s="172"/>
      <c r="H1611" s="172"/>
      <c r="I1611" s="172"/>
      <c r="J1611" s="172"/>
      <c r="K1611" s="172"/>
      <c r="L1611" s="172"/>
      <c r="M1611" s="172"/>
    </row>
    <row r="1612" spans="1:13">
      <c r="A1612" s="116" t="s">
        <v>1452</v>
      </c>
      <c r="B1612" s="104">
        <v>114</v>
      </c>
      <c r="C1612" s="104" t="s">
        <v>1664</v>
      </c>
      <c r="D1612" s="104" t="s">
        <v>1669</v>
      </c>
      <c r="E1612" s="104">
        <v>1</v>
      </c>
      <c r="F1612" s="113">
        <v>870.67396312778124</v>
      </c>
      <c r="G1612" s="172"/>
      <c r="H1612" s="172"/>
      <c r="I1612" s="172"/>
      <c r="J1612" s="172"/>
      <c r="K1612" s="172"/>
      <c r="L1612" s="172"/>
      <c r="M1612" s="172"/>
    </row>
    <row r="1613" spans="1:13">
      <c r="A1613" s="116" t="s">
        <v>1453</v>
      </c>
      <c r="B1613" s="104">
        <v>114</v>
      </c>
      <c r="C1613" s="104" t="s">
        <v>1664</v>
      </c>
      <c r="D1613" s="104" t="s">
        <v>1669</v>
      </c>
      <c r="E1613" s="104">
        <v>1</v>
      </c>
      <c r="F1613" s="113">
        <v>870.67396312778124</v>
      </c>
      <c r="G1613" s="172"/>
      <c r="H1613" s="172"/>
      <c r="I1613" s="172"/>
      <c r="J1613" s="172"/>
      <c r="K1613" s="172"/>
      <c r="L1613" s="172"/>
      <c r="M1613" s="172"/>
    </row>
    <row r="1614" spans="1:13">
      <c r="A1614" s="116" t="s">
        <v>1454</v>
      </c>
      <c r="B1614" s="104">
        <v>114</v>
      </c>
      <c r="C1614" s="104" t="s">
        <v>1664</v>
      </c>
      <c r="D1614" s="104" t="s">
        <v>8</v>
      </c>
      <c r="E1614" s="104">
        <v>1</v>
      </c>
      <c r="F1614" s="113">
        <v>1088.3424539097266</v>
      </c>
      <c r="G1614" s="172"/>
      <c r="H1614" s="172"/>
      <c r="I1614" s="172"/>
      <c r="J1614" s="172"/>
      <c r="K1614" s="172"/>
      <c r="L1614" s="172"/>
      <c r="M1614" s="172"/>
    </row>
    <row r="1615" spans="1:13">
      <c r="A1615" s="116" t="s">
        <v>243</v>
      </c>
      <c r="B1615" s="104">
        <v>114</v>
      </c>
      <c r="C1615" s="104" t="s">
        <v>1664</v>
      </c>
      <c r="D1615" s="104" t="s">
        <v>1669</v>
      </c>
      <c r="E1615" s="104">
        <v>1</v>
      </c>
      <c r="F1615" s="113">
        <v>870.67396312778124</v>
      </c>
      <c r="G1615" s="172"/>
      <c r="H1615" s="172"/>
      <c r="I1615" s="172"/>
      <c r="J1615" s="172"/>
      <c r="K1615" s="172"/>
      <c r="L1615" s="172"/>
      <c r="M1615" s="172"/>
    </row>
    <row r="1616" spans="1:13">
      <c r="A1616" s="116" t="s">
        <v>1455</v>
      </c>
      <c r="B1616" s="104">
        <v>114</v>
      </c>
      <c r="C1616" s="104" t="s">
        <v>1664</v>
      </c>
      <c r="D1616" s="104" t="s">
        <v>1669</v>
      </c>
      <c r="E1616" s="104">
        <v>1</v>
      </c>
      <c r="F1616" s="113">
        <v>870.67396312778124</v>
      </c>
      <c r="G1616" s="172"/>
      <c r="H1616" s="172"/>
      <c r="I1616" s="172"/>
      <c r="J1616" s="172"/>
      <c r="K1616" s="172"/>
      <c r="L1616" s="172"/>
      <c r="M1616" s="172"/>
    </row>
    <row r="1617" spans="1:13">
      <c r="A1617" s="116" t="s">
        <v>1456</v>
      </c>
      <c r="B1617" s="104">
        <v>114</v>
      </c>
      <c r="C1617" s="104" t="s">
        <v>1663</v>
      </c>
      <c r="D1617" s="104" t="s">
        <v>10</v>
      </c>
      <c r="E1617" s="104">
        <v>1</v>
      </c>
      <c r="F1617" s="113">
        <v>1088.3424539097266</v>
      </c>
      <c r="G1617" s="172"/>
      <c r="H1617" s="172"/>
      <c r="I1617" s="172"/>
      <c r="J1617" s="172"/>
      <c r="K1617" s="172"/>
      <c r="L1617" s="172"/>
      <c r="M1617" s="172"/>
    </row>
    <row r="1618" spans="1:13">
      <c r="A1618" s="116" t="s">
        <v>1457</v>
      </c>
      <c r="B1618" s="104">
        <v>114</v>
      </c>
      <c r="C1618" s="104" t="s">
        <v>1663</v>
      </c>
      <c r="D1618" s="104" t="s">
        <v>47</v>
      </c>
      <c r="E1618" s="104">
        <v>1</v>
      </c>
      <c r="F1618" s="113">
        <v>1306.0109446916717</v>
      </c>
      <c r="G1618" s="172"/>
      <c r="H1618" s="172"/>
      <c r="I1618" s="172"/>
      <c r="J1618" s="172"/>
      <c r="K1618" s="172"/>
      <c r="L1618" s="172"/>
      <c r="M1618" s="172"/>
    </row>
    <row r="1619" spans="1:13">
      <c r="A1619" s="116" t="s">
        <v>1458</v>
      </c>
      <c r="B1619" s="104">
        <v>114</v>
      </c>
      <c r="C1619" s="104" t="s">
        <v>1663</v>
      </c>
      <c r="D1619" s="104" t="s">
        <v>47</v>
      </c>
      <c r="E1619" s="104">
        <v>1</v>
      </c>
      <c r="F1619" s="113">
        <v>1306.0109446916717</v>
      </c>
      <c r="G1619" s="172"/>
      <c r="H1619" s="172"/>
      <c r="I1619" s="172"/>
      <c r="J1619" s="172"/>
      <c r="K1619" s="172"/>
      <c r="L1619" s="172"/>
      <c r="M1619" s="172"/>
    </row>
    <row r="1620" spans="1:13">
      <c r="A1620" s="116" t="s">
        <v>1459</v>
      </c>
      <c r="B1620" s="104">
        <v>114</v>
      </c>
      <c r="C1620" s="104" t="s">
        <v>1663</v>
      </c>
      <c r="D1620" s="104" t="s">
        <v>10</v>
      </c>
      <c r="E1620" s="104">
        <v>1</v>
      </c>
      <c r="F1620" s="113">
        <v>1088.3424539097266</v>
      </c>
      <c r="G1620" s="172"/>
      <c r="H1620" s="172"/>
      <c r="I1620" s="172"/>
      <c r="J1620" s="172"/>
      <c r="K1620" s="172"/>
      <c r="L1620" s="172"/>
      <c r="M1620" s="172"/>
    </row>
    <row r="1621" spans="1:13">
      <c r="A1621" s="116" t="s">
        <v>1460</v>
      </c>
      <c r="B1621" s="104">
        <v>114</v>
      </c>
      <c r="C1621" s="104" t="s">
        <v>1663</v>
      </c>
      <c r="D1621" s="104" t="s">
        <v>1669</v>
      </c>
      <c r="E1621" s="104">
        <v>1</v>
      </c>
      <c r="F1621" s="113">
        <v>870.67396312778124</v>
      </c>
      <c r="G1621" s="172"/>
      <c r="H1621" s="172"/>
      <c r="I1621" s="172"/>
      <c r="J1621" s="172"/>
      <c r="K1621" s="172"/>
      <c r="L1621" s="172"/>
      <c r="M1621" s="172"/>
    </row>
    <row r="1622" spans="1:13">
      <c r="A1622" s="116" t="s">
        <v>1461</v>
      </c>
      <c r="B1622" s="104">
        <v>114</v>
      </c>
      <c r="C1622" s="104" t="s">
        <v>1663</v>
      </c>
      <c r="D1622" s="104" t="s">
        <v>1669</v>
      </c>
      <c r="E1622" s="104">
        <v>1</v>
      </c>
      <c r="F1622" s="113">
        <v>870.67396312778124</v>
      </c>
      <c r="G1622" s="172"/>
      <c r="H1622" s="172"/>
      <c r="I1622" s="172"/>
      <c r="J1622" s="172"/>
      <c r="K1622" s="172"/>
      <c r="L1622" s="172"/>
      <c r="M1622" s="172"/>
    </row>
    <row r="1623" spans="1:13">
      <c r="A1623" s="116" t="s">
        <v>1462</v>
      </c>
      <c r="B1623" s="104">
        <v>114</v>
      </c>
      <c r="C1623" s="104" t="s">
        <v>1663</v>
      </c>
      <c r="D1623" s="104" t="s">
        <v>1669</v>
      </c>
      <c r="E1623" s="104">
        <v>1</v>
      </c>
      <c r="F1623" s="113">
        <v>870.67396312778124</v>
      </c>
      <c r="G1623" s="172"/>
      <c r="H1623" s="172"/>
      <c r="I1623" s="172"/>
      <c r="J1623" s="172"/>
      <c r="K1623" s="172"/>
      <c r="L1623" s="172"/>
      <c r="M1623" s="172"/>
    </row>
    <row r="1624" spans="1:13">
      <c r="A1624" s="116" t="s">
        <v>1463</v>
      </c>
      <c r="B1624" s="104">
        <v>114</v>
      </c>
      <c r="C1624" s="104" t="s">
        <v>1663</v>
      </c>
      <c r="D1624" s="104" t="s">
        <v>10</v>
      </c>
      <c r="E1624" s="104">
        <v>1</v>
      </c>
      <c r="F1624" s="113">
        <v>1088.3424539097266</v>
      </c>
      <c r="G1624" s="172"/>
      <c r="H1624" s="172"/>
      <c r="I1624" s="172"/>
      <c r="J1624" s="172"/>
      <c r="K1624" s="172"/>
      <c r="L1624" s="172"/>
      <c r="M1624" s="172"/>
    </row>
    <row r="1625" spans="1:13">
      <c r="A1625" s="116" t="s">
        <v>1464</v>
      </c>
      <c r="B1625" s="104">
        <v>114</v>
      </c>
      <c r="C1625" s="104" t="s">
        <v>1663</v>
      </c>
      <c r="D1625" s="104" t="s">
        <v>1669</v>
      </c>
      <c r="E1625" s="104">
        <v>1</v>
      </c>
      <c r="F1625" s="113">
        <v>870.67396312778124</v>
      </c>
      <c r="G1625" s="172"/>
      <c r="H1625" s="172"/>
      <c r="I1625" s="172"/>
      <c r="J1625" s="172"/>
      <c r="K1625" s="172"/>
      <c r="L1625" s="172"/>
      <c r="M1625" s="172"/>
    </row>
    <row r="1626" spans="1:13">
      <c r="A1626" s="116" t="s">
        <v>1465</v>
      </c>
      <c r="B1626" s="104">
        <v>114</v>
      </c>
      <c r="C1626" s="104" t="s">
        <v>1663</v>
      </c>
      <c r="D1626" s="104" t="s">
        <v>1669</v>
      </c>
      <c r="E1626" s="104">
        <v>1</v>
      </c>
      <c r="F1626" s="113">
        <v>870.67396312778124</v>
      </c>
      <c r="G1626" s="172"/>
      <c r="H1626" s="172"/>
      <c r="I1626" s="172"/>
      <c r="J1626" s="172"/>
      <c r="K1626" s="172"/>
      <c r="L1626" s="172"/>
      <c r="M1626" s="172"/>
    </row>
    <row r="1627" spans="1:13">
      <c r="A1627" s="116" t="s">
        <v>1221</v>
      </c>
      <c r="B1627" s="104">
        <v>115</v>
      </c>
      <c r="C1627" s="104" t="s">
        <v>1663</v>
      </c>
      <c r="D1627" s="104" t="s">
        <v>1669</v>
      </c>
      <c r="E1627" s="104">
        <v>1</v>
      </c>
      <c r="F1627" s="113">
        <v>870.67396312778124</v>
      </c>
      <c r="G1627" s="171"/>
      <c r="H1627" s="171"/>
      <c r="I1627" s="172"/>
      <c r="J1627" s="172"/>
      <c r="K1627" s="172"/>
      <c r="L1627" s="172"/>
      <c r="M1627" s="172"/>
    </row>
    <row r="1628" spans="1:13">
      <c r="A1628" s="116" t="s">
        <v>1222</v>
      </c>
      <c r="B1628" s="104">
        <v>115</v>
      </c>
      <c r="C1628" s="104" t="s">
        <v>1663</v>
      </c>
      <c r="D1628" s="104" t="s">
        <v>1669</v>
      </c>
      <c r="E1628" s="104">
        <v>1</v>
      </c>
      <c r="F1628" s="113">
        <v>870.67396312778124</v>
      </c>
      <c r="G1628" s="173"/>
      <c r="H1628" s="173"/>
      <c r="I1628" s="172"/>
      <c r="J1628" s="172"/>
      <c r="K1628" s="172"/>
      <c r="L1628" s="172"/>
      <c r="M1628" s="172"/>
    </row>
    <row r="1629" spans="1:13">
      <c r="A1629" s="116" t="s">
        <v>1223</v>
      </c>
      <c r="B1629" s="104">
        <v>115</v>
      </c>
      <c r="C1629" s="104" t="s">
        <v>1663</v>
      </c>
      <c r="D1629" s="104" t="s">
        <v>1669</v>
      </c>
      <c r="E1629" s="104">
        <v>1</v>
      </c>
      <c r="F1629" s="113">
        <v>870.67396312778124</v>
      </c>
      <c r="G1629" s="171"/>
      <c r="H1629" s="171"/>
      <c r="I1629" s="172"/>
      <c r="J1629" s="172"/>
      <c r="K1629" s="172"/>
      <c r="L1629" s="172"/>
      <c r="M1629" s="172"/>
    </row>
    <row r="1630" spans="1:13">
      <c r="A1630" s="116" t="s">
        <v>131</v>
      </c>
      <c r="B1630" s="104">
        <v>115</v>
      </c>
      <c r="C1630" s="104" t="s">
        <v>1663</v>
      </c>
      <c r="D1630" s="104" t="s">
        <v>46</v>
      </c>
      <c r="E1630" s="104">
        <v>1</v>
      </c>
      <c r="F1630" s="113">
        <v>2176.6849078194532</v>
      </c>
      <c r="G1630" s="173"/>
      <c r="H1630" s="173"/>
      <c r="I1630" s="172"/>
      <c r="J1630" s="172"/>
      <c r="K1630" s="172"/>
      <c r="L1630" s="172"/>
      <c r="M1630" s="172"/>
    </row>
    <row r="1631" spans="1:13">
      <c r="A1631" s="116" t="s">
        <v>1224</v>
      </c>
      <c r="B1631" s="104">
        <v>115</v>
      </c>
      <c r="C1631" s="104" t="s">
        <v>1663</v>
      </c>
      <c r="D1631" s="104" t="s">
        <v>1669</v>
      </c>
      <c r="E1631" s="104">
        <v>1</v>
      </c>
      <c r="F1631" s="113">
        <v>870.67396312778124</v>
      </c>
      <c r="G1631" s="171"/>
      <c r="H1631" s="171"/>
      <c r="I1631" s="172"/>
      <c r="J1631" s="172"/>
      <c r="K1631" s="172"/>
      <c r="L1631" s="172"/>
      <c r="M1631" s="172"/>
    </row>
    <row r="1632" spans="1:13">
      <c r="A1632" s="116" t="s">
        <v>1225</v>
      </c>
      <c r="B1632" s="104">
        <v>115</v>
      </c>
      <c r="C1632" s="104" t="s">
        <v>1663</v>
      </c>
      <c r="D1632" s="104" t="s">
        <v>1669</v>
      </c>
      <c r="E1632" s="104">
        <v>1</v>
      </c>
      <c r="F1632" s="113">
        <v>870.67396312778124</v>
      </c>
      <c r="G1632" s="173"/>
      <c r="H1632" s="173"/>
      <c r="I1632" s="172"/>
      <c r="J1632" s="172"/>
      <c r="K1632" s="172"/>
      <c r="L1632" s="172"/>
      <c r="M1632" s="172"/>
    </row>
    <row r="1633" spans="1:13">
      <c r="A1633" s="116" t="s">
        <v>1226</v>
      </c>
      <c r="B1633" s="104">
        <v>115</v>
      </c>
      <c r="C1633" s="104" t="s">
        <v>1663</v>
      </c>
      <c r="D1633" s="104" t="s">
        <v>1669</v>
      </c>
      <c r="E1633" s="104">
        <v>1</v>
      </c>
      <c r="F1633" s="113">
        <v>870.67396312778124</v>
      </c>
      <c r="G1633" s="171"/>
      <c r="H1633" s="171"/>
      <c r="I1633" s="172"/>
      <c r="J1633" s="172"/>
      <c r="K1633" s="172"/>
      <c r="L1633" s="172"/>
      <c r="M1633" s="172"/>
    </row>
    <row r="1634" spans="1:13">
      <c r="A1634" s="116" t="s">
        <v>1227</v>
      </c>
      <c r="B1634" s="104">
        <v>115</v>
      </c>
      <c r="C1634" s="104" t="s">
        <v>1663</v>
      </c>
      <c r="D1634" s="104" t="s">
        <v>1669</v>
      </c>
      <c r="E1634" s="104">
        <v>1</v>
      </c>
      <c r="F1634" s="113">
        <v>870.67396312778124</v>
      </c>
      <c r="G1634" s="173"/>
      <c r="H1634" s="173"/>
      <c r="I1634" s="172"/>
      <c r="J1634" s="172"/>
      <c r="K1634" s="172"/>
      <c r="L1634" s="172"/>
      <c r="M1634" s="172"/>
    </row>
    <row r="1635" spans="1:13">
      <c r="A1635" s="116" t="s">
        <v>258</v>
      </c>
      <c r="B1635" s="104">
        <v>115</v>
      </c>
      <c r="C1635" s="104" t="s">
        <v>1665</v>
      </c>
      <c r="D1635" s="104" t="s">
        <v>1669</v>
      </c>
      <c r="E1635" s="104">
        <v>1</v>
      </c>
      <c r="F1635" s="113">
        <v>870.67396312778124</v>
      </c>
      <c r="G1635" s="171"/>
      <c r="H1635" s="171"/>
      <c r="I1635" s="172"/>
      <c r="J1635" s="172"/>
      <c r="K1635" s="172"/>
      <c r="L1635" s="172"/>
      <c r="M1635" s="172"/>
    </row>
    <row r="1636" spans="1:13">
      <c r="A1636" s="116" t="s">
        <v>1228</v>
      </c>
      <c r="B1636" s="104">
        <v>115</v>
      </c>
      <c r="C1636" s="104" t="s">
        <v>1665</v>
      </c>
      <c r="D1636" s="104" t="s">
        <v>1669</v>
      </c>
      <c r="E1636" s="104">
        <v>1</v>
      </c>
      <c r="F1636" s="113">
        <v>870.67396312778124</v>
      </c>
      <c r="G1636" s="172"/>
      <c r="H1636" s="172"/>
      <c r="I1636" s="172"/>
      <c r="J1636" s="172"/>
      <c r="K1636" s="172"/>
      <c r="L1636" s="172"/>
      <c r="M1636" s="172"/>
    </row>
    <row r="1637" spans="1:13">
      <c r="A1637" s="116" t="s">
        <v>1229</v>
      </c>
      <c r="B1637" s="104">
        <v>115</v>
      </c>
      <c r="C1637" s="104" t="s">
        <v>1665</v>
      </c>
      <c r="D1637" s="104" t="s">
        <v>47</v>
      </c>
      <c r="E1637" s="104">
        <v>1</v>
      </c>
      <c r="F1637" s="113">
        <v>1306.0109446916717</v>
      </c>
      <c r="G1637" s="172"/>
      <c r="H1637" s="172"/>
      <c r="I1637" s="172"/>
      <c r="J1637" s="172"/>
      <c r="K1637" s="172"/>
      <c r="L1637" s="172"/>
      <c r="M1637" s="172"/>
    </row>
    <row r="1638" spans="1:13">
      <c r="A1638" s="116" t="s">
        <v>1230</v>
      </c>
      <c r="B1638" s="104">
        <v>115</v>
      </c>
      <c r="C1638" s="104" t="s">
        <v>1665</v>
      </c>
      <c r="D1638" s="104" t="s">
        <v>47</v>
      </c>
      <c r="E1638" s="104">
        <v>1</v>
      </c>
      <c r="F1638" s="113">
        <v>1306.0109446916717</v>
      </c>
      <c r="G1638" s="172"/>
      <c r="H1638" s="172"/>
      <c r="I1638" s="172"/>
      <c r="J1638" s="172"/>
      <c r="K1638" s="172"/>
      <c r="L1638" s="172"/>
      <c r="M1638" s="172"/>
    </row>
    <row r="1639" spans="1:13">
      <c r="A1639" s="116" t="s">
        <v>1231</v>
      </c>
      <c r="B1639" s="104">
        <v>115</v>
      </c>
      <c r="C1639" s="104" t="s">
        <v>1665</v>
      </c>
      <c r="D1639" s="104" t="s">
        <v>8</v>
      </c>
      <c r="E1639" s="104">
        <v>1</v>
      </c>
      <c r="F1639" s="113">
        <v>1088.3424539097266</v>
      </c>
      <c r="G1639" s="172"/>
      <c r="H1639" s="172"/>
      <c r="I1639" s="172"/>
      <c r="J1639" s="172"/>
      <c r="K1639" s="172"/>
      <c r="L1639" s="172"/>
      <c r="M1639" s="172"/>
    </row>
    <row r="1640" spans="1:13">
      <c r="A1640" s="116" t="s">
        <v>1232</v>
      </c>
      <c r="B1640" s="104">
        <v>115</v>
      </c>
      <c r="C1640" s="104" t="s">
        <v>1665</v>
      </c>
      <c r="D1640" s="104" t="s">
        <v>1669</v>
      </c>
      <c r="E1640" s="104">
        <v>1</v>
      </c>
      <c r="F1640" s="113">
        <v>870.67396312778124</v>
      </c>
      <c r="G1640" s="172"/>
      <c r="H1640" s="172"/>
      <c r="I1640" s="172"/>
      <c r="J1640" s="172"/>
      <c r="K1640" s="172"/>
      <c r="L1640" s="172"/>
      <c r="M1640" s="172"/>
    </row>
    <row r="1641" spans="1:13">
      <c r="A1641" s="116" t="s">
        <v>1233</v>
      </c>
      <c r="B1641" s="104">
        <v>115</v>
      </c>
      <c r="C1641" s="104" t="s">
        <v>1666</v>
      </c>
      <c r="D1641" s="104" t="s">
        <v>1669</v>
      </c>
      <c r="E1641" s="104">
        <v>1</v>
      </c>
      <c r="F1641" s="113">
        <v>870.67396312778124</v>
      </c>
      <c r="G1641" s="172"/>
      <c r="H1641" s="172"/>
      <c r="I1641" s="172"/>
      <c r="J1641" s="172"/>
      <c r="K1641" s="172"/>
      <c r="L1641" s="172"/>
      <c r="M1641" s="172"/>
    </row>
    <row r="1642" spans="1:13">
      <c r="A1642" s="116" t="s">
        <v>1234</v>
      </c>
      <c r="B1642" s="104">
        <v>115</v>
      </c>
      <c r="C1642" s="104" t="s">
        <v>1666</v>
      </c>
      <c r="D1642" s="104" t="s">
        <v>1669</v>
      </c>
      <c r="E1642" s="104">
        <v>1</v>
      </c>
      <c r="F1642" s="113">
        <v>870.67396312778124</v>
      </c>
      <c r="G1642" s="172"/>
      <c r="H1642" s="172"/>
      <c r="I1642" s="172"/>
      <c r="J1642" s="172"/>
      <c r="K1642" s="172"/>
      <c r="L1642" s="172"/>
      <c r="M1642" s="172"/>
    </row>
    <row r="1643" spans="1:13">
      <c r="A1643" s="116" t="s">
        <v>1235</v>
      </c>
      <c r="B1643" s="104">
        <v>115</v>
      </c>
      <c r="C1643" s="104" t="s">
        <v>1666</v>
      </c>
      <c r="D1643" s="104" t="s">
        <v>1669</v>
      </c>
      <c r="E1643" s="104">
        <v>1</v>
      </c>
      <c r="F1643" s="113">
        <v>870.67396312778124</v>
      </c>
      <c r="G1643" s="172"/>
      <c r="H1643" s="172"/>
      <c r="I1643" s="172"/>
      <c r="J1643" s="172"/>
      <c r="K1643" s="172"/>
      <c r="L1643" s="172"/>
      <c r="M1643" s="172"/>
    </row>
    <row r="1644" spans="1:13">
      <c r="A1644" s="116" t="s">
        <v>1236</v>
      </c>
      <c r="B1644" s="104">
        <v>115</v>
      </c>
      <c r="C1644" s="104" t="s">
        <v>1666</v>
      </c>
      <c r="D1644" s="104" t="s">
        <v>46</v>
      </c>
      <c r="E1644" s="104">
        <v>1</v>
      </c>
      <c r="F1644" s="113">
        <v>2176.6849078194532</v>
      </c>
      <c r="G1644" s="172"/>
      <c r="H1644" s="172"/>
      <c r="I1644" s="172"/>
      <c r="J1644" s="172"/>
      <c r="K1644" s="172"/>
      <c r="L1644" s="172"/>
      <c r="M1644" s="172"/>
    </row>
    <row r="1645" spans="1:13">
      <c r="A1645" s="116" t="s">
        <v>1237</v>
      </c>
      <c r="B1645" s="104">
        <v>115</v>
      </c>
      <c r="C1645" s="104" t="s">
        <v>1666</v>
      </c>
      <c r="D1645" s="104" t="s">
        <v>10</v>
      </c>
      <c r="E1645" s="104">
        <v>1</v>
      </c>
      <c r="F1645" s="113">
        <v>1088.3424539097266</v>
      </c>
      <c r="G1645" s="172"/>
      <c r="H1645" s="172"/>
      <c r="I1645" s="172"/>
      <c r="J1645" s="172"/>
      <c r="K1645" s="172"/>
      <c r="L1645" s="172"/>
      <c r="M1645" s="172"/>
    </row>
    <row r="1646" spans="1:13">
      <c r="A1646" s="116" t="s">
        <v>1238</v>
      </c>
      <c r="B1646" s="104">
        <v>115</v>
      </c>
      <c r="C1646" s="104" t="s">
        <v>1666</v>
      </c>
      <c r="D1646" s="104" t="s">
        <v>1669</v>
      </c>
      <c r="E1646" s="104">
        <v>1</v>
      </c>
      <c r="F1646" s="113">
        <v>870.67396312778124</v>
      </c>
      <c r="G1646" s="172"/>
      <c r="H1646" s="172"/>
      <c r="I1646" s="172"/>
      <c r="J1646" s="172"/>
      <c r="K1646" s="172"/>
      <c r="L1646" s="172"/>
      <c r="M1646" s="172"/>
    </row>
    <row r="1647" spans="1:13">
      <c r="A1647" s="116" t="s">
        <v>1239</v>
      </c>
      <c r="B1647" s="104">
        <v>115</v>
      </c>
      <c r="C1647" s="104" t="s">
        <v>1666</v>
      </c>
      <c r="D1647" s="104" t="s">
        <v>8</v>
      </c>
      <c r="E1647" s="104">
        <v>1</v>
      </c>
      <c r="F1647" s="113">
        <v>1088.3424539097266</v>
      </c>
      <c r="G1647" s="172"/>
      <c r="H1647" s="172"/>
      <c r="I1647" s="172"/>
      <c r="J1647" s="172"/>
      <c r="K1647" s="172"/>
      <c r="L1647" s="172"/>
      <c r="M1647" s="172"/>
    </row>
    <row r="1648" spans="1:13">
      <c r="A1648" s="116" t="s">
        <v>1240</v>
      </c>
      <c r="B1648" s="104">
        <v>115</v>
      </c>
      <c r="C1648" s="104" t="s">
        <v>1666</v>
      </c>
      <c r="D1648" s="104" t="s">
        <v>10</v>
      </c>
      <c r="E1648" s="104">
        <v>1</v>
      </c>
      <c r="F1648" s="113">
        <v>1088.3424539097266</v>
      </c>
      <c r="G1648" s="172"/>
      <c r="H1648" s="172"/>
      <c r="I1648" s="172"/>
      <c r="J1648" s="172"/>
      <c r="K1648" s="172"/>
      <c r="L1648" s="172"/>
      <c r="M1648" s="172"/>
    </row>
    <row r="1649" spans="1:13">
      <c r="A1649" s="116" t="s">
        <v>1241</v>
      </c>
      <c r="B1649" s="104">
        <v>115</v>
      </c>
      <c r="C1649" s="104" t="s">
        <v>1666</v>
      </c>
      <c r="D1649" s="104" t="s">
        <v>1669</v>
      </c>
      <c r="E1649" s="104">
        <v>1</v>
      </c>
      <c r="F1649" s="113">
        <v>870.67396312778124</v>
      </c>
      <c r="G1649" s="172"/>
      <c r="H1649" s="172"/>
      <c r="I1649" s="172"/>
      <c r="J1649" s="172"/>
      <c r="K1649" s="172"/>
      <c r="L1649" s="172"/>
      <c r="M1649" s="172"/>
    </row>
    <row r="1650" spans="1:13">
      <c r="A1650" s="116" t="s">
        <v>1242</v>
      </c>
      <c r="B1650" s="104">
        <v>115</v>
      </c>
      <c r="C1650" s="104" t="s">
        <v>1666</v>
      </c>
      <c r="D1650" s="104" t="s">
        <v>1669</v>
      </c>
      <c r="E1650" s="104">
        <v>1</v>
      </c>
      <c r="F1650" s="113">
        <v>870.67396312778124</v>
      </c>
      <c r="G1650" s="172"/>
      <c r="H1650" s="172"/>
      <c r="I1650" s="172"/>
      <c r="J1650" s="172"/>
      <c r="K1650" s="172"/>
      <c r="L1650" s="172"/>
      <c r="M1650" s="172"/>
    </row>
    <row r="1651" spans="1:13">
      <c r="A1651" s="116" t="s">
        <v>1243</v>
      </c>
      <c r="B1651" s="104">
        <v>115</v>
      </c>
      <c r="C1651" s="104" t="s">
        <v>1666</v>
      </c>
      <c r="D1651" s="104" t="s">
        <v>1669</v>
      </c>
      <c r="E1651" s="104">
        <v>1</v>
      </c>
      <c r="F1651" s="113">
        <v>870.67396312778124</v>
      </c>
      <c r="G1651" s="172"/>
      <c r="H1651" s="172"/>
      <c r="I1651" s="172"/>
      <c r="J1651" s="172"/>
      <c r="K1651" s="172"/>
      <c r="L1651" s="172"/>
      <c r="M1651" s="172"/>
    </row>
    <row r="1652" spans="1:13">
      <c r="A1652" s="116" t="s">
        <v>1244</v>
      </c>
      <c r="B1652" s="104">
        <v>115</v>
      </c>
      <c r="C1652" s="104" t="s">
        <v>1666</v>
      </c>
      <c r="D1652" s="104" t="s">
        <v>1669</v>
      </c>
      <c r="E1652" s="104">
        <v>1</v>
      </c>
      <c r="F1652" s="113">
        <v>870.67396312778124</v>
      </c>
      <c r="G1652" s="172"/>
      <c r="H1652" s="172"/>
      <c r="I1652" s="172"/>
      <c r="J1652" s="172"/>
      <c r="K1652" s="172"/>
      <c r="L1652" s="172"/>
      <c r="M1652" s="172"/>
    </row>
    <row r="1653" spans="1:13">
      <c r="A1653" s="116" t="s">
        <v>1245</v>
      </c>
      <c r="B1653" s="104">
        <v>115</v>
      </c>
      <c r="C1653" s="104" t="s">
        <v>1666</v>
      </c>
      <c r="D1653" s="104" t="s">
        <v>1669</v>
      </c>
      <c r="E1653" s="104">
        <v>1</v>
      </c>
      <c r="F1653" s="113">
        <v>870.67396312778124</v>
      </c>
      <c r="G1653" s="172"/>
      <c r="H1653" s="172"/>
      <c r="I1653" s="172"/>
      <c r="J1653" s="172"/>
      <c r="K1653" s="172"/>
      <c r="L1653" s="172"/>
      <c r="M1653" s="172"/>
    </row>
    <row r="1654" spans="1:13">
      <c r="A1654" s="116" t="s">
        <v>1247</v>
      </c>
      <c r="B1654" s="104">
        <v>115</v>
      </c>
      <c r="C1654" s="104" t="s">
        <v>1666</v>
      </c>
      <c r="D1654" s="104" t="s">
        <v>1669</v>
      </c>
      <c r="E1654" s="104">
        <v>1</v>
      </c>
      <c r="F1654" s="113">
        <v>870.67396312778124</v>
      </c>
      <c r="G1654" s="172"/>
      <c r="H1654" s="172"/>
      <c r="I1654" s="172"/>
      <c r="J1654" s="172"/>
      <c r="K1654" s="172"/>
      <c r="L1654" s="172"/>
      <c r="M1654" s="172"/>
    </row>
    <row r="1655" spans="1:13">
      <c r="A1655" s="116" t="s">
        <v>1248</v>
      </c>
      <c r="B1655" s="104">
        <v>115</v>
      </c>
      <c r="C1655" s="104" t="s">
        <v>1666</v>
      </c>
      <c r="D1655" s="104" t="s">
        <v>47</v>
      </c>
      <c r="E1655" s="104">
        <v>1</v>
      </c>
      <c r="F1655" s="113">
        <v>1306.0109446916717</v>
      </c>
      <c r="G1655" s="172"/>
      <c r="H1655" s="172"/>
      <c r="I1655" s="172"/>
      <c r="J1655" s="172"/>
      <c r="K1655" s="172"/>
      <c r="L1655" s="172"/>
      <c r="M1655" s="172"/>
    </row>
    <row r="1656" spans="1:13">
      <c r="A1656" s="116" t="s">
        <v>1249</v>
      </c>
      <c r="B1656" s="104">
        <v>115</v>
      </c>
      <c r="C1656" s="104" t="s">
        <v>1666</v>
      </c>
      <c r="D1656" s="104" t="s">
        <v>1669</v>
      </c>
      <c r="E1656" s="104">
        <v>1</v>
      </c>
      <c r="F1656" s="113">
        <v>870.67396312778124</v>
      </c>
      <c r="G1656" s="172"/>
      <c r="H1656" s="172"/>
      <c r="I1656" s="172"/>
      <c r="J1656" s="172"/>
      <c r="K1656" s="172"/>
      <c r="L1656" s="172"/>
      <c r="M1656" s="172"/>
    </row>
    <row r="1657" spans="1:13">
      <c r="A1657" s="116" t="s">
        <v>1250</v>
      </c>
      <c r="B1657" s="104">
        <v>115</v>
      </c>
      <c r="C1657" s="104" t="s">
        <v>1666</v>
      </c>
      <c r="D1657" s="104" t="s">
        <v>10</v>
      </c>
      <c r="E1657" s="104">
        <v>1</v>
      </c>
      <c r="F1657" s="113">
        <v>1088.3424539097266</v>
      </c>
      <c r="G1657" s="172"/>
      <c r="H1657" s="172"/>
      <c r="I1657" s="172"/>
      <c r="J1657" s="172"/>
      <c r="K1657" s="172"/>
      <c r="L1657" s="172"/>
      <c r="M1657" s="172"/>
    </row>
    <row r="1658" spans="1:13">
      <c r="A1658" s="116" t="s">
        <v>1251</v>
      </c>
      <c r="B1658" s="104">
        <v>115</v>
      </c>
      <c r="C1658" s="104" t="s">
        <v>1666</v>
      </c>
      <c r="D1658" s="104" t="s">
        <v>10</v>
      </c>
      <c r="E1658" s="104">
        <v>1</v>
      </c>
      <c r="F1658" s="113">
        <v>1088.3424539097266</v>
      </c>
      <c r="G1658" s="172"/>
      <c r="H1658" s="172"/>
      <c r="I1658" s="172"/>
      <c r="J1658" s="172"/>
      <c r="K1658" s="172"/>
      <c r="L1658" s="172"/>
      <c r="M1658" s="172"/>
    </row>
    <row r="1659" spans="1:13">
      <c r="A1659" s="116" t="s">
        <v>1252</v>
      </c>
      <c r="B1659" s="104">
        <v>115</v>
      </c>
      <c r="C1659" s="104" t="s">
        <v>1666</v>
      </c>
      <c r="D1659" s="104" t="s">
        <v>47</v>
      </c>
      <c r="E1659" s="104">
        <v>1</v>
      </c>
      <c r="F1659" s="113">
        <v>1306.0109446916717</v>
      </c>
      <c r="G1659" s="172"/>
      <c r="H1659" s="172"/>
      <c r="I1659" s="172"/>
      <c r="J1659" s="172"/>
      <c r="K1659" s="172"/>
      <c r="L1659" s="172"/>
      <c r="M1659" s="172"/>
    </row>
    <row r="1660" spans="1:13">
      <c r="A1660" s="116" t="s">
        <v>1253</v>
      </c>
      <c r="B1660" s="104">
        <v>115</v>
      </c>
      <c r="C1660" s="104" t="s">
        <v>1666</v>
      </c>
      <c r="D1660" s="104" t="s">
        <v>1669</v>
      </c>
      <c r="E1660" s="104">
        <v>1</v>
      </c>
      <c r="F1660" s="113">
        <v>870.67396312778124</v>
      </c>
      <c r="G1660" s="172"/>
      <c r="H1660" s="172"/>
      <c r="I1660" s="172"/>
      <c r="J1660" s="172"/>
      <c r="K1660" s="172"/>
      <c r="L1660" s="172"/>
      <c r="M1660" s="172"/>
    </row>
    <row r="1661" spans="1:13">
      <c r="A1661" s="116" t="s">
        <v>1254</v>
      </c>
      <c r="B1661" s="104">
        <v>115</v>
      </c>
      <c r="C1661" s="104" t="s">
        <v>1666</v>
      </c>
      <c r="D1661" s="104" t="s">
        <v>8</v>
      </c>
      <c r="E1661" s="104">
        <v>1</v>
      </c>
      <c r="F1661" s="113">
        <v>1088.3424539097266</v>
      </c>
      <c r="G1661" s="172"/>
      <c r="H1661" s="172"/>
      <c r="I1661" s="172"/>
      <c r="J1661" s="172"/>
      <c r="K1661" s="172"/>
      <c r="L1661" s="172"/>
      <c r="M1661" s="172"/>
    </row>
    <row r="1662" spans="1:13">
      <c r="A1662" s="116" t="s">
        <v>1255</v>
      </c>
      <c r="B1662" s="104">
        <v>115</v>
      </c>
      <c r="C1662" s="104" t="s">
        <v>1666</v>
      </c>
      <c r="D1662" s="104" t="s">
        <v>47</v>
      </c>
      <c r="E1662" s="104">
        <v>1</v>
      </c>
      <c r="F1662" s="113">
        <v>1306.0109446916717</v>
      </c>
      <c r="G1662" s="172"/>
      <c r="H1662" s="172"/>
      <c r="I1662" s="172"/>
      <c r="J1662" s="172"/>
      <c r="K1662" s="172"/>
      <c r="L1662" s="172"/>
      <c r="M1662" s="172"/>
    </row>
    <row r="1663" spans="1:13">
      <c r="A1663" s="116" t="s">
        <v>1256</v>
      </c>
      <c r="B1663" s="104">
        <v>115</v>
      </c>
      <c r="C1663" s="104" t="s">
        <v>1666</v>
      </c>
      <c r="D1663" s="104" t="s">
        <v>1669</v>
      </c>
      <c r="E1663" s="104">
        <v>1</v>
      </c>
      <c r="F1663" s="113">
        <v>870.67396312778124</v>
      </c>
      <c r="G1663" s="172"/>
      <c r="H1663" s="172"/>
      <c r="I1663" s="172"/>
      <c r="J1663" s="172"/>
      <c r="K1663" s="172"/>
      <c r="L1663" s="172"/>
      <c r="M1663" s="172"/>
    </row>
    <row r="1664" spans="1:13">
      <c r="A1664" s="116" t="s">
        <v>1257</v>
      </c>
      <c r="B1664" s="104">
        <v>115</v>
      </c>
      <c r="C1664" s="104" t="s">
        <v>1666</v>
      </c>
      <c r="D1664" s="104" t="s">
        <v>1669</v>
      </c>
      <c r="E1664" s="104">
        <v>1</v>
      </c>
      <c r="F1664" s="113">
        <v>870.67396312778124</v>
      </c>
      <c r="G1664" s="172"/>
      <c r="H1664" s="172"/>
      <c r="I1664" s="172"/>
      <c r="J1664" s="172"/>
      <c r="K1664" s="172"/>
      <c r="L1664" s="172"/>
      <c r="M1664" s="172"/>
    </row>
    <row r="1665" spans="1:13">
      <c r="A1665" s="116" t="s">
        <v>1258</v>
      </c>
      <c r="B1665" s="104">
        <v>115</v>
      </c>
      <c r="C1665" s="104" t="s">
        <v>1666</v>
      </c>
      <c r="D1665" s="104" t="s">
        <v>1669</v>
      </c>
      <c r="E1665" s="104">
        <v>1</v>
      </c>
      <c r="F1665" s="113">
        <v>870.67396312778124</v>
      </c>
      <c r="G1665" s="172"/>
      <c r="H1665" s="172"/>
      <c r="I1665" s="172"/>
      <c r="J1665" s="172"/>
      <c r="K1665" s="172"/>
      <c r="L1665" s="172"/>
      <c r="M1665" s="172"/>
    </row>
  </sheetData>
  <pageMargins left="0.7" right="0.7" top="0.75" bottom="0.75" header="0.3" footer="0.3"/>
  <pageSetup paperSize="9" scale="36" fitToHeight="0" orientation="landscape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C1A66-4A41-4F81-86DD-75BF8D5A35AC}">
  <sheetPr codeName="Arkusz10">
    <pageSetUpPr fitToPage="1"/>
  </sheetPr>
  <dimension ref="A2:O1665"/>
  <sheetViews>
    <sheetView showGridLines="0" topLeftCell="F1" workbookViewId="0">
      <selection activeCell="J2" sqref="J2"/>
    </sheetView>
  </sheetViews>
  <sheetFormatPr defaultColWidth="0" defaultRowHeight="14.4"/>
  <cols>
    <col min="1" max="1" width="22.44140625" customWidth="1"/>
    <col min="2" max="2" width="16.5546875" customWidth="1"/>
    <col min="3" max="3" width="15.77734375" customWidth="1"/>
    <col min="4" max="4" width="20.88671875" customWidth="1"/>
    <col min="5" max="5" width="18.109375" customWidth="1"/>
    <col min="6" max="6" width="22.33203125" customWidth="1"/>
    <col min="7" max="7" width="13.77734375" customWidth="1"/>
    <col min="8" max="10" width="12.44140625" customWidth="1"/>
    <col min="11" max="12" width="57.109375" customWidth="1"/>
    <col min="13" max="13" width="53.77734375" customWidth="1"/>
    <col min="14" max="14" width="18.77734375" hidden="1" customWidth="1"/>
    <col min="15" max="16384" width="8.88671875" hidden="1"/>
  </cols>
  <sheetData>
    <row r="2" spans="1:15" s="101" customFormat="1" ht="25.8">
      <c r="A2" s="120" t="s">
        <v>1680</v>
      </c>
    </row>
    <row r="3" spans="1:15" s="102" customFormat="1" ht="17.399999999999999" customHeight="1">
      <c r="A3" s="102" t="s">
        <v>1662</v>
      </c>
    </row>
    <row r="4" spans="1:1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</row>
    <row r="5" spans="1:15" s="112" customFormat="1" ht="58.2" thickBot="1">
      <c r="A5" s="118" t="s">
        <v>11</v>
      </c>
      <c r="B5" s="118" t="s">
        <v>12</v>
      </c>
      <c r="C5" s="118" t="s">
        <v>13</v>
      </c>
      <c r="D5" s="118" t="s">
        <v>14</v>
      </c>
      <c r="E5" s="118" t="s">
        <v>32</v>
      </c>
      <c r="F5" s="118" t="s">
        <v>1677</v>
      </c>
      <c r="G5" s="118" t="s">
        <v>1678</v>
      </c>
      <c r="H5" s="118" t="s">
        <v>1673</v>
      </c>
      <c r="I5" s="118" t="s">
        <v>1674</v>
      </c>
      <c r="J5" s="118" t="s">
        <v>1675</v>
      </c>
      <c r="K5" s="118" t="s">
        <v>1671</v>
      </c>
      <c r="L5" s="119" t="s">
        <v>1672</v>
      </c>
      <c r="M5" s="119" t="s">
        <v>1676</v>
      </c>
      <c r="O5" s="118" t="s">
        <v>12</v>
      </c>
    </row>
    <row r="6" spans="1:15" s="156" customFormat="1" ht="27.6" customHeight="1" thickBot="1">
      <c r="A6" s="155" t="s">
        <v>17</v>
      </c>
      <c r="B6" s="152"/>
      <c r="C6" s="152"/>
      <c r="D6" s="152"/>
      <c r="E6" s="152"/>
      <c r="F6" s="157"/>
      <c r="G6" s="152"/>
      <c r="H6" s="152"/>
      <c r="I6" s="153"/>
      <c r="J6" s="153"/>
      <c r="K6" s="153"/>
      <c r="L6" s="154">
        <f>SUM(L7:L1048576)</f>
        <v>0</v>
      </c>
      <c r="M6" s="154">
        <f>SUM(M7:M1048576)</f>
        <v>0</v>
      </c>
      <c r="O6" s="152"/>
    </row>
    <row r="7" spans="1:15" ht="13.8" customHeight="1">
      <c r="A7" s="104"/>
      <c r="B7" s="104"/>
      <c r="C7" s="104"/>
      <c r="D7" s="104"/>
      <c r="E7" s="104"/>
      <c r="F7" s="113"/>
      <c r="G7" s="171"/>
      <c r="H7" s="171"/>
      <c r="I7" s="172"/>
      <c r="J7" s="172"/>
      <c r="K7" s="172"/>
      <c r="L7" s="172"/>
      <c r="M7" s="172"/>
      <c r="O7" s="104"/>
    </row>
    <row r="8" spans="1:15">
      <c r="A8" s="104"/>
      <c r="B8" s="104"/>
      <c r="C8" s="104"/>
      <c r="D8" s="104"/>
      <c r="E8" s="104"/>
      <c r="F8" s="113"/>
      <c r="G8" s="173"/>
      <c r="H8" s="173"/>
      <c r="I8" s="172"/>
      <c r="J8" s="172"/>
      <c r="K8" s="172"/>
      <c r="L8" s="172"/>
      <c r="M8" s="172"/>
      <c r="O8" s="104"/>
    </row>
    <row r="9" spans="1:15">
      <c r="A9" s="104"/>
      <c r="B9" s="104"/>
      <c r="C9" s="104"/>
      <c r="D9" s="104"/>
      <c r="E9" s="104"/>
      <c r="F9" s="113"/>
      <c r="G9" s="171"/>
      <c r="H9" s="171"/>
      <c r="I9" s="172"/>
      <c r="J9" s="172"/>
      <c r="K9" s="172"/>
      <c r="L9" s="172"/>
      <c r="M9" s="172"/>
      <c r="O9" s="104"/>
    </row>
    <row r="10" spans="1:15">
      <c r="A10" s="104"/>
      <c r="B10" s="104"/>
      <c r="C10" s="104"/>
      <c r="D10" s="104"/>
      <c r="E10" s="104"/>
      <c r="F10" s="113"/>
      <c r="G10" s="173"/>
      <c r="H10" s="173"/>
      <c r="I10" s="172"/>
      <c r="J10" s="172"/>
      <c r="K10" s="172"/>
      <c r="L10" s="172"/>
      <c r="M10" s="172"/>
      <c r="O10" s="104"/>
    </row>
    <row r="11" spans="1:15">
      <c r="A11" s="104"/>
      <c r="B11" s="104"/>
      <c r="C11" s="104"/>
      <c r="D11" s="104"/>
      <c r="E11" s="104"/>
      <c r="F11" s="113"/>
      <c r="G11" s="171"/>
      <c r="H11" s="171"/>
      <c r="I11" s="172"/>
      <c r="J11" s="172"/>
      <c r="K11" s="172"/>
      <c r="L11" s="172"/>
      <c r="M11" s="172"/>
      <c r="O11" s="104"/>
    </row>
    <row r="12" spans="1:15">
      <c r="A12" s="104"/>
      <c r="B12" s="104"/>
      <c r="C12" s="104"/>
      <c r="D12" s="104"/>
      <c r="E12" s="104"/>
      <c r="F12" s="113"/>
      <c r="G12" s="173"/>
      <c r="H12" s="173"/>
      <c r="I12" s="172"/>
      <c r="J12" s="172"/>
      <c r="K12" s="172"/>
      <c r="L12" s="172"/>
      <c r="M12" s="172"/>
      <c r="O12" s="104"/>
    </row>
    <row r="13" spans="1:15">
      <c r="A13" s="104"/>
      <c r="B13" s="104"/>
      <c r="C13" s="104"/>
      <c r="D13" s="104"/>
      <c r="E13" s="104"/>
      <c r="F13" s="113"/>
      <c r="G13" s="171"/>
      <c r="H13" s="171"/>
      <c r="I13" s="172"/>
      <c r="J13" s="172"/>
      <c r="K13" s="172"/>
      <c r="L13" s="172"/>
      <c r="M13" s="172"/>
      <c r="O13" s="104"/>
    </row>
    <row r="14" spans="1:15">
      <c r="A14" s="104"/>
      <c r="B14" s="104"/>
      <c r="C14" s="104"/>
      <c r="D14" s="104"/>
      <c r="E14" s="104"/>
      <c r="F14" s="113"/>
      <c r="G14" s="173"/>
      <c r="H14" s="173"/>
      <c r="I14" s="172"/>
      <c r="J14" s="172"/>
      <c r="K14" s="172"/>
      <c r="L14" s="172"/>
      <c r="M14" s="172"/>
      <c r="O14" s="104"/>
    </row>
    <row r="15" spans="1:15">
      <c r="A15" s="104"/>
      <c r="B15" s="104"/>
      <c r="C15" s="104"/>
      <c r="D15" s="104"/>
      <c r="E15" s="104"/>
      <c r="F15" s="113"/>
      <c r="G15" s="171"/>
      <c r="H15" s="171"/>
      <c r="I15" s="172"/>
      <c r="J15" s="172"/>
      <c r="K15" s="172"/>
      <c r="L15" s="172"/>
      <c r="M15" s="172"/>
      <c r="O15" s="104"/>
    </row>
    <row r="16" spans="1:15">
      <c r="A16" s="104"/>
      <c r="B16" s="104"/>
      <c r="C16" s="104"/>
      <c r="D16" s="104"/>
      <c r="E16" s="104"/>
      <c r="F16" s="113"/>
      <c r="G16" s="172"/>
      <c r="H16" s="172"/>
      <c r="I16" s="172"/>
      <c r="J16" s="172"/>
      <c r="K16" s="172"/>
      <c r="L16" s="172"/>
      <c r="M16" s="172"/>
      <c r="O16" s="104"/>
    </row>
    <row r="17" spans="1:15">
      <c r="A17" s="104"/>
      <c r="B17" s="104"/>
      <c r="C17" s="104"/>
      <c r="D17" s="104"/>
      <c r="E17" s="104"/>
      <c r="F17" s="113"/>
      <c r="G17" s="172"/>
      <c r="H17" s="172"/>
      <c r="I17" s="172"/>
      <c r="J17" s="172"/>
      <c r="K17" s="172"/>
      <c r="L17" s="172"/>
      <c r="M17" s="172"/>
      <c r="O17" s="104"/>
    </row>
    <row r="18" spans="1:15">
      <c r="A18" s="104"/>
      <c r="B18" s="104"/>
      <c r="C18" s="104"/>
      <c r="D18" s="104"/>
      <c r="E18" s="104"/>
      <c r="F18" s="113"/>
      <c r="G18" s="172"/>
      <c r="H18" s="172"/>
      <c r="I18" s="172"/>
      <c r="J18" s="172"/>
      <c r="K18" s="172"/>
      <c r="L18" s="172"/>
      <c r="M18" s="172"/>
      <c r="O18" s="104"/>
    </row>
    <row r="19" spans="1:15">
      <c r="A19" s="104"/>
      <c r="B19" s="104"/>
      <c r="C19" s="104"/>
      <c r="D19" s="104"/>
      <c r="E19" s="104"/>
      <c r="F19" s="113"/>
      <c r="G19" s="172"/>
      <c r="H19" s="172"/>
      <c r="I19" s="172"/>
      <c r="J19" s="172"/>
      <c r="K19" s="172"/>
      <c r="L19" s="172"/>
      <c r="M19" s="172"/>
      <c r="O19" s="104"/>
    </row>
    <row r="20" spans="1:15">
      <c r="A20" s="104"/>
      <c r="B20" s="104"/>
      <c r="C20" s="104"/>
      <c r="D20" s="104"/>
      <c r="E20" s="104"/>
      <c r="F20" s="113"/>
      <c r="G20" s="172"/>
      <c r="H20" s="172"/>
      <c r="I20" s="172"/>
      <c r="J20" s="172"/>
      <c r="K20" s="172"/>
      <c r="L20" s="172"/>
      <c r="M20" s="172"/>
      <c r="O20" s="104"/>
    </row>
    <row r="21" spans="1:15">
      <c r="A21" s="104"/>
      <c r="B21" s="104"/>
      <c r="C21" s="104"/>
      <c r="D21" s="104"/>
      <c r="E21" s="104"/>
      <c r="F21" s="113"/>
      <c r="G21" s="172"/>
      <c r="H21" s="172"/>
      <c r="I21" s="172"/>
      <c r="J21" s="172"/>
      <c r="K21" s="172"/>
      <c r="L21" s="172"/>
      <c r="M21" s="172"/>
      <c r="O21" s="104"/>
    </row>
    <row r="22" spans="1:15">
      <c r="A22" s="104"/>
      <c r="B22" s="104"/>
      <c r="C22" s="104"/>
      <c r="D22" s="104"/>
      <c r="E22" s="104"/>
      <c r="F22" s="113"/>
      <c r="G22" s="172"/>
      <c r="H22" s="172"/>
      <c r="I22" s="172"/>
      <c r="J22" s="172"/>
      <c r="K22" s="172"/>
      <c r="L22" s="172"/>
      <c r="M22" s="172"/>
    </row>
    <row r="23" spans="1:15">
      <c r="A23" s="104"/>
      <c r="B23" s="104"/>
      <c r="C23" s="104"/>
      <c r="D23" s="104"/>
      <c r="E23" s="104"/>
      <c r="F23" s="113"/>
      <c r="G23" s="172"/>
      <c r="H23" s="172"/>
      <c r="I23" s="172"/>
      <c r="J23" s="172"/>
      <c r="K23" s="172"/>
      <c r="L23" s="172"/>
      <c r="M23" s="172"/>
    </row>
    <row r="24" spans="1:15">
      <c r="A24" s="104"/>
      <c r="B24" s="104"/>
      <c r="C24" s="104"/>
      <c r="D24" s="104"/>
      <c r="E24" s="104"/>
      <c r="F24" s="113"/>
      <c r="G24" s="172"/>
      <c r="H24" s="172"/>
      <c r="I24" s="172"/>
      <c r="J24" s="172"/>
      <c r="K24" s="172"/>
      <c r="L24" s="172"/>
      <c r="M24" s="172"/>
    </row>
    <row r="25" spans="1:15">
      <c r="A25" s="104"/>
      <c r="B25" s="104"/>
      <c r="C25" s="104"/>
      <c r="D25" s="104"/>
      <c r="E25" s="104"/>
      <c r="F25" s="113"/>
      <c r="G25" s="172"/>
      <c r="H25" s="172"/>
      <c r="I25" s="172"/>
      <c r="J25" s="172"/>
      <c r="K25" s="172"/>
      <c r="L25" s="172"/>
      <c r="M25" s="172"/>
    </row>
    <row r="26" spans="1:15">
      <c r="A26" s="104"/>
      <c r="B26" s="104"/>
      <c r="C26" s="104"/>
      <c r="D26" s="104"/>
      <c r="E26" s="104"/>
      <c r="F26" s="113"/>
      <c r="G26" s="172"/>
      <c r="H26" s="172"/>
      <c r="I26" s="172"/>
      <c r="J26" s="172"/>
      <c r="K26" s="172"/>
      <c r="L26" s="172"/>
      <c r="M26" s="172"/>
    </row>
    <row r="27" spans="1:15">
      <c r="A27" s="104"/>
      <c r="B27" s="104"/>
      <c r="C27" s="104"/>
      <c r="D27" s="104"/>
      <c r="E27" s="104"/>
      <c r="F27" s="113"/>
      <c r="G27" s="172"/>
      <c r="H27" s="172"/>
      <c r="I27" s="172"/>
      <c r="J27" s="172"/>
      <c r="K27" s="172"/>
      <c r="L27" s="172"/>
      <c r="M27" s="172"/>
    </row>
    <row r="28" spans="1:15">
      <c r="A28" s="104"/>
      <c r="B28" s="104"/>
      <c r="C28" s="104"/>
      <c r="D28" s="104"/>
      <c r="E28" s="104"/>
      <c r="F28" s="113"/>
      <c r="G28" s="172"/>
      <c r="H28" s="172"/>
      <c r="I28" s="172"/>
      <c r="J28" s="172"/>
      <c r="K28" s="172"/>
      <c r="L28" s="172"/>
      <c r="M28" s="172"/>
    </row>
    <row r="29" spans="1:15">
      <c r="A29" s="104"/>
      <c r="B29" s="104"/>
      <c r="C29" s="104"/>
      <c r="D29" s="104"/>
      <c r="E29" s="104"/>
      <c r="F29" s="113"/>
      <c r="G29" s="172"/>
      <c r="H29" s="172"/>
      <c r="I29" s="172"/>
      <c r="J29" s="172"/>
      <c r="K29" s="172"/>
      <c r="L29" s="172"/>
      <c r="M29" s="172"/>
    </row>
    <row r="30" spans="1:15">
      <c r="A30" s="104"/>
      <c r="B30" s="104"/>
      <c r="C30" s="104"/>
      <c r="D30" s="104"/>
      <c r="E30" s="104"/>
      <c r="F30" s="113"/>
      <c r="G30" s="172"/>
      <c r="H30" s="172"/>
      <c r="I30" s="172"/>
      <c r="J30" s="172"/>
      <c r="K30" s="172"/>
      <c r="L30" s="172"/>
      <c r="M30" s="172"/>
    </row>
    <row r="31" spans="1:15">
      <c r="A31" s="104"/>
      <c r="B31" s="104"/>
      <c r="C31" s="104"/>
      <c r="D31" s="104"/>
      <c r="E31" s="104"/>
      <c r="F31" s="113"/>
      <c r="G31" s="172"/>
      <c r="H31" s="172"/>
      <c r="I31" s="172"/>
      <c r="J31" s="172"/>
      <c r="K31" s="172"/>
      <c r="L31" s="172"/>
      <c r="M31" s="172"/>
    </row>
    <row r="32" spans="1:15">
      <c r="A32" s="104"/>
      <c r="B32" s="104"/>
      <c r="C32" s="104"/>
      <c r="D32" s="104"/>
      <c r="E32" s="104"/>
      <c r="F32" s="113"/>
      <c r="G32" s="172"/>
      <c r="H32" s="172"/>
      <c r="I32" s="172"/>
      <c r="J32" s="172"/>
      <c r="K32" s="172"/>
      <c r="L32" s="172"/>
      <c r="M32" s="172"/>
    </row>
    <row r="33" spans="1:13">
      <c r="A33" s="104"/>
      <c r="B33" s="104"/>
      <c r="C33" s="104"/>
      <c r="D33" s="104"/>
      <c r="E33" s="104"/>
      <c r="F33" s="113"/>
      <c r="G33" s="172"/>
      <c r="H33" s="172"/>
      <c r="I33" s="172"/>
      <c r="J33" s="172"/>
      <c r="K33" s="172"/>
      <c r="L33" s="172"/>
      <c r="M33" s="172"/>
    </row>
    <row r="34" spans="1:13">
      <c r="A34" s="104"/>
      <c r="B34" s="104"/>
      <c r="C34" s="104"/>
      <c r="D34" s="104"/>
      <c r="E34" s="104"/>
      <c r="F34" s="113"/>
      <c r="G34" s="172"/>
      <c r="H34" s="172"/>
      <c r="I34" s="172"/>
      <c r="J34" s="172"/>
      <c r="K34" s="172"/>
      <c r="L34" s="172"/>
      <c r="M34" s="172"/>
    </row>
    <row r="35" spans="1:13">
      <c r="A35" s="104"/>
      <c r="B35" s="104"/>
      <c r="C35" s="104"/>
      <c r="D35" s="104"/>
      <c r="E35" s="104"/>
      <c r="F35" s="113"/>
      <c r="G35" s="172"/>
      <c r="H35" s="172"/>
      <c r="I35" s="172"/>
      <c r="J35" s="172"/>
      <c r="K35" s="172"/>
      <c r="L35" s="172"/>
      <c r="M35" s="172"/>
    </row>
    <row r="36" spans="1:13">
      <c r="A36" s="104"/>
      <c r="B36" s="104"/>
      <c r="C36" s="104"/>
      <c r="D36" s="104"/>
      <c r="E36" s="104"/>
      <c r="F36" s="113"/>
      <c r="G36" s="172"/>
      <c r="H36" s="172"/>
      <c r="I36" s="172"/>
      <c r="J36" s="172"/>
      <c r="K36" s="172"/>
      <c r="L36" s="172"/>
      <c r="M36" s="172"/>
    </row>
    <row r="37" spans="1:13">
      <c r="A37" s="104"/>
      <c r="B37" s="104"/>
      <c r="C37" s="104"/>
      <c r="D37" s="104"/>
      <c r="E37" s="104"/>
      <c r="F37" s="113"/>
      <c r="G37" s="172"/>
      <c r="H37" s="172"/>
      <c r="I37" s="172"/>
      <c r="J37" s="172"/>
      <c r="K37" s="172"/>
      <c r="L37" s="172"/>
      <c r="M37" s="172"/>
    </row>
    <row r="38" spans="1:13">
      <c r="A38" s="104"/>
      <c r="B38" s="104"/>
      <c r="C38" s="104"/>
      <c r="D38" s="104"/>
      <c r="E38" s="104"/>
      <c r="F38" s="113"/>
      <c r="G38" s="172"/>
      <c r="H38" s="172"/>
      <c r="I38" s="172"/>
      <c r="J38" s="172"/>
      <c r="K38" s="172"/>
      <c r="L38" s="172"/>
      <c r="M38" s="172"/>
    </row>
    <row r="39" spans="1:13">
      <c r="A39" s="104"/>
      <c r="B39" s="104"/>
      <c r="C39" s="104"/>
      <c r="D39" s="104"/>
      <c r="E39" s="104"/>
      <c r="F39" s="113"/>
      <c r="G39" s="172"/>
      <c r="H39" s="172"/>
      <c r="I39" s="172"/>
      <c r="J39" s="172"/>
      <c r="K39" s="172"/>
      <c r="L39" s="172"/>
      <c r="M39" s="172"/>
    </row>
    <row r="40" spans="1:13">
      <c r="A40" s="104"/>
      <c r="B40" s="104"/>
      <c r="C40" s="104"/>
      <c r="D40" s="104"/>
      <c r="E40" s="104"/>
      <c r="F40" s="113"/>
      <c r="G40" s="172"/>
      <c r="H40" s="172"/>
      <c r="I40" s="172"/>
      <c r="J40" s="172"/>
      <c r="K40" s="172"/>
      <c r="L40" s="172"/>
      <c r="M40" s="172"/>
    </row>
    <row r="41" spans="1:13">
      <c r="A41" s="104"/>
      <c r="B41" s="104"/>
      <c r="C41" s="104"/>
      <c r="D41" s="104"/>
      <c r="E41" s="104"/>
      <c r="F41" s="113"/>
      <c r="G41" s="172"/>
      <c r="H41" s="172"/>
      <c r="I41" s="172"/>
      <c r="J41" s="172"/>
      <c r="K41" s="172"/>
      <c r="L41" s="172"/>
      <c r="M41" s="172"/>
    </row>
    <row r="42" spans="1:13">
      <c r="A42" s="104"/>
      <c r="B42" s="104"/>
      <c r="C42" s="104"/>
      <c r="D42" s="104"/>
      <c r="E42" s="104"/>
      <c r="F42" s="113"/>
      <c r="G42" s="172"/>
      <c r="H42" s="172"/>
      <c r="I42" s="172"/>
      <c r="J42" s="172"/>
      <c r="K42" s="172"/>
      <c r="L42" s="172"/>
      <c r="M42" s="172"/>
    </row>
    <row r="43" spans="1:13">
      <c r="A43" s="104"/>
      <c r="B43" s="104"/>
      <c r="C43" s="104"/>
      <c r="D43" s="104"/>
      <c r="E43" s="104"/>
      <c r="F43" s="113"/>
      <c r="G43" s="172"/>
      <c r="H43" s="172"/>
      <c r="I43" s="172"/>
      <c r="J43" s="172"/>
      <c r="K43" s="172"/>
      <c r="L43" s="172"/>
      <c r="M43" s="172"/>
    </row>
    <row r="44" spans="1:13">
      <c r="A44" s="104"/>
      <c r="B44" s="104"/>
      <c r="C44" s="104"/>
      <c r="D44" s="104"/>
      <c r="E44" s="104"/>
      <c r="F44" s="113"/>
      <c r="G44" s="172"/>
      <c r="H44" s="172"/>
      <c r="I44" s="172"/>
      <c r="J44" s="172"/>
      <c r="K44" s="172"/>
      <c r="L44" s="172"/>
      <c r="M44" s="172"/>
    </row>
    <row r="45" spans="1:13">
      <c r="A45" s="104"/>
      <c r="B45" s="104"/>
      <c r="C45" s="104"/>
      <c r="D45" s="104"/>
      <c r="E45" s="104"/>
      <c r="F45" s="113"/>
      <c r="G45" s="172"/>
      <c r="H45" s="172"/>
      <c r="I45" s="172"/>
      <c r="J45" s="172"/>
      <c r="K45" s="172"/>
      <c r="L45" s="172"/>
      <c r="M45" s="172"/>
    </row>
    <row r="46" spans="1:13">
      <c r="A46" s="104"/>
      <c r="B46" s="104"/>
      <c r="C46" s="104"/>
      <c r="D46" s="104"/>
      <c r="E46" s="104"/>
      <c r="F46" s="113"/>
      <c r="G46" s="172"/>
      <c r="H46" s="172"/>
      <c r="I46" s="172"/>
      <c r="J46" s="172"/>
      <c r="K46" s="172"/>
      <c r="L46" s="172"/>
      <c r="M46" s="172"/>
    </row>
    <row r="47" spans="1:13">
      <c r="A47" s="104"/>
      <c r="B47" s="104"/>
      <c r="C47" s="104"/>
      <c r="D47" s="104"/>
      <c r="E47" s="104"/>
      <c r="F47" s="113"/>
      <c r="G47" s="172"/>
      <c r="H47" s="172"/>
      <c r="I47" s="172"/>
      <c r="J47" s="172"/>
      <c r="K47" s="172"/>
      <c r="L47" s="172"/>
      <c r="M47" s="172"/>
    </row>
    <row r="48" spans="1:13">
      <c r="A48" s="104"/>
      <c r="B48" s="104"/>
      <c r="C48" s="104"/>
      <c r="D48" s="104"/>
      <c r="E48" s="104"/>
      <c r="F48" s="113"/>
      <c r="G48" s="172"/>
      <c r="H48" s="172"/>
      <c r="I48" s="172"/>
      <c r="J48" s="172"/>
      <c r="K48" s="172"/>
      <c r="L48" s="172"/>
      <c r="M48" s="172"/>
    </row>
    <row r="49" spans="1:13">
      <c r="A49" s="104"/>
      <c r="B49" s="104"/>
      <c r="C49" s="104"/>
      <c r="D49" s="104"/>
      <c r="E49" s="104"/>
      <c r="F49" s="113"/>
      <c r="G49" s="172"/>
      <c r="H49" s="172"/>
      <c r="I49" s="172"/>
      <c r="J49" s="172"/>
      <c r="K49" s="172"/>
      <c r="L49" s="172"/>
      <c r="M49" s="172"/>
    </row>
    <row r="50" spans="1:13">
      <c r="A50" s="104"/>
      <c r="B50" s="104"/>
      <c r="C50" s="104"/>
      <c r="D50" s="104"/>
      <c r="E50" s="104"/>
      <c r="F50" s="113"/>
      <c r="G50" s="172"/>
      <c r="H50" s="172"/>
      <c r="I50" s="172"/>
      <c r="J50" s="172"/>
      <c r="K50" s="172"/>
      <c r="L50" s="172"/>
      <c r="M50" s="172"/>
    </row>
    <row r="51" spans="1:13">
      <c r="A51" s="104"/>
      <c r="B51" s="104"/>
      <c r="C51" s="104"/>
      <c r="D51" s="104"/>
      <c r="E51" s="104"/>
      <c r="F51" s="113"/>
      <c r="G51" s="172"/>
      <c r="H51" s="172"/>
      <c r="I51" s="172"/>
      <c r="J51" s="172"/>
      <c r="K51" s="172"/>
      <c r="L51" s="172"/>
      <c r="M51" s="172"/>
    </row>
    <row r="52" spans="1:13">
      <c r="A52" s="104"/>
      <c r="B52" s="104"/>
      <c r="C52" s="104"/>
      <c r="D52" s="104"/>
      <c r="E52" s="104"/>
      <c r="F52" s="113"/>
      <c r="G52" s="172"/>
      <c r="H52" s="172"/>
      <c r="I52" s="172"/>
      <c r="J52" s="172"/>
      <c r="K52" s="172"/>
      <c r="L52" s="172"/>
      <c r="M52" s="172"/>
    </row>
    <row r="53" spans="1:13">
      <c r="A53" s="104"/>
      <c r="B53" s="104"/>
      <c r="C53" s="104"/>
      <c r="D53" s="104"/>
      <c r="E53" s="104"/>
      <c r="F53" s="113"/>
      <c r="G53" s="172"/>
      <c r="H53" s="172"/>
      <c r="I53" s="172"/>
      <c r="J53" s="172"/>
      <c r="K53" s="172"/>
      <c r="L53" s="172"/>
      <c r="M53" s="172"/>
    </row>
    <row r="54" spans="1:13">
      <c r="A54" s="104"/>
      <c r="B54" s="104"/>
      <c r="C54" s="104"/>
      <c r="D54" s="104"/>
      <c r="E54" s="104"/>
      <c r="F54" s="113"/>
      <c r="G54" s="172"/>
      <c r="H54" s="172"/>
      <c r="I54" s="172"/>
      <c r="J54" s="172"/>
      <c r="K54" s="172"/>
      <c r="L54" s="172"/>
      <c r="M54" s="172"/>
    </row>
    <row r="55" spans="1:13">
      <c r="A55" s="104"/>
      <c r="B55" s="104"/>
      <c r="C55" s="104"/>
      <c r="D55" s="104"/>
      <c r="E55" s="104"/>
      <c r="F55" s="113"/>
      <c r="G55" s="172"/>
      <c r="H55" s="172"/>
      <c r="I55" s="172"/>
      <c r="J55" s="172"/>
      <c r="K55" s="172"/>
      <c r="L55" s="172"/>
      <c r="M55" s="172"/>
    </row>
    <row r="56" spans="1:13">
      <c r="A56" s="104"/>
      <c r="B56" s="104"/>
      <c r="C56" s="104"/>
      <c r="D56" s="104"/>
      <c r="E56" s="104"/>
      <c r="F56" s="113"/>
      <c r="G56" s="172"/>
      <c r="H56" s="172"/>
      <c r="I56" s="172"/>
      <c r="J56" s="172"/>
      <c r="K56" s="172"/>
      <c r="L56" s="172"/>
      <c r="M56" s="172"/>
    </row>
    <row r="57" spans="1:13">
      <c r="A57" s="104"/>
      <c r="B57" s="104"/>
      <c r="C57" s="104"/>
      <c r="D57" s="104"/>
      <c r="E57" s="104"/>
      <c r="F57" s="113"/>
      <c r="G57" s="172"/>
      <c r="H57" s="172"/>
      <c r="I57" s="172"/>
      <c r="J57" s="172"/>
      <c r="K57" s="172"/>
      <c r="L57" s="172"/>
      <c r="M57" s="172"/>
    </row>
    <row r="58" spans="1:13">
      <c r="A58" s="104"/>
      <c r="B58" s="104"/>
      <c r="C58" s="104"/>
      <c r="D58" s="104"/>
      <c r="E58" s="104"/>
      <c r="F58" s="113"/>
      <c r="G58" s="172"/>
      <c r="H58" s="172"/>
      <c r="I58" s="172"/>
      <c r="J58" s="172"/>
      <c r="K58" s="172"/>
      <c r="L58" s="172"/>
      <c r="M58" s="172"/>
    </row>
    <row r="59" spans="1:13">
      <c r="A59" s="104"/>
      <c r="B59" s="104"/>
      <c r="C59" s="104"/>
      <c r="D59" s="104"/>
      <c r="E59" s="104"/>
      <c r="F59" s="113"/>
      <c r="G59" s="172"/>
      <c r="H59" s="172"/>
      <c r="I59" s="172"/>
      <c r="J59" s="172"/>
      <c r="K59" s="172"/>
      <c r="L59" s="172"/>
      <c r="M59" s="172"/>
    </row>
    <row r="60" spans="1:13">
      <c r="A60" s="104"/>
      <c r="B60" s="104"/>
      <c r="C60" s="104"/>
      <c r="D60" s="104"/>
      <c r="E60" s="104"/>
      <c r="F60" s="113"/>
      <c r="G60" s="172"/>
      <c r="H60" s="172"/>
      <c r="I60" s="172"/>
      <c r="J60" s="172"/>
      <c r="K60" s="172"/>
      <c r="L60" s="172"/>
      <c r="M60" s="172"/>
    </row>
    <row r="61" spans="1:13">
      <c r="A61" s="104"/>
      <c r="B61" s="104"/>
      <c r="C61" s="104"/>
      <c r="D61" s="104"/>
      <c r="E61" s="104"/>
      <c r="F61" s="113"/>
      <c r="G61" s="172"/>
      <c r="H61" s="172"/>
      <c r="I61" s="172"/>
      <c r="J61" s="172"/>
      <c r="K61" s="172"/>
      <c r="L61" s="172"/>
      <c r="M61" s="172"/>
    </row>
    <row r="62" spans="1:13">
      <c r="A62" s="104"/>
      <c r="B62" s="104"/>
      <c r="C62" s="104"/>
      <c r="D62" s="104"/>
      <c r="E62" s="104"/>
      <c r="F62" s="113"/>
      <c r="G62" s="172"/>
      <c r="H62" s="172"/>
      <c r="I62" s="172"/>
      <c r="J62" s="172"/>
      <c r="K62" s="172"/>
      <c r="L62" s="172"/>
      <c r="M62" s="172"/>
    </row>
    <row r="63" spans="1:13">
      <c r="A63" s="104"/>
      <c r="B63" s="104"/>
      <c r="C63" s="104"/>
      <c r="D63" s="104"/>
      <c r="E63" s="104"/>
      <c r="F63" s="113"/>
      <c r="G63" s="172"/>
      <c r="H63" s="172"/>
      <c r="I63" s="172"/>
      <c r="J63" s="172"/>
      <c r="K63" s="172"/>
      <c r="L63" s="172"/>
      <c r="M63" s="172"/>
    </row>
    <row r="64" spans="1:13">
      <c r="A64" s="104"/>
      <c r="B64" s="104"/>
      <c r="C64" s="104"/>
      <c r="D64" s="104"/>
      <c r="E64" s="104"/>
      <c r="F64" s="113"/>
      <c r="G64" s="172"/>
      <c r="H64" s="172"/>
      <c r="I64" s="172"/>
      <c r="J64" s="172"/>
      <c r="K64" s="172"/>
      <c r="L64" s="172"/>
      <c r="M64" s="172"/>
    </row>
    <row r="65" spans="1:13">
      <c r="A65" s="104"/>
      <c r="B65" s="104"/>
      <c r="C65" s="104"/>
      <c r="D65" s="104"/>
      <c r="E65" s="104"/>
      <c r="F65" s="113"/>
      <c r="G65" s="172"/>
      <c r="H65" s="172"/>
      <c r="I65" s="172"/>
      <c r="J65" s="172"/>
      <c r="K65" s="172"/>
      <c r="L65" s="172"/>
      <c r="M65" s="172"/>
    </row>
    <row r="66" spans="1:13">
      <c r="A66" s="104"/>
      <c r="B66" s="104"/>
      <c r="C66" s="104"/>
      <c r="D66" s="104"/>
      <c r="E66" s="104"/>
      <c r="F66" s="113"/>
      <c r="G66" s="172"/>
      <c r="H66" s="172"/>
      <c r="I66" s="172"/>
      <c r="J66" s="172"/>
      <c r="K66" s="172"/>
      <c r="L66" s="172"/>
      <c r="M66" s="172"/>
    </row>
    <row r="67" spans="1:13">
      <c r="A67" s="104"/>
      <c r="B67" s="104"/>
      <c r="C67" s="104"/>
      <c r="D67" s="104"/>
      <c r="E67" s="104"/>
      <c r="F67" s="113"/>
      <c r="G67" s="172"/>
      <c r="H67" s="172"/>
      <c r="I67" s="172"/>
      <c r="J67" s="172"/>
      <c r="K67" s="172"/>
      <c r="L67" s="172"/>
      <c r="M67" s="172"/>
    </row>
    <row r="68" spans="1:13">
      <c r="A68" s="104"/>
      <c r="B68" s="104"/>
      <c r="C68" s="104"/>
      <c r="D68" s="104"/>
      <c r="E68" s="104"/>
      <c r="F68" s="113"/>
      <c r="G68" s="172"/>
      <c r="H68" s="172"/>
      <c r="I68" s="172"/>
      <c r="J68" s="172"/>
      <c r="K68" s="172"/>
      <c r="L68" s="172"/>
      <c r="M68" s="172"/>
    </row>
    <row r="69" spans="1:13">
      <c r="A69" s="104"/>
      <c r="B69" s="104"/>
      <c r="C69" s="104"/>
      <c r="D69" s="104"/>
      <c r="E69" s="104"/>
      <c r="F69" s="113"/>
      <c r="G69" s="172"/>
      <c r="H69" s="172"/>
      <c r="I69" s="172"/>
      <c r="J69" s="172"/>
      <c r="K69" s="172"/>
      <c r="L69" s="172"/>
      <c r="M69" s="172"/>
    </row>
    <row r="70" spans="1:13">
      <c r="A70" s="104"/>
      <c r="B70" s="104"/>
      <c r="C70" s="104"/>
      <c r="D70" s="104"/>
      <c r="E70" s="104"/>
      <c r="F70" s="113"/>
      <c r="G70" s="172"/>
      <c r="H70" s="172"/>
      <c r="I70" s="172"/>
      <c r="J70" s="172"/>
      <c r="K70" s="172"/>
      <c r="L70" s="172"/>
      <c r="M70" s="172"/>
    </row>
    <row r="71" spans="1:13">
      <c r="A71" s="104"/>
      <c r="B71" s="104"/>
      <c r="C71" s="104"/>
      <c r="D71" s="104"/>
      <c r="E71" s="104"/>
      <c r="F71" s="113"/>
      <c r="G71" s="172"/>
      <c r="H71" s="172"/>
      <c r="I71" s="172"/>
      <c r="J71" s="172"/>
      <c r="K71" s="172"/>
      <c r="L71" s="172"/>
      <c r="M71" s="172"/>
    </row>
    <row r="72" spans="1:13">
      <c r="A72" s="104"/>
      <c r="B72" s="104"/>
      <c r="C72" s="104"/>
      <c r="D72" s="104"/>
      <c r="E72" s="104"/>
      <c r="F72" s="113"/>
      <c r="G72" s="172"/>
      <c r="H72" s="172"/>
      <c r="I72" s="172"/>
      <c r="J72" s="172"/>
      <c r="K72" s="172"/>
      <c r="L72" s="172"/>
      <c r="M72" s="172"/>
    </row>
    <row r="73" spans="1:13">
      <c r="A73" s="104"/>
      <c r="B73" s="104"/>
      <c r="C73" s="104"/>
      <c r="D73" s="104"/>
      <c r="E73" s="104"/>
      <c r="F73" s="113"/>
      <c r="G73" s="172"/>
      <c r="H73" s="172"/>
      <c r="I73" s="172"/>
      <c r="J73" s="172"/>
      <c r="K73" s="172"/>
      <c r="L73" s="172"/>
      <c r="M73" s="172"/>
    </row>
    <row r="74" spans="1:13">
      <c r="A74" s="104"/>
      <c r="B74" s="104"/>
      <c r="C74" s="104"/>
      <c r="D74" s="104"/>
      <c r="E74" s="104"/>
      <c r="F74" s="113"/>
      <c r="G74" s="172"/>
      <c r="H74" s="172"/>
      <c r="I74" s="172"/>
      <c r="J74" s="172"/>
      <c r="K74" s="172"/>
      <c r="L74" s="172"/>
      <c r="M74" s="172"/>
    </row>
    <row r="75" spans="1:13">
      <c r="A75" s="104"/>
      <c r="B75" s="104"/>
      <c r="C75" s="104"/>
      <c r="D75" s="104"/>
      <c r="E75" s="104"/>
      <c r="F75" s="113"/>
      <c r="G75" s="172"/>
      <c r="H75" s="172"/>
      <c r="I75" s="172"/>
      <c r="J75" s="172"/>
      <c r="K75" s="172"/>
      <c r="L75" s="172"/>
      <c r="M75" s="172"/>
    </row>
    <row r="76" spans="1:13">
      <c r="A76" s="104"/>
      <c r="B76" s="104"/>
      <c r="C76" s="104"/>
      <c r="D76" s="104"/>
      <c r="E76" s="104"/>
      <c r="F76" s="113"/>
      <c r="G76" s="172"/>
      <c r="H76" s="172"/>
      <c r="I76" s="172"/>
      <c r="J76" s="172"/>
      <c r="K76" s="172"/>
      <c r="L76" s="172"/>
      <c r="M76" s="172"/>
    </row>
    <row r="77" spans="1:13">
      <c r="A77" s="104"/>
      <c r="B77" s="104"/>
      <c r="C77" s="104"/>
      <c r="D77" s="104"/>
      <c r="E77" s="104"/>
      <c r="F77" s="113"/>
      <c r="G77" s="172"/>
      <c r="H77" s="172"/>
      <c r="I77" s="172"/>
      <c r="J77" s="172"/>
      <c r="K77" s="172"/>
      <c r="L77" s="172"/>
      <c r="M77" s="172"/>
    </row>
    <row r="78" spans="1:13">
      <c r="A78" s="104"/>
      <c r="B78" s="104"/>
      <c r="C78" s="104"/>
      <c r="D78" s="104"/>
      <c r="E78" s="104"/>
      <c r="F78" s="113"/>
      <c r="G78" s="172"/>
      <c r="H78" s="172"/>
      <c r="I78" s="172"/>
      <c r="J78" s="172"/>
      <c r="K78" s="172"/>
      <c r="L78" s="172"/>
      <c r="M78" s="172"/>
    </row>
    <row r="79" spans="1:13">
      <c r="A79" s="104"/>
      <c r="B79" s="104"/>
      <c r="C79" s="104"/>
      <c r="D79" s="104"/>
      <c r="E79" s="104"/>
      <c r="F79" s="113"/>
      <c r="G79" s="172"/>
      <c r="H79" s="172"/>
      <c r="I79" s="172"/>
      <c r="J79" s="172"/>
      <c r="K79" s="172"/>
      <c r="L79" s="172"/>
      <c r="M79" s="172"/>
    </row>
    <row r="80" spans="1:13">
      <c r="A80" s="104"/>
      <c r="B80" s="104"/>
      <c r="C80" s="104"/>
      <c r="D80" s="104"/>
      <c r="E80" s="104"/>
      <c r="F80" s="113"/>
      <c r="G80" s="172"/>
      <c r="H80" s="172"/>
      <c r="I80" s="172"/>
      <c r="J80" s="172"/>
      <c r="K80" s="172"/>
      <c r="L80" s="172"/>
      <c r="M80" s="172"/>
    </row>
    <row r="81" spans="1:13">
      <c r="A81" s="104"/>
      <c r="B81" s="104"/>
      <c r="C81" s="104"/>
      <c r="D81" s="104"/>
      <c r="E81" s="104"/>
      <c r="F81" s="113"/>
      <c r="G81" s="172"/>
      <c r="H81" s="172"/>
      <c r="I81" s="172"/>
      <c r="J81" s="172"/>
      <c r="K81" s="172"/>
      <c r="L81" s="172"/>
      <c r="M81" s="172"/>
    </row>
    <row r="82" spans="1:13">
      <c r="A82" s="104"/>
      <c r="B82" s="104"/>
      <c r="C82" s="104"/>
      <c r="D82" s="104"/>
      <c r="E82" s="104"/>
      <c r="F82" s="113"/>
      <c r="G82" s="172"/>
      <c r="H82" s="172"/>
      <c r="I82" s="172"/>
      <c r="J82" s="172"/>
      <c r="K82" s="172"/>
      <c r="L82" s="172"/>
      <c r="M82" s="172"/>
    </row>
    <row r="83" spans="1:13">
      <c r="A83" s="104"/>
      <c r="B83" s="104"/>
      <c r="C83" s="104"/>
      <c r="D83" s="104"/>
      <c r="E83" s="104"/>
      <c r="F83" s="113"/>
      <c r="G83" s="172"/>
      <c r="H83" s="172"/>
      <c r="I83" s="172"/>
      <c r="J83" s="172"/>
      <c r="K83" s="172"/>
      <c r="L83" s="172"/>
      <c r="M83" s="172"/>
    </row>
    <row r="84" spans="1:13">
      <c r="A84" s="104"/>
      <c r="B84" s="104"/>
      <c r="C84" s="104"/>
      <c r="D84" s="104"/>
      <c r="E84" s="104"/>
      <c r="F84" s="113"/>
      <c r="G84" s="172"/>
      <c r="H84" s="172"/>
      <c r="I84" s="172"/>
      <c r="J84" s="172"/>
      <c r="K84" s="172"/>
      <c r="L84" s="172"/>
      <c r="M84" s="172"/>
    </row>
    <row r="85" spans="1:13">
      <c r="A85" s="104"/>
      <c r="B85" s="104"/>
      <c r="C85" s="104"/>
      <c r="D85" s="104"/>
      <c r="E85" s="104"/>
      <c r="F85" s="113"/>
      <c r="G85" s="172"/>
      <c r="H85" s="172"/>
      <c r="I85" s="172"/>
      <c r="J85" s="172"/>
      <c r="K85" s="172"/>
      <c r="L85" s="172"/>
      <c r="M85" s="172"/>
    </row>
    <row r="86" spans="1:13">
      <c r="A86" s="104"/>
      <c r="B86" s="104"/>
      <c r="C86" s="104"/>
      <c r="D86" s="104"/>
      <c r="E86" s="104"/>
      <c r="F86" s="113"/>
      <c r="G86" s="172"/>
      <c r="H86" s="172"/>
      <c r="I86" s="172"/>
      <c r="J86" s="172"/>
      <c r="K86" s="172"/>
      <c r="L86" s="172"/>
      <c r="M86" s="172"/>
    </row>
    <row r="87" spans="1:13">
      <c r="A87" s="104"/>
      <c r="B87" s="104"/>
      <c r="C87" s="104"/>
      <c r="D87" s="104"/>
      <c r="E87" s="104"/>
      <c r="F87" s="113"/>
      <c r="G87" s="172"/>
      <c r="H87" s="172"/>
      <c r="I87" s="172"/>
      <c r="J87" s="172"/>
      <c r="K87" s="172"/>
      <c r="L87" s="172"/>
      <c r="M87" s="172"/>
    </row>
    <row r="88" spans="1:13">
      <c r="A88" s="104"/>
      <c r="B88" s="104"/>
      <c r="C88" s="104"/>
      <c r="D88" s="104"/>
      <c r="E88" s="104"/>
      <c r="F88" s="113"/>
      <c r="G88" s="172"/>
      <c r="H88" s="172"/>
      <c r="I88" s="172"/>
      <c r="J88" s="172"/>
      <c r="K88" s="172"/>
      <c r="L88" s="172"/>
      <c r="M88" s="172"/>
    </row>
    <row r="89" spans="1:13">
      <c r="A89" s="104"/>
      <c r="B89" s="104"/>
      <c r="C89" s="104"/>
      <c r="D89" s="104"/>
      <c r="E89" s="104"/>
      <c r="F89" s="113"/>
      <c r="G89" s="172"/>
      <c r="H89" s="172"/>
      <c r="I89" s="172"/>
      <c r="J89" s="172"/>
      <c r="K89" s="172"/>
      <c r="L89" s="172"/>
      <c r="M89" s="172"/>
    </row>
    <row r="90" spans="1:13">
      <c r="A90" s="104"/>
      <c r="B90" s="104"/>
      <c r="C90" s="104"/>
      <c r="D90" s="104"/>
      <c r="E90" s="104"/>
      <c r="F90" s="113"/>
      <c r="G90" s="172"/>
      <c r="H90" s="172"/>
      <c r="I90" s="172"/>
      <c r="J90" s="172"/>
      <c r="K90" s="172"/>
      <c r="L90" s="172"/>
      <c r="M90" s="172"/>
    </row>
    <row r="91" spans="1:13">
      <c r="A91" s="104"/>
      <c r="B91" s="104"/>
      <c r="C91" s="104"/>
      <c r="D91" s="104"/>
      <c r="E91" s="104"/>
      <c r="F91" s="113"/>
      <c r="G91" s="172"/>
      <c r="H91" s="172"/>
      <c r="I91" s="172"/>
      <c r="J91" s="172"/>
      <c r="K91" s="172"/>
      <c r="L91" s="172"/>
      <c r="M91" s="172"/>
    </row>
    <row r="92" spans="1:13">
      <c r="A92" s="104"/>
      <c r="B92" s="104"/>
      <c r="C92" s="104"/>
      <c r="D92" s="104"/>
      <c r="E92" s="104"/>
      <c r="F92" s="113"/>
      <c r="G92" s="172"/>
      <c r="H92" s="172"/>
      <c r="I92" s="172"/>
      <c r="J92" s="172"/>
      <c r="K92" s="172"/>
      <c r="L92" s="172"/>
      <c r="M92" s="172"/>
    </row>
    <row r="93" spans="1:13">
      <c r="A93" s="104"/>
      <c r="B93" s="104"/>
      <c r="C93" s="104"/>
      <c r="D93" s="104"/>
      <c r="E93" s="104"/>
      <c r="F93" s="113"/>
      <c r="G93" s="172"/>
      <c r="H93" s="172"/>
      <c r="I93" s="172"/>
      <c r="J93" s="172"/>
      <c r="K93" s="172"/>
      <c r="L93" s="172"/>
      <c r="M93" s="172"/>
    </row>
    <row r="94" spans="1:13">
      <c r="A94" s="104"/>
      <c r="B94" s="104"/>
      <c r="C94" s="104"/>
      <c r="D94" s="104"/>
      <c r="E94" s="104"/>
      <c r="F94" s="113"/>
      <c r="G94" s="172"/>
      <c r="H94" s="172"/>
      <c r="I94" s="172"/>
      <c r="J94" s="172"/>
      <c r="K94" s="172"/>
      <c r="L94" s="172"/>
      <c r="M94" s="172"/>
    </row>
    <row r="95" spans="1:13">
      <c r="A95" s="104"/>
      <c r="B95" s="104"/>
      <c r="C95" s="104"/>
      <c r="D95" s="104"/>
      <c r="E95" s="104"/>
      <c r="F95" s="113"/>
      <c r="G95" s="172"/>
      <c r="H95" s="172"/>
      <c r="I95" s="172"/>
      <c r="J95" s="172"/>
      <c r="K95" s="172"/>
      <c r="L95" s="172"/>
      <c r="M95" s="172"/>
    </row>
    <row r="96" spans="1:13">
      <c r="A96" s="104"/>
      <c r="B96" s="104"/>
      <c r="C96" s="104"/>
      <c r="D96" s="104"/>
      <c r="E96" s="104"/>
      <c r="F96" s="113"/>
      <c r="G96" s="172"/>
      <c r="H96" s="172"/>
      <c r="I96" s="172"/>
      <c r="J96" s="172"/>
      <c r="K96" s="172"/>
      <c r="L96" s="172"/>
      <c r="M96" s="172"/>
    </row>
    <row r="97" spans="1:13">
      <c r="A97" s="104"/>
      <c r="B97" s="104"/>
      <c r="C97" s="104"/>
      <c r="D97" s="104"/>
      <c r="E97" s="104"/>
      <c r="F97" s="113"/>
      <c r="G97" s="172"/>
      <c r="H97" s="172"/>
      <c r="I97" s="172"/>
      <c r="J97" s="172"/>
      <c r="K97" s="172"/>
      <c r="L97" s="172"/>
      <c r="M97" s="172"/>
    </row>
    <row r="98" spans="1:13">
      <c r="A98" s="104"/>
      <c r="B98" s="104"/>
      <c r="C98" s="104"/>
      <c r="D98" s="104"/>
      <c r="E98" s="104"/>
      <c r="F98" s="113"/>
      <c r="G98" s="172"/>
      <c r="H98" s="172"/>
      <c r="I98" s="172"/>
      <c r="J98" s="172"/>
      <c r="K98" s="172"/>
      <c r="L98" s="172"/>
      <c r="M98" s="172"/>
    </row>
    <row r="99" spans="1:13">
      <c r="A99" s="104"/>
      <c r="B99" s="104"/>
      <c r="C99" s="104"/>
      <c r="D99" s="104"/>
      <c r="E99" s="104"/>
      <c r="F99" s="113"/>
      <c r="G99" s="172"/>
      <c r="H99" s="172"/>
      <c r="I99" s="172"/>
      <c r="J99" s="172"/>
      <c r="K99" s="172"/>
      <c r="L99" s="172"/>
      <c r="M99" s="172"/>
    </row>
    <row r="100" spans="1:13">
      <c r="A100" s="104"/>
      <c r="B100" s="104"/>
      <c r="C100" s="104"/>
      <c r="D100" s="104"/>
      <c r="E100" s="104"/>
      <c r="F100" s="113"/>
      <c r="G100" s="172"/>
      <c r="H100" s="172"/>
      <c r="I100" s="172"/>
      <c r="J100" s="172"/>
      <c r="K100" s="172"/>
      <c r="L100" s="172"/>
      <c r="M100" s="172"/>
    </row>
    <row r="101" spans="1:13">
      <c r="A101" s="104"/>
      <c r="B101" s="104"/>
      <c r="C101" s="104"/>
      <c r="D101" s="104"/>
      <c r="E101" s="104"/>
      <c r="F101" s="113"/>
      <c r="G101" s="172"/>
      <c r="H101" s="172"/>
      <c r="I101" s="172"/>
      <c r="J101" s="172"/>
      <c r="K101" s="172"/>
      <c r="L101" s="172"/>
      <c r="M101" s="172"/>
    </row>
    <row r="102" spans="1:13">
      <c r="A102" s="104"/>
      <c r="B102" s="104"/>
      <c r="C102" s="104"/>
      <c r="D102" s="104"/>
      <c r="E102" s="104"/>
      <c r="F102" s="113"/>
      <c r="G102" s="172"/>
      <c r="H102" s="172"/>
      <c r="I102" s="172"/>
      <c r="J102" s="172"/>
      <c r="K102" s="172"/>
      <c r="L102" s="172"/>
      <c r="M102" s="172"/>
    </row>
    <row r="103" spans="1:13">
      <c r="A103" s="104"/>
      <c r="B103" s="104"/>
      <c r="C103" s="104"/>
      <c r="D103" s="104"/>
      <c r="E103" s="104"/>
      <c r="F103" s="113"/>
      <c r="G103" s="172"/>
      <c r="H103" s="172"/>
      <c r="I103" s="172"/>
      <c r="J103" s="172"/>
      <c r="K103" s="172"/>
      <c r="L103" s="172"/>
      <c r="M103" s="172"/>
    </row>
    <row r="104" spans="1:13">
      <c r="A104" s="104"/>
      <c r="B104" s="104"/>
      <c r="C104" s="104"/>
      <c r="D104" s="104"/>
      <c r="E104" s="104"/>
      <c r="F104" s="113"/>
      <c r="G104" s="172"/>
      <c r="H104" s="172"/>
      <c r="I104" s="172"/>
      <c r="J104" s="172"/>
      <c r="K104" s="172"/>
      <c r="L104" s="172"/>
      <c r="M104" s="172"/>
    </row>
    <row r="105" spans="1:13">
      <c r="A105" s="104"/>
      <c r="B105" s="104"/>
      <c r="C105" s="104"/>
      <c r="D105" s="104"/>
      <c r="E105" s="104"/>
      <c r="F105" s="113"/>
      <c r="G105" s="172"/>
      <c r="H105" s="172"/>
      <c r="I105" s="172"/>
      <c r="J105" s="172"/>
      <c r="K105" s="172"/>
      <c r="L105" s="172"/>
      <c r="M105" s="172"/>
    </row>
    <row r="106" spans="1:13">
      <c r="A106" s="104"/>
      <c r="B106" s="104"/>
      <c r="C106" s="104"/>
      <c r="D106" s="104"/>
      <c r="E106" s="104"/>
      <c r="F106" s="113"/>
      <c r="G106" s="172"/>
      <c r="H106" s="172"/>
      <c r="I106" s="172"/>
      <c r="J106" s="172"/>
      <c r="K106" s="172"/>
      <c r="L106" s="172"/>
      <c r="M106" s="172"/>
    </row>
    <row r="107" spans="1:13">
      <c r="A107" s="104"/>
      <c r="B107" s="104"/>
      <c r="C107" s="104"/>
      <c r="D107" s="104"/>
      <c r="E107" s="104"/>
      <c r="F107" s="113"/>
      <c r="G107" s="172"/>
      <c r="H107" s="172"/>
      <c r="I107" s="172"/>
      <c r="J107" s="172"/>
      <c r="K107" s="172"/>
      <c r="L107" s="172"/>
      <c r="M107" s="172"/>
    </row>
    <row r="108" spans="1:13">
      <c r="A108" s="104"/>
      <c r="B108" s="104"/>
      <c r="C108" s="104"/>
      <c r="D108" s="104"/>
      <c r="E108" s="104"/>
      <c r="F108" s="113"/>
      <c r="G108" s="172"/>
      <c r="H108" s="172"/>
      <c r="I108" s="172"/>
      <c r="J108" s="172"/>
      <c r="K108" s="172"/>
      <c r="L108" s="172"/>
      <c r="M108" s="172"/>
    </row>
    <row r="109" spans="1:13">
      <c r="A109" s="104"/>
      <c r="B109" s="104"/>
      <c r="C109" s="104"/>
      <c r="D109" s="104"/>
      <c r="E109" s="104"/>
      <c r="F109" s="113"/>
      <c r="G109" s="172"/>
      <c r="H109" s="172"/>
      <c r="I109" s="172"/>
      <c r="J109" s="172"/>
      <c r="K109" s="172"/>
      <c r="L109" s="172"/>
      <c r="M109" s="172"/>
    </row>
    <row r="110" spans="1:13">
      <c r="A110" s="104"/>
      <c r="B110" s="104"/>
      <c r="C110" s="104"/>
      <c r="D110" s="104"/>
      <c r="E110" s="104"/>
      <c r="F110" s="113"/>
      <c r="G110" s="172"/>
      <c r="H110" s="172"/>
      <c r="I110" s="172"/>
      <c r="J110" s="172"/>
      <c r="K110" s="172"/>
      <c r="L110" s="172"/>
      <c r="M110" s="172"/>
    </row>
    <row r="111" spans="1:13">
      <c r="A111" s="104"/>
      <c r="B111" s="104"/>
      <c r="C111" s="104"/>
      <c r="D111" s="104"/>
      <c r="E111" s="104"/>
      <c r="F111" s="113"/>
      <c r="G111" s="172"/>
      <c r="H111" s="172"/>
      <c r="I111" s="172"/>
      <c r="J111" s="172"/>
      <c r="K111" s="172"/>
      <c r="L111" s="172"/>
      <c r="M111" s="172"/>
    </row>
    <row r="112" spans="1:13">
      <c r="A112" s="104"/>
      <c r="B112" s="104"/>
      <c r="C112" s="104"/>
      <c r="D112" s="104"/>
      <c r="E112" s="104"/>
      <c r="F112" s="113"/>
      <c r="G112" s="172"/>
      <c r="H112" s="172"/>
      <c r="I112" s="172"/>
      <c r="J112" s="172"/>
      <c r="K112" s="172"/>
      <c r="L112" s="172"/>
      <c r="M112" s="172"/>
    </row>
    <row r="113" spans="1:13">
      <c r="A113" s="104"/>
      <c r="B113" s="104"/>
      <c r="C113" s="104"/>
      <c r="D113" s="104"/>
      <c r="E113" s="104"/>
      <c r="F113" s="113"/>
      <c r="G113" s="172"/>
      <c r="H113" s="172"/>
      <c r="I113" s="172"/>
      <c r="J113" s="172"/>
      <c r="K113" s="172"/>
      <c r="L113" s="172"/>
      <c r="M113" s="172"/>
    </row>
    <row r="114" spans="1:13">
      <c r="A114" s="104"/>
      <c r="B114" s="104"/>
      <c r="C114" s="104"/>
      <c r="D114" s="104"/>
      <c r="E114" s="104"/>
      <c r="F114" s="113"/>
      <c r="G114" s="172"/>
      <c r="H114" s="172"/>
      <c r="I114" s="172"/>
      <c r="J114" s="172"/>
      <c r="K114" s="172"/>
      <c r="L114" s="172"/>
      <c r="M114" s="172"/>
    </row>
    <row r="115" spans="1:13">
      <c r="A115" s="104"/>
      <c r="B115" s="104"/>
      <c r="C115" s="104"/>
      <c r="D115" s="104"/>
      <c r="E115" s="104"/>
      <c r="F115" s="113"/>
      <c r="G115" s="172"/>
      <c r="H115" s="172"/>
      <c r="I115" s="172"/>
      <c r="J115" s="172"/>
      <c r="K115" s="172"/>
      <c r="L115" s="172"/>
      <c r="M115" s="172"/>
    </row>
    <row r="116" spans="1:13">
      <c r="A116" s="104"/>
      <c r="B116" s="104"/>
      <c r="C116" s="104"/>
      <c r="D116" s="104"/>
      <c r="E116" s="104"/>
      <c r="F116" s="113"/>
      <c r="G116" s="172"/>
      <c r="H116" s="172"/>
      <c r="I116" s="172"/>
      <c r="J116" s="172"/>
      <c r="K116" s="172"/>
      <c r="L116" s="172"/>
      <c r="M116" s="172"/>
    </row>
    <row r="117" spans="1:13">
      <c r="A117" s="104"/>
      <c r="B117" s="104"/>
      <c r="C117" s="104"/>
      <c r="D117" s="104"/>
      <c r="E117" s="104"/>
      <c r="F117" s="113"/>
      <c r="G117" s="172"/>
      <c r="H117" s="172"/>
      <c r="I117" s="172"/>
      <c r="J117" s="172"/>
      <c r="K117" s="172"/>
      <c r="L117" s="172"/>
      <c r="M117" s="172"/>
    </row>
    <row r="118" spans="1:13">
      <c r="A118" s="104"/>
      <c r="B118" s="104"/>
      <c r="C118" s="104"/>
      <c r="D118" s="104"/>
      <c r="E118" s="104"/>
      <c r="F118" s="113"/>
      <c r="G118" s="172"/>
      <c r="H118" s="172"/>
      <c r="I118" s="172"/>
      <c r="J118" s="172"/>
      <c r="K118" s="172"/>
      <c r="L118" s="172"/>
      <c r="M118" s="172"/>
    </row>
    <row r="119" spans="1:13">
      <c r="A119" s="104"/>
      <c r="B119" s="104"/>
      <c r="C119" s="104"/>
      <c r="D119" s="104"/>
      <c r="E119" s="104"/>
      <c r="F119" s="113"/>
      <c r="G119" s="172"/>
      <c r="H119" s="172"/>
      <c r="I119" s="172"/>
      <c r="J119" s="172"/>
      <c r="K119" s="172"/>
      <c r="L119" s="172"/>
      <c r="M119" s="172"/>
    </row>
    <row r="120" spans="1:13">
      <c r="A120" s="104"/>
      <c r="B120" s="104"/>
      <c r="C120" s="104"/>
      <c r="D120" s="104"/>
      <c r="E120" s="104"/>
      <c r="F120" s="113"/>
      <c r="G120" s="172"/>
      <c r="H120" s="172"/>
      <c r="I120" s="172"/>
      <c r="J120" s="172"/>
      <c r="K120" s="172"/>
      <c r="L120" s="172"/>
      <c r="M120" s="172"/>
    </row>
    <row r="121" spans="1:13">
      <c r="A121" s="104"/>
      <c r="B121" s="104"/>
      <c r="C121" s="104"/>
      <c r="D121" s="104"/>
      <c r="E121" s="104"/>
      <c r="F121" s="113"/>
      <c r="G121" s="172"/>
      <c r="H121" s="172"/>
      <c r="I121" s="172"/>
      <c r="J121" s="172"/>
      <c r="K121" s="172"/>
      <c r="L121" s="172"/>
      <c r="M121" s="172"/>
    </row>
    <row r="122" spans="1:13">
      <c r="A122" s="104"/>
      <c r="B122" s="104"/>
      <c r="C122" s="104"/>
      <c r="D122" s="104"/>
      <c r="E122" s="104"/>
      <c r="F122" s="113"/>
      <c r="G122" s="172"/>
      <c r="H122" s="172"/>
      <c r="I122" s="172"/>
      <c r="J122" s="172"/>
      <c r="K122" s="172"/>
      <c r="L122" s="172"/>
      <c r="M122" s="172"/>
    </row>
    <row r="123" spans="1:13">
      <c r="A123" s="104"/>
      <c r="B123" s="104"/>
      <c r="C123" s="104"/>
      <c r="D123" s="104"/>
      <c r="E123" s="104"/>
      <c r="F123" s="113"/>
      <c r="G123" s="172"/>
      <c r="H123" s="172"/>
      <c r="I123" s="172"/>
      <c r="J123" s="172"/>
      <c r="K123" s="172"/>
      <c r="L123" s="172"/>
      <c r="M123" s="172"/>
    </row>
    <row r="124" spans="1:13">
      <c r="A124" s="104"/>
      <c r="B124" s="104"/>
      <c r="C124" s="104"/>
      <c r="D124" s="104"/>
      <c r="E124" s="104"/>
      <c r="F124" s="113"/>
      <c r="G124" s="172"/>
      <c r="H124" s="172"/>
      <c r="I124" s="172"/>
      <c r="J124" s="172"/>
      <c r="K124" s="172"/>
      <c r="L124" s="172"/>
      <c r="M124" s="172"/>
    </row>
    <row r="125" spans="1:13">
      <c r="A125" s="104"/>
      <c r="B125" s="104"/>
      <c r="C125" s="104"/>
      <c r="D125" s="104"/>
      <c r="E125" s="104"/>
      <c r="F125" s="113"/>
      <c r="G125" s="172"/>
      <c r="H125" s="172"/>
      <c r="I125" s="172"/>
      <c r="J125" s="172"/>
      <c r="K125" s="172"/>
      <c r="L125" s="172"/>
      <c r="M125" s="172"/>
    </row>
    <row r="126" spans="1:13">
      <c r="A126" s="104"/>
      <c r="B126" s="104"/>
      <c r="C126" s="104"/>
      <c r="D126" s="104"/>
      <c r="E126" s="104"/>
      <c r="F126" s="113"/>
      <c r="G126" s="172"/>
      <c r="H126" s="172"/>
      <c r="I126" s="172"/>
      <c r="J126" s="172"/>
      <c r="K126" s="172"/>
      <c r="L126" s="172"/>
      <c r="M126" s="172"/>
    </row>
    <row r="127" spans="1:13">
      <c r="A127" s="104"/>
      <c r="B127" s="104"/>
      <c r="C127" s="104"/>
      <c r="D127" s="104"/>
      <c r="E127" s="104"/>
      <c r="F127" s="113"/>
      <c r="G127" s="172"/>
      <c r="H127" s="172"/>
      <c r="I127" s="172"/>
      <c r="J127" s="172"/>
      <c r="K127" s="172"/>
      <c r="L127" s="172"/>
      <c r="M127" s="172"/>
    </row>
    <row r="128" spans="1:13">
      <c r="A128" s="104"/>
      <c r="B128" s="104"/>
      <c r="C128" s="104"/>
      <c r="D128" s="104"/>
      <c r="E128" s="104"/>
      <c r="F128" s="113"/>
      <c r="G128" s="172"/>
      <c r="H128" s="172"/>
      <c r="I128" s="172"/>
      <c r="J128" s="172"/>
      <c r="K128" s="172"/>
      <c r="L128" s="172"/>
      <c r="M128" s="172"/>
    </row>
    <row r="129" spans="1:13">
      <c r="A129" s="104"/>
      <c r="B129" s="104"/>
      <c r="C129" s="104"/>
      <c r="D129" s="104"/>
      <c r="E129" s="104"/>
      <c r="F129" s="113"/>
      <c r="G129" s="172"/>
      <c r="H129" s="172"/>
      <c r="I129" s="172"/>
      <c r="J129" s="172"/>
      <c r="K129" s="172"/>
      <c r="L129" s="172"/>
      <c r="M129" s="172"/>
    </row>
    <row r="130" spans="1:13">
      <c r="A130" s="104"/>
      <c r="B130" s="104"/>
      <c r="C130" s="104"/>
      <c r="D130" s="104"/>
      <c r="E130" s="104"/>
      <c r="F130" s="113"/>
      <c r="G130" s="172"/>
      <c r="H130" s="172"/>
      <c r="I130" s="172"/>
      <c r="J130" s="172"/>
      <c r="K130" s="172"/>
      <c r="L130" s="172"/>
      <c r="M130" s="172"/>
    </row>
    <row r="131" spans="1:13">
      <c r="A131" s="104"/>
      <c r="B131" s="104"/>
      <c r="C131" s="104"/>
      <c r="D131" s="104"/>
      <c r="E131" s="104"/>
      <c r="F131" s="113"/>
      <c r="G131" s="172"/>
      <c r="H131" s="172"/>
      <c r="I131" s="172"/>
      <c r="J131" s="172"/>
      <c r="K131" s="172"/>
      <c r="L131" s="172"/>
      <c r="M131" s="172"/>
    </row>
    <row r="132" spans="1:13">
      <c r="A132" s="104"/>
      <c r="B132" s="104"/>
      <c r="C132" s="104"/>
      <c r="D132" s="104"/>
      <c r="E132" s="104"/>
      <c r="F132" s="113"/>
      <c r="G132" s="172"/>
      <c r="H132" s="172"/>
      <c r="I132" s="172"/>
      <c r="J132" s="172"/>
      <c r="K132" s="172"/>
      <c r="L132" s="172"/>
      <c r="M132" s="172"/>
    </row>
    <row r="133" spans="1:13">
      <c r="A133" s="104"/>
      <c r="B133" s="104"/>
      <c r="C133" s="104"/>
      <c r="D133" s="104"/>
      <c r="E133" s="104"/>
      <c r="F133" s="113"/>
      <c r="G133" s="172"/>
      <c r="H133" s="172"/>
      <c r="I133" s="172"/>
      <c r="J133" s="172"/>
      <c r="K133" s="172"/>
      <c r="L133" s="172"/>
      <c r="M133" s="172"/>
    </row>
    <row r="134" spans="1:13">
      <c r="A134" s="104"/>
      <c r="B134" s="104"/>
      <c r="C134" s="104"/>
      <c r="D134" s="104"/>
      <c r="E134" s="104"/>
      <c r="F134" s="113"/>
      <c r="G134" s="172"/>
      <c r="H134" s="172"/>
      <c r="I134" s="172"/>
      <c r="J134" s="172"/>
      <c r="K134" s="172"/>
      <c r="L134" s="172"/>
      <c r="M134" s="172"/>
    </row>
    <row r="135" spans="1:13">
      <c r="A135" s="104"/>
      <c r="B135" s="104"/>
      <c r="C135" s="104"/>
      <c r="D135" s="104"/>
      <c r="E135" s="104"/>
      <c r="F135" s="113"/>
      <c r="G135" s="172"/>
      <c r="H135" s="172"/>
      <c r="I135" s="172"/>
      <c r="J135" s="172"/>
      <c r="K135" s="172"/>
      <c r="L135" s="172"/>
      <c r="M135" s="172"/>
    </row>
    <row r="136" spans="1:13">
      <c r="A136" s="104"/>
      <c r="B136" s="104"/>
      <c r="C136" s="104"/>
      <c r="D136" s="104"/>
      <c r="E136" s="104"/>
      <c r="F136" s="113"/>
      <c r="G136" s="172"/>
      <c r="H136" s="172"/>
      <c r="I136" s="172"/>
      <c r="J136" s="172"/>
      <c r="K136" s="172"/>
      <c r="L136" s="172"/>
      <c r="M136" s="172"/>
    </row>
    <row r="137" spans="1:13">
      <c r="A137" s="104"/>
      <c r="B137" s="104"/>
      <c r="C137" s="104"/>
      <c r="D137" s="104"/>
      <c r="E137" s="104"/>
      <c r="F137" s="113"/>
      <c r="G137" s="172"/>
      <c r="H137" s="172"/>
      <c r="I137" s="172"/>
      <c r="J137" s="172"/>
      <c r="K137" s="172"/>
      <c r="L137" s="172"/>
      <c r="M137" s="172"/>
    </row>
    <row r="138" spans="1:13">
      <c r="A138" s="104"/>
      <c r="B138" s="104"/>
      <c r="C138" s="104"/>
      <c r="D138" s="104"/>
      <c r="E138" s="104"/>
      <c r="F138" s="113"/>
      <c r="G138" s="172"/>
      <c r="H138" s="172"/>
      <c r="I138" s="172"/>
      <c r="J138" s="172"/>
      <c r="K138" s="172"/>
      <c r="L138" s="172"/>
      <c r="M138" s="172"/>
    </row>
    <row r="139" spans="1:13">
      <c r="A139" s="104"/>
      <c r="B139" s="104"/>
      <c r="C139" s="104"/>
      <c r="D139" s="104"/>
      <c r="E139" s="104"/>
      <c r="F139" s="113"/>
      <c r="G139" s="172"/>
      <c r="H139" s="172"/>
      <c r="I139" s="172"/>
      <c r="J139" s="172"/>
      <c r="K139" s="172"/>
      <c r="L139" s="172"/>
      <c r="M139" s="172"/>
    </row>
    <row r="140" spans="1:13">
      <c r="A140" s="104"/>
      <c r="B140" s="104"/>
      <c r="C140" s="104"/>
      <c r="D140" s="104"/>
      <c r="E140" s="104"/>
      <c r="F140" s="113"/>
      <c r="G140" s="172"/>
      <c r="H140" s="172"/>
      <c r="I140" s="172"/>
      <c r="J140" s="172"/>
      <c r="K140" s="172"/>
      <c r="L140" s="172"/>
      <c r="M140" s="172"/>
    </row>
    <row r="141" spans="1:13">
      <c r="A141" s="104"/>
      <c r="B141" s="104"/>
      <c r="C141" s="104"/>
      <c r="D141" s="104"/>
      <c r="E141" s="104"/>
      <c r="F141" s="113"/>
      <c r="G141" s="172"/>
      <c r="H141" s="172"/>
      <c r="I141" s="172"/>
      <c r="J141" s="172"/>
      <c r="K141" s="172"/>
      <c r="L141" s="172"/>
      <c r="M141" s="172"/>
    </row>
    <row r="142" spans="1:13">
      <c r="A142" s="104"/>
      <c r="B142" s="104"/>
      <c r="C142" s="104"/>
      <c r="D142" s="104"/>
      <c r="E142" s="104"/>
      <c r="F142" s="113"/>
      <c r="G142" s="172"/>
      <c r="H142" s="172"/>
      <c r="I142" s="172"/>
      <c r="J142" s="172"/>
      <c r="K142" s="172"/>
      <c r="L142" s="172"/>
      <c r="M142" s="172"/>
    </row>
    <row r="143" spans="1:13">
      <c r="A143" s="104"/>
      <c r="B143" s="104"/>
      <c r="C143" s="104"/>
      <c r="D143" s="104"/>
      <c r="E143" s="104"/>
      <c r="F143" s="113"/>
      <c r="G143" s="172"/>
      <c r="H143" s="172"/>
      <c r="I143" s="172"/>
      <c r="J143" s="172"/>
      <c r="K143" s="172"/>
      <c r="L143" s="172"/>
      <c r="M143" s="172"/>
    </row>
    <row r="144" spans="1:13">
      <c r="A144" s="104"/>
      <c r="B144" s="104"/>
      <c r="C144" s="104"/>
      <c r="D144" s="104"/>
      <c r="E144" s="104"/>
      <c r="F144" s="113"/>
      <c r="G144" s="172"/>
      <c r="H144" s="172"/>
      <c r="I144" s="172"/>
      <c r="J144" s="172"/>
      <c r="K144" s="172"/>
      <c r="L144" s="172"/>
      <c r="M144" s="172"/>
    </row>
    <row r="145" spans="1:13">
      <c r="A145" s="104"/>
      <c r="B145" s="104"/>
      <c r="C145" s="104"/>
      <c r="D145" s="104"/>
      <c r="E145" s="104"/>
      <c r="F145" s="113"/>
      <c r="G145" s="172"/>
      <c r="H145" s="172"/>
      <c r="I145" s="172"/>
      <c r="J145" s="172"/>
      <c r="K145" s="172"/>
      <c r="L145" s="172"/>
      <c r="M145" s="172"/>
    </row>
    <row r="146" spans="1:13">
      <c r="A146" s="104"/>
      <c r="B146" s="104"/>
      <c r="C146" s="104"/>
      <c r="D146" s="104"/>
      <c r="E146" s="104"/>
      <c r="F146" s="113"/>
      <c r="G146" s="172"/>
      <c r="H146" s="172"/>
      <c r="I146" s="172"/>
      <c r="J146" s="172"/>
      <c r="K146" s="172"/>
      <c r="L146" s="172"/>
      <c r="M146" s="172"/>
    </row>
    <row r="147" spans="1:13">
      <c r="A147" s="104"/>
      <c r="B147" s="104"/>
      <c r="C147" s="104"/>
      <c r="D147" s="104"/>
      <c r="E147" s="104"/>
      <c r="F147" s="113"/>
      <c r="G147" s="172"/>
      <c r="H147" s="172"/>
      <c r="I147" s="172"/>
      <c r="J147" s="172"/>
      <c r="K147" s="172"/>
      <c r="L147" s="172"/>
      <c r="M147" s="172"/>
    </row>
    <row r="148" spans="1:13">
      <c r="A148" s="104"/>
      <c r="B148" s="104"/>
      <c r="C148" s="104"/>
      <c r="D148" s="104"/>
      <c r="E148" s="104"/>
      <c r="F148" s="113"/>
      <c r="G148" s="172"/>
      <c r="H148" s="172"/>
      <c r="I148" s="172"/>
      <c r="J148" s="172"/>
      <c r="K148" s="172"/>
      <c r="L148" s="172"/>
      <c r="M148" s="172"/>
    </row>
    <row r="149" spans="1:13">
      <c r="A149" s="104"/>
      <c r="B149" s="104"/>
      <c r="C149" s="104"/>
      <c r="D149" s="104"/>
      <c r="E149" s="104"/>
      <c r="F149" s="113"/>
      <c r="G149" s="172"/>
      <c r="H149" s="172"/>
      <c r="I149" s="172"/>
      <c r="J149" s="172"/>
      <c r="K149" s="172"/>
      <c r="L149" s="172"/>
      <c r="M149" s="172"/>
    </row>
    <row r="150" spans="1:13">
      <c r="A150" s="104"/>
      <c r="B150" s="104"/>
      <c r="C150" s="104"/>
      <c r="D150" s="104"/>
      <c r="E150" s="104"/>
      <c r="F150" s="113"/>
      <c r="G150" s="172"/>
      <c r="H150" s="172"/>
      <c r="I150" s="172"/>
      <c r="J150" s="172"/>
      <c r="K150" s="172"/>
      <c r="L150" s="172"/>
      <c r="M150" s="172"/>
    </row>
    <row r="151" spans="1:13">
      <c r="A151" s="104"/>
      <c r="B151" s="104"/>
      <c r="C151" s="104"/>
      <c r="D151" s="104"/>
      <c r="E151" s="104"/>
      <c r="F151" s="113"/>
      <c r="G151" s="172"/>
      <c r="H151" s="172"/>
      <c r="I151" s="172"/>
      <c r="J151" s="172"/>
      <c r="K151" s="172"/>
      <c r="L151" s="172"/>
      <c r="M151" s="172"/>
    </row>
    <row r="152" spans="1:13">
      <c r="A152" s="104"/>
      <c r="B152" s="104"/>
      <c r="C152" s="104"/>
      <c r="D152" s="104"/>
      <c r="E152" s="104"/>
      <c r="F152" s="113"/>
      <c r="G152" s="172"/>
      <c r="H152" s="172"/>
      <c r="I152" s="172"/>
      <c r="J152" s="172"/>
      <c r="K152" s="172"/>
      <c r="L152" s="172"/>
      <c r="M152" s="172"/>
    </row>
    <row r="153" spans="1:13">
      <c r="A153" s="104"/>
      <c r="B153" s="104"/>
      <c r="C153" s="104"/>
      <c r="D153" s="104"/>
      <c r="E153" s="104"/>
      <c r="F153" s="113"/>
      <c r="G153" s="172"/>
      <c r="H153" s="172"/>
      <c r="I153" s="172"/>
      <c r="J153" s="172"/>
      <c r="K153" s="172"/>
      <c r="L153" s="172"/>
      <c r="M153" s="172"/>
    </row>
    <row r="154" spans="1:13">
      <c r="A154" s="104"/>
      <c r="B154" s="104"/>
      <c r="C154" s="104"/>
      <c r="D154" s="104"/>
      <c r="E154" s="104"/>
      <c r="F154" s="113"/>
      <c r="G154" s="172"/>
      <c r="H154" s="172"/>
      <c r="I154" s="172"/>
      <c r="J154" s="172"/>
      <c r="K154" s="172"/>
      <c r="L154" s="172"/>
      <c r="M154" s="172"/>
    </row>
    <row r="155" spans="1:13">
      <c r="A155" s="104"/>
      <c r="B155" s="104"/>
      <c r="C155" s="104"/>
      <c r="D155" s="104"/>
      <c r="E155" s="104"/>
      <c r="F155" s="113"/>
      <c r="G155" s="172"/>
      <c r="H155" s="172"/>
      <c r="I155" s="172"/>
      <c r="J155" s="172"/>
      <c r="K155" s="172"/>
      <c r="L155" s="172"/>
      <c r="M155" s="172"/>
    </row>
    <row r="156" spans="1:13">
      <c r="A156" s="104"/>
      <c r="B156" s="104"/>
      <c r="C156" s="104"/>
      <c r="D156" s="104"/>
      <c r="E156" s="104"/>
      <c r="F156" s="113"/>
      <c r="G156" s="172"/>
      <c r="H156" s="172"/>
      <c r="I156" s="172"/>
      <c r="J156" s="172"/>
      <c r="K156" s="172"/>
      <c r="L156" s="172"/>
      <c r="M156" s="172"/>
    </row>
    <row r="157" spans="1:13">
      <c r="A157" s="104"/>
      <c r="B157" s="104"/>
      <c r="C157" s="104"/>
      <c r="D157" s="104"/>
      <c r="E157" s="104"/>
      <c r="F157" s="113"/>
      <c r="G157" s="172"/>
      <c r="H157" s="172"/>
      <c r="I157" s="172"/>
      <c r="J157" s="172"/>
      <c r="K157" s="172"/>
      <c r="L157" s="172"/>
      <c r="M157" s="172"/>
    </row>
    <row r="158" spans="1:13">
      <c r="A158" s="104"/>
      <c r="B158" s="104"/>
      <c r="C158" s="104"/>
      <c r="D158" s="104"/>
      <c r="E158" s="104"/>
      <c r="F158" s="113"/>
      <c r="G158" s="172"/>
      <c r="H158" s="172"/>
      <c r="I158" s="172"/>
      <c r="J158" s="172"/>
      <c r="K158" s="172"/>
      <c r="L158" s="172"/>
      <c r="M158" s="172"/>
    </row>
    <row r="159" spans="1:13">
      <c r="A159" s="104"/>
      <c r="B159" s="104"/>
      <c r="C159" s="104"/>
      <c r="D159" s="104"/>
      <c r="E159" s="104"/>
      <c r="F159" s="113"/>
      <c r="G159" s="172"/>
      <c r="H159" s="172"/>
      <c r="I159" s="172"/>
      <c r="J159" s="172"/>
      <c r="K159" s="172"/>
      <c r="L159" s="172"/>
      <c r="M159" s="172"/>
    </row>
    <row r="160" spans="1:13">
      <c r="A160" s="104"/>
      <c r="B160" s="104"/>
      <c r="C160" s="104"/>
      <c r="D160" s="104"/>
      <c r="E160" s="104"/>
      <c r="F160" s="113"/>
      <c r="G160" s="172"/>
      <c r="H160" s="172"/>
      <c r="I160" s="172"/>
      <c r="J160" s="172"/>
      <c r="K160" s="172"/>
      <c r="L160" s="172"/>
      <c r="M160" s="172"/>
    </row>
    <row r="161" spans="1:13">
      <c r="A161" s="104"/>
      <c r="B161" s="104"/>
      <c r="C161" s="104"/>
      <c r="D161" s="104"/>
      <c r="E161" s="104"/>
      <c r="F161" s="113"/>
      <c r="G161" s="172"/>
      <c r="H161" s="172"/>
      <c r="I161" s="172"/>
      <c r="J161" s="172"/>
      <c r="K161" s="172"/>
      <c r="L161" s="172"/>
      <c r="M161" s="172"/>
    </row>
    <row r="162" spans="1:13">
      <c r="A162" s="104"/>
      <c r="B162" s="104"/>
      <c r="C162" s="104"/>
      <c r="D162" s="104"/>
      <c r="E162" s="104"/>
      <c r="F162" s="113"/>
      <c r="G162" s="172"/>
      <c r="H162" s="172"/>
      <c r="I162" s="172"/>
      <c r="J162" s="172"/>
      <c r="K162" s="172"/>
      <c r="L162" s="172"/>
      <c r="M162" s="172"/>
    </row>
    <row r="163" spans="1:13">
      <c r="A163" s="104"/>
      <c r="B163" s="104"/>
      <c r="C163" s="104"/>
      <c r="D163" s="104"/>
      <c r="E163" s="104"/>
      <c r="F163" s="113"/>
      <c r="G163" s="172"/>
      <c r="H163" s="172"/>
      <c r="I163" s="172"/>
      <c r="J163" s="172"/>
      <c r="K163" s="172"/>
      <c r="L163" s="172"/>
      <c r="M163" s="172"/>
    </row>
    <row r="164" spans="1:13">
      <c r="A164" s="104"/>
      <c r="B164" s="104"/>
      <c r="C164" s="104"/>
      <c r="D164" s="104"/>
      <c r="E164" s="104"/>
      <c r="F164" s="113"/>
      <c r="G164" s="172"/>
      <c r="H164" s="172"/>
      <c r="I164" s="172"/>
      <c r="J164" s="172"/>
      <c r="K164" s="172"/>
      <c r="L164" s="172"/>
      <c r="M164" s="172"/>
    </row>
    <row r="165" spans="1:13">
      <c r="A165" s="104"/>
      <c r="B165" s="104"/>
      <c r="C165" s="104"/>
      <c r="D165" s="104"/>
      <c r="E165" s="104"/>
      <c r="F165" s="113"/>
      <c r="G165" s="172"/>
      <c r="H165" s="172"/>
      <c r="I165" s="172"/>
      <c r="J165" s="172"/>
      <c r="K165" s="172"/>
      <c r="L165" s="172"/>
      <c r="M165" s="172"/>
    </row>
    <row r="166" spans="1:13">
      <c r="A166" s="104"/>
      <c r="B166" s="104"/>
      <c r="C166" s="104"/>
      <c r="D166" s="104"/>
      <c r="E166" s="104"/>
      <c r="F166" s="113"/>
      <c r="G166" s="172"/>
      <c r="H166" s="172"/>
      <c r="I166" s="172"/>
      <c r="J166" s="172"/>
      <c r="K166" s="172"/>
      <c r="L166" s="172"/>
      <c r="M166" s="172"/>
    </row>
    <row r="167" spans="1:13">
      <c r="A167" s="104"/>
      <c r="B167" s="104"/>
      <c r="C167" s="104"/>
      <c r="D167" s="104"/>
      <c r="E167" s="104"/>
      <c r="F167" s="113"/>
      <c r="G167" s="172"/>
      <c r="H167" s="172"/>
      <c r="I167" s="172"/>
      <c r="J167" s="172"/>
      <c r="K167" s="172"/>
      <c r="L167" s="172"/>
      <c r="M167" s="172"/>
    </row>
    <row r="168" spans="1:13">
      <c r="A168" s="104"/>
      <c r="B168" s="104"/>
      <c r="C168" s="104"/>
      <c r="D168" s="104"/>
      <c r="E168" s="104"/>
      <c r="F168" s="113"/>
      <c r="G168" s="172"/>
      <c r="H168" s="172"/>
      <c r="I168" s="172"/>
      <c r="J168" s="172"/>
      <c r="K168" s="172"/>
      <c r="L168" s="172"/>
      <c r="M168" s="172"/>
    </row>
    <row r="169" spans="1:13">
      <c r="A169" s="104"/>
      <c r="B169" s="104"/>
      <c r="C169" s="104"/>
      <c r="D169" s="104"/>
      <c r="E169" s="104"/>
      <c r="F169" s="113"/>
      <c r="G169" s="172"/>
      <c r="H169" s="172"/>
      <c r="I169" s="172"/>
      <c r="J169" s="172"/>
      <c r="K169" s="172"/>
      <c r="L169" s="172"/>
      <c r="M169" s="172"/>
    </row>
    <row r="170" spans="1:13">
      <c r="A170" s="104"/>
      <c r="B170" s="104"/>
      <c r="C170" s="104"/>
      <c r="D170" s="104"/>
      <c r="E170" s="104"/>
      <c r="F170" s="113"/>
      <c r="G170" s="172"/>
      <c r="H170" s="172"/>
      <c r="I170" s="172"/>
      <c r="J170" s="172"/>
      <c r="K170" s="172"/>
      <c r="L170" s="172"/>
      <c r="M170" s="172"/>
    </row>
    <row r="171" spans="1:13">
      <c r="A171" s="104"/>
      <c r="B171" s="104"/>
      <c r="C171" s="104"/>
      <c r="D171" s="104"/>
      <c r="E171" s="104"/>
      <c r="F171" s="113"/>
      <c r="G171" s="172"/>
      <c r="H171" s="172"/>
      <c r="I171" s="172"/>
      <c r="J171" s="172"/>
      <c r="K171" s="172"/>
      <c r="L171" s="172"/>
      <c r="M171" s="172"/>
    </row>
    <row r="172" spans="1:13">
      <c r="A172" s="104"/>
      <c r="B172" s="104"/>
      <c r="C172" s="104"/>
      <c r="D172" s="104"/>
      <c r="E172" s="104"/>
      <c r="F172" s="113"/>
      <c r="G172" s="172"/>
      <c r="H172" s="172"/>
      <c r="I172" s="172"/>
      <c r="J172" s="172"/>
      <c r="K172" s="172"/>
      <c r="L172" s="172"/>
      <c r="M172" s="172"/>
    </row>
    <row r="173" spans="1:13">
      <c r="A173" s="104"/>
      <c r="B173" s="104"/>
      <c r="C173" s="104"/>
      <c r="D173" s="104"/>
      <c r="E173" s="104"/>
      <c r="F173" s="113"/>
      <c r="G173" s="172"/>
      <c r="H173" s="172"/>
      <c r="I173" s="172"/>
      <c r="J173" s="172"/>
      <c r="K173" s="172"/>
      <c r="L173" s="172"/>
      <c r="M173" s="172"/>
    </row>
    <row r="174" spans="1:13">
      <c r="A174" s="104"/>
      <c r="B174" s="104"/>
      <c r="C174" s="104"/>
      <c r="D174" s="104"/>
      <c r="E174" s="104"/>
      <c r="F174" s="113"/>
      <c r="G174" s="172"/>
      <c r="H174" s="172"/>
      <c r="I174" s="172"/>
      <c r="J174" s="172"/>
      <c r="K174" s="172"/>
      <c r="L174" s="172"/>
      <c r="M174" s="172"/>
    </row>
    <row r="175" spans="1:13">
      <c r="A175" s="104"/>
      <c r="B175" s="104"/>
      <c r="C175" s="104"/>
      <c r="D175" s="104"/>
      <c r="E175" s="104"/>
      <c r="F175" s="113"/>
      <c r="G175" s="172"/>
      <c r="H175" s="172"/>
      <c r="I175" s="172"/>
      <c r="J175" s="172"/>
      <c r="K175" s="172"/>
      <c r="L175" s="172"/>
      <c r="M175" s="172"/>
    </row>
    <row r="176" spans="1:13">
      <c r="A176" s="104"/>
      <c r="B176" s="104"/>
      <c r="C176" s="104"/>
      <c r="D176" s="104"/>
      <c r="E176" s="104"/>
      <c r="F176" s="113"/>
      <c r="G176" s="172"/>
      <c r="H176" s="172"/>
      <c r="I176" s="172"/>
      <c r="J176" s="172"/>
      <c r="K176" s="172"/>
      <c r="L176" s="172"/>
      <c r="M176" s="172"/>
    </row>
    <row r="177" spans="1:13">
      <c r="A177" s="104"/>
      <c r="B177" s="104"/>
      <c r="C177" s="104"/>
      <c r="D177" s="104"/>
      <c r="E177" s="104"/>
      <c r="F177" s="113"/>
      <c r="G177" s="172"/>
      <c r="H177" s="172"/>
      <c r="I177" s="172"/>
      <c r="J177" s="172"/>
      <c r="K177" s="172"/>
      <c r="L177" s="172"/>
      <c r="M177" s="172"/>
    </row>
    <row r="178" spans="1:13">
      <c r="A178" s="104"/>
      <c r="B178" s="104"/>
      <c r="C178" s="104"/>
      <c r="D178" s="104"/>
      <c r="E178" s="104"/>
      <c r="F178" s="113"/>
      <c r="G178" s="172"/>
      <c r="H178" s="172"/>
      <c r="I178" s="172"/>
      <c r="J178" s="172"/>
      <c r="K178" s="172"/>
      <c r="L178" s="172"/>
      <c r="M178" s="172"/>
    </row>
    <row r="179" spans="1:13">
      <c r="A179" s="104"/>
      <c r="B179" s="104"/>
      <c r="C179" s="104"/>
      <c r="D179" s="104"/>
      <c r="E179" s="104"/>
      <c r="F179" s="113"/>
      <c r="G179" s="172"/>
      <c r="H179" s="172"/>
      <c r="I179" s="172"/>
      <c r="J179" s="172"/>
      <c r="K179" s="172"/>
      <c r="L179" s="172"/>
      <c r="M179" s="172"/>
    </row>
    <row r="180" spans="1:13">
      <c r="A180" s="104"/>
      <c r="B180" s="104"/>
      <c r="C180" s="104"/>
      <c r="D180" s="104"/>
      <c r="E180" s="104"/>
      <c r="F180" s="113"/>
      <c r="G180" s="172"/>
      <c r="H180" s="172"/>
      <c r="I180" s="172"/>
      <c r="J180" s="172"/>
      <c r="K180" s="172"/>
      <c r="L180" s="172"/>
      <c r="M180" s="172"/>
    </row>
    <row r="181" spans="1:13">
      <c r="A181" s="104"/>
      <c r="B181" s="104"/>
      <c r="C181" s="104"/>
      <c r="D181" s="104"/>
      <c r="E181" s="104"/>
      <c r="F181" s="113"/>
      <c r="G181" s="172"/>
      <c r="H181" s="172"/>
      <c r="I181" s="172"/>
      <c r="J181" s="172"/>
      <c r="K181" s="172"/>
      <c r="L181" s="172"/>
      <c r="M181" s="172"/>
    </row>
    <row r="182" spans="1:13">
      <c r="A182" s="104"/>
      <c r="B182" s="104"/>
      <c r="C182" s="104"/>
      <c r="D182" s="104"/>
      <c r="E182" s="104"/>
      <c r="F182" s="113"/>
      <c r="G182" s="172"/>
      <c r="H182" s="172"/>
      <c r="I182" s="172"/>
      <c r="J182" s="172"/>
      <c r="K182" s="172"/>
      <c r="L182" s="172"/>
      <c r="M182" s="172"/>
    </row>
    <row r="183" spans="1:13">
      <c r="A183" s="104"/>
      <c r="B183" s="104"/>
      <c r="C183" s="104"/>
      <c r="D183" s="104"/>
      <c r="E183" s="104"/>
      <c r="F183" s="113"/>
      <c r="G183" s="172"/>
      <c r="H183" s="172"/>
      <c r="I183" s="172"/>
      <c r="J183" s="172"/>
      <c r="K183" s="172"/>
      <c r="L183" s="172"/>
      <c r="M183" s="172"/>
    </row>
    <row r="184" spans="1:13">
      <c r="A184" s="104"/>
      <c r="B184" s="104"/>
      <c r="C184" s="104"/>
      <c r="D184" s="104"/>
      <c r="E184" s="104"/>
      <c r="F184" s="113"/>
      <c r="G184" s="172"/>
      <c r="H184" s="172"/>
      <c r="I184" s="172"/>
      <c r="J184" s="172"/>
      <c r="K184" s="172"/>
      <c r="L184" s="172"/>
      <c r="M184" s="172"/>
    </row>
    <row r="185" spans="1:13">
      <c r="A185" s="104"/>
      <c r="B185" s="104"/>
      <c r="C185" s="104"/>
      <c r="D185" s="104"/>
      <c r="E185" s="104"/>
      <c r="F185" s="113"/>
      <c r="G185" s="172"/>
      <c r="H185" s="172"/>
      <c r="I185" s="172"/>
      <c r="J185" s="172"/>
      <c r="K185" s="172"/>
      <c r="L185" s="172"/>
      <c r="M185" s="172"/>
    </row>
    <row r="186" spans="1:13">
      <c r="A186" s="104"/>
      <c r="B186" s="104"/>
      <c r="C186" s="104"/>
      <c r="D186" s="104"/>
      <c r="E186" s="104"/>
      <c r="F186" s="113"/>
      <c r="G186" s="172"/>
      <c r="H186" s="172"/>
      <c r="I186" s="172"/>
      <c r="J186" s="172"/>
      <c r="K186" s="172"/>
      <c r="L186" s="172"/>
      <c r="M186" s="172"/>
    </row>
    <row r="187" spans="1:13">
      <c r="A187" s="104"/>
      <c r="B187" s="104"/>
      <c r="C187" s="104"/>
      <c r="D187" s="104"/>
      <c r="E187" s="104"/>
      <c r="F187" s="113"/>
      <c r="G187" s="172"/>
      <c r="H187" s="172"/>
      <c r="I187" s="172"/>
      <c r="J187" s="172"/>
      <c r="K187" s="172"/>
      <c r="L187" s="172"/>
      <c r="M187" s="172"/>
    </row>
    <row r="188" spans="1:13">
      <c r="A188" s="104"/>
      <c r="B188" s="104"/>
      <c r="C188" s="104"/>
      <c r="D188" s="104"/>
      <c r="E188" s="104"/>
      <c r="F188" s="113"/>
      <c r="G188" s="172"/>
      <c r="H188" s="172"/>
      <c r="I188" s="172"/>
      <c r="J188" s="172"/>
      <c r="K188" s="172"/>
      <c r="L188" s="172"/>
      <c r="M188" s="172"/>
    </row>
    <row r="189" spans="1:13">
      <c r="A189" s="104"/>
      <c r="B189" s="104"/>
      <c r="C189" s="104"/>
      <c r="D189" s="104"/>
      <c r="E189" s="104"/>
      <c r="F189" s="113"/>
      <c r="G189" s="172"/>
      <c r="H189" s="172"/>
      <c r="I189" s="172"/>
      <c r="J189" s="172"/>
      <c r="K189" s="172"/>
      <c r="L189" s="172"/>
      <c r="M189" s="172"/>
    </row>
    <row r="190" spans="1:13">
      <c r="A190" s="104"/>
      <c r="B190" s="104"/>
      <c r="C190" s="104"/>
      <c r="D190" s="104"/>
      <c r="E190" s="104"/>
      <c r="F190" s="113"/>
      <c r="G190" s="172"/>
      <c r="H190" s="172"/>
      <c r="I190" s="172"/>
      <c r="J190" s="172"/>
      <c r="K190" s="172"/>
      <c r="L190" s="172"/>
      <c r="M190" s="172"/>
    </row>
    <row r="191" spans="1:13">
      <c r="A191" s="104"/>
      <c r="B191" s="104"/>
      <c r="C191" s="104"/>
      <c r="D191" s="104"/>
      <c r="E191" s="104"/>
      <c r="F191" s="113"/>
      <c r="G191" s="172"/>
      <c r="H191" s="172"/>
      <c r="I191" s="172"/>
      <c r="J191" s="172"/>
      <c r="K191" s="172"/>
      <c r="L191" s="172"/>
      <c r="M191" s="172"/>
    </row>
    <row r="192" spans="1:13">
      <c r="A192" s="104"/>
      <c r="B192" s="104"/>
      <c r="C192" s="104"/>
      <c r="D192" s="104"/>
      <c r="E192" s="104"/>
      <c r="F192" s="113"/>
      <c r="G192" s="172"/>
      <c r="H192" s="172"/>
      <c r="I192" s="172"/>
      <c r="J192" s="172"/>
      <c r="K192" s="172"/>
      <c r="L192" s="172"/>
      <c r="M192" s="172"/>
    </row>
    <row r="193" spans="1:13">
      <c r="A193" s="104"/>
      <c r="B193" s="104"/>
      <c r="C193" s="104"/>
      <c r="D193" s="104"/>
      <c r="E193" s="104"/>
      <c r="F193" s="113"/>
      <c r="G193" s="172"/>
      <c r="H193" s="172"/>
      <c r="I193" s="172"/>
      <c r="J193" s="172"/>
      <c r="K193" s="172"/>
      <c r="L193" s="172"/>
      <c r="M193" s="172"/>
    </row>
    <row r="194" spans="1:13">
      <c r="A194" s="104"/>
      <c r="B194" s="104"/>
      <c r="C194" s="104"/>
      <c r="D194" s="104"/>
      <c r="E194" s="104"/>
      <c r="F194" s="113"/>
      <c r="G194" s="172"/>
      <c r="H194" s="172"/>
      <c r="I194" s="172"/>
      <c r="J194" s="172"/>
      <c r="K194" s="172"/>
      <c r="L194" s="172"/>
      <c r="M194" s="172"/>
    </row>
    <row r="195" spans="1:13">
      <c r="A195" s="104"/>
      <c r="B195" s="104"/>
      <c r="C195" s="104"/>
      <c r="D195" s="104"/>
      <c r="E195" s="104"/>
      <c r="F195" s="113"/>
      <c r="G195" s="172"/>
      <c r="H195" s="172"/>
      <c r="I195" s="172"/>
      <c r="J195" s="172"/>
      <c r="K195" s="172"/>
      <c r="L195" s="172"/>
      <c r="M195" s="172"/>
    </row>
    <row r="196" spans="1:13">
      <c r="A196" s="104"/>
      <c r="B196" s="104"/>
      <c r="C196" s="104"/>
      <c r="D196" s="104"/>
      <c r="E196" s="104"/>
      <c r="F196" s="113"/>
      <c r="G196" s="172"/>
      <c r="H196" s="172"/>
      <c r="I196" s="172"/>
      <c r="J196" s="172"/>
      <c r="K196" s="172"/>
      <c r="L196" s="172"/>
      <c r="M196" s="172"/>
    </row>
    <row r="197" spans="1:13">
      <c r="A197" s="104"/>
      <c r="B197" s="104"/>
      <c r="C197" s="104"/>
      <c r="D197" s="104"/>
      <c r="E197" s="104"/>
      <c r="F197" s="113"/>
      <c r="G197" s="172"/>
      <c r="H197" s="172"/>
      <c r="I197" s="172"/>
      <c r="J197" s="172"/>
      <c r="K197" s="172"/>
      <c r="L197" s="172"/>
      <c r="M197" s="172"/>
    </row>
    <row r="198" spans="1:13">
      <c r="A198" s="104"/>
      <c r="B198" s="104"/>
      <c r="C198" s="104"/>
      <c r="D198" s="104"/>
      <c r="E198" s="104"/>
      <c r="F198" s="113"/>
      <c r="G198" s="172"/>
      <c r="H198" s="172"/>
      <c r="I198" s="172"/>
      <c r="J198" s="172"/>
      <c r="K198" s="172"/>
      <c r="L198" s="172"/>
      <c r="M198" s="172"/>
    </row>
    <row r="199" spans="1:13">
      <c r="A199" s="104"/>
      <c r="B199" s="104"/>
      <c r="C199" s="104"/>
      <c r="D199" s="104"/>
      <c r="E199" s="104"/>
      <c r="F199" s="113"/>
      <c r="G199" s="172"/>
      <c r="H199" s="172"/>
      <c r="I199" s="172"/>
      <c r="J199" s="172"/>
      <c r="K199" s="172"/>
      <c r="L199" s="172"/>
      <c r="M199" s="172"/>
    </row>
    <row r="200" spans="1:13">
      <c r="A200" s="104"/>
      <c r="B200" s="104"/>
      <c r="C200" s="104"/>
      <c r="D200" s="104"/>
      <c r="E200" s="104"/>
      <c r="F200" s="113"/>
      <c r="G200" s="172"/>
      <c r="H200" s="172"/>
      <c r="I200" s="172"/>
      <c r="J200" s="172"/>
      <c r="K200" s="172"/>
      <c r="L200" s="172"/>
      <c r="M200" s="172"/>
    </row>
    <row r="201" spans="1:13">
      <c r="A201" s="104"/>
      <c r="B201" s="104"/>
      <c r="C201" s="104"/>
      <c r="D201" s="104"/>
      <c r="E201" s="104"/>
      <c r="F201" s="113"/>
      <c r="G201" s="172"/>
      <c r="H201" s="172"/>
      <c r="I201" s="172"/>
      <c r="J201" s="172"/>
      <c r="K201" s="172"/>
      <c r="L201" s="172"/>
      <c r="M201" s="172"/>
    </row>
    <row r="202" spans="1:13">
      <c r="A202" s="104"/>
      <c r="B202" s="104"/>
      <c r="C202" s="104"/>
      <c r="D202" s="104"/>
      <c r="E202" s="104"/>
      <c r="F202" s="113"/>
      <c r="G202" s="172"/>
      <c r="H202" s="172"/>
      <c r="I202" s="172"/>
      <c r="J202" s="172"/>
      <c r="K202" s="172"/>
      <c r="L202" s="172"/>
      <c r="M202" s="172"/>
    </row>
    <row r="203" spans="1:13">
      <c r="A203" s="104"/>
      <c r="B203" s="104"/>
      <c r="C203" s="104"/>
      <c r="D203" s="104"/>
      <c r="E203" s="104"/>
      <c r="F203" s="113"/>
      <c r="G203" s="172"/>
      <c r="H203" s="172"/>
      <c r="I203" s="172"/>
      <c r="J203" s="172"/>
      <c r="K203" s="172"/>
      <c r="L203" s="172"/>
      <c r="M203" s="172"/>
    </row>
    <row r="204" spans="1:13">
      <c r="A204" s="104"/>
      <c r="B204" s="104"/>
      <c r="C204" s="104"/>
      <c r="D204" s="104"/>
      <c r="E204" s="104"/>
      <c r="F204" s="113"/>
      <c r="G204" s="172"/>
      <c r="H204" s="172"/>
      <c r="I204" s="172"/>
      <c r="J204" s="172"/>
      <c r="K204" s="172"/>
      <c r="L204" s="172"/>
      <c r="M204" s="172"/>
    </row>
    <row r="205" spans="1:13">
      <c r="A205" s="104"/>
      <c r="B205" s="104"/>
      <c r="C205" s="104"/>
      <c r="D205" s="104"/>
      <c r="E205" s="104"/>
      <c r="F205" s="113"/>
      <c r="G205" s="172"/>
      <c r="H205" s="172"/>
      <c r="I205" s="172"/>
      <c r="J205" s="172"/>
      <c r="K205" s="172"/>
      <c r="L205" s="172"/>
      <c r="M205" s="172"/>
    </row>
    <row r="206" spans="1:13">
      <c r="A206" s="104"/>
      <c r="B206" s="104"/>
      <c r="C206" s="104"/>
      <c r="D206" s="104"/>
      <c r="E206" s="104"/>
      <c r="F206" s="113"/>
      <c r="G206" s="172"/>
      <c r="H206" s="172"/>
      <c r="I206" s="172"/>
      <c r="J206" s="172"/>
      <c r="K206" s="172"/>
      <c r="L206" s="172"/>
      <c r="M206" s="172"/>
    </row>
    <row r="207" spans="1:13">
      <c r="A207" s="104"/>
      <c r="B207" s="104"/>
      <c r="C207" s="104"/>
      <c r="D207" s="104"/>
      <c r="E207" s="104"/>
      <c r="F207" s="113"/>
      <c r="G207" s="172"/>
      <c r="H207" s="172"/>
      <c r="I207" s="172"/>
      <c r="J207" s="172"/>
      <c r="K207" s="172"/>
      <c r="L207" s="172"/>
      <c r="M207" s="172"/>
    </row>
    <row r="208" spans="1:13">
      <c r="A208" s="104"/>
      <c r="B208" s="104"/>
      <c r="C208" s="104"/>
      <c r="D208" s="104"/>
      <c r="E208" s="104"/>
      <c r="F208" s="113"/>
      <c r="G208" s="172"/>
      <c r="H208" s="172"/>
      <c r="I208" s="172"/>
      <c r="J208" s="172"/>
      <c r="K208" s="172"/>
      <c r="L208" s="172"/>
      <c r="M208" s="172"/>
    </row>
    <row r="209" spans="1:13">
      <c r="A209" s="104"/>
      <c r="B209" s="104"/>
      <c r="C209" s="104"/>
      <c r="D209" s="104"/>
      <c r="E209" s="104"/>
      <c r="F209" s="113"/>
      <c r="G209" s="172"/>
      <c r="H209" s="172"/>
      <c r="I209" s="172"/>
      <c r="J209" s="172"/>
      <c r="K209" s="172"/>
      <c r="L209" s="172"/>
      <c r="M209" s="172"/>
    </row>
    <row r="210" spans="1:13">
      <c r="A210" s="104"/>
      <c r="B210" s="104"/>
      <c r="C210" s="104"/>
      <c r="D210" s="104"/>
      <c r="E210" s="104"/>
      <c r="F210" s="113"/>
      <c r="G210" s="172"/>
      <c r="H210" s="172"/>
      <c r="I210" s="172"/>
      <c r="J210" s="172"/>
      <c r="K210" s="172"/>
      <c r="L210" s="172"/>
      <c r="M210" s="172"/>
    </row>
    <row r="211" spans="1:13">
      <c r="A211" s="104"/>
      <c r="B211" s="104"/>
      <c r="C211" s="104"/>
      <c r="D211" s="104"/>
      <c r="E211" s="104"/>
      <c r="F211" s="113"/>
      <c r="G211" s="172"/>
      <c r="H211" s="172"/>
      <c r="I211" s="172"/>
      <c r="J211" s="172"/>
      <c r="K211" s="172"/>
      <c r="L211" s="172"/>
      <c r="M211" s="172"/>
    </row>
    <row r="212" spans="1:13">
      <c r="A212" s="104"/>
      <c r="B212" s="104"/>
      <c r="C212" s="104"/>
      <c r="D212" s="104"/>
      <c r="E212" s="104"/>
      <c r="F212" s="113"/>
      <c r="G212" s="172"/>
      <c r="H212" s="172"/>
      <c r="I212" s="172"/>
      <c r="J212" s="172"/>
      <c r="K212" s="172"/>
      <c r="L212" s="172"/>
      <c r="M212" s="172"/>
    </row>
    <row r="213" spans="1:13">
      <c r="A213" s="104"/>
      <c r="B213" s="104"/>
      <c r="C213" s="104"/>
      <c r="D213" s="104"/>
      <c r="E213" s="104"/>
      <c r="F213" s="113"/>
      <c r="G213" s="172"/>
      <c r="H213" s="172"/>
      <c r="I213" s="172"/>
      <c r="J213" s="172"/>
      <c r="K213" s="172"/>
      <c r="L213" s="172"/>
      <c r="M213" s="172"/>
    </row>
    <row r="214" spans="1:13">
      <c r="A214" s="104"/>
      <c r="B214" s="104"/>
      <c r="C214" s="104"/>
      <c r="D214" s="104"/>
      <c r="E214" s="104"/>
      <c r="F214" s="113"/>
      <c r="G214" s="172"/>
      <c r="H214" s="172"/>
      <c r="I214" s="172"/>
      <c r="J214" s="172"/>
      <c r="K214" s="172"/>
      <c r="L214" s="172"/>
      <c r="M214" s="172"/>
    </row>
    <row r="215" spans="1:13">
      <c r="A215" s="104"/>
      <c r="B215" s="104"/>
      <c r="C215" s="104"/>
      <c r="D215" s="104"/>
      <c r="E215" s="104"/>
      <c r="F215" s="113"/>
      <c r="G215" s="172"/>
      <c r="H215" s="172"/>
      <c r="I215" s="172"/>
      <c r="J215" s="172"/>
      <c r="K215" s="172"/>
      <c r="L215" s="172"/>
      <c r="M215" s="172"/>
    </row>
    <row r="216" spans="1:13">
      <c r="A216" s="104"/>
      <c r="B216" s="104"/>
      <c r="C216" s="104"/>
      <c r="D216" s="104"/>
      <c r="E216" s="104"/>
      <c r="F216" s="113"/>
      <c r="G216" s="172"/>
      <c r="H216" s="172"/>
      <c r="I216" s="172"/>
      <c r="J216" s="172"/>
      <c r="K216" s="172"/>
      <c r="L216" s="172"/>
      <c r="M216" s="172"/>
    </row>
    <row r="217" spans="1:13">
      <c r="A217" s="104"/>
      <c r="B217" s="104"/>
      <c r="C217" s="104"/>
      <c r="D217" s="104"/>
      <c r="E217" s="104"/>
      <c r="F217" s="113"/>
      <c r="G217" s="172"/>
      <c r="H217" s="172"/>
      <c r="I217" s="172"/>
      <c r="J217" s="172"/>
      <c r="K217" s="172"/>
      <c r="L217" s="172"/>
      <c r="M217" s="172"/>
    </row>
    <row r="218" spans="1:13">
      <c r="A218" s="104"/>
      <c r="B218" s="104"/>
      <c r="C218" s="104"/>
      <c r="D218" s="104"/>
      <c r="E218" s="104"/>
      <c r="F218" s="113"/>
      <c r="G218" s="172"/>
      <c r="H218" s="172"/>
      <c r="I218" s="172"/>
      <c r="J218" s="172"/>
      <c r="K218" s="172"/>
      <c r="L218" s="172"/>
      <c r="M218" s="172"/>
    </row>
    <row r="219" spans="1:13">
      <c r="A219" s="104"/>
      <c r="B219" s="104"/>
      <c r="C219" s="104"/>
      <c r="D219" s="104"/>
      <c r="E219" s="104"/>
      <c r="F219" s="113"/>
      <c r="G219" s="172"/>
      <c r="H219" s="172"/>
      <c r="I219" s="172"/>
      <c r="J219" s="172"/>
      <c r="K219" s="172"/>
      <c r="L219" s="172"/>
      <c r="M219" s="172"/>
    </row>
    <row r="220" spans="1:13">
      <c r="A220" s="104"/>
      <c r="B220" s="104"/>
      <c r="C220" s="104"/>
      <c r="D220" s="104"/>
      <c r="E220" s="104"/>
      <c r="F220" s="113"/>
      <c r="G220" s="172"/>
      <c r="H220" s="172"/>
      <c r="I220" s="172"/>
      <c r="J220" s="172"/>
      <c r="K220" s="172"/>
      <c r="L220" s="172"/>
      <c r="M220" s="172"/>
    </row>
    <row r="221" spans="1:13">
      <c r="A221" s="104"/>
      <c r="B221" s="104"/>
      <c r="C221" s="104"/>
      <c r="D221" s="104"/>
      <c r="E221" s="104"/>
      <c r="F221" s="113"/>
      <c r="G221" s="172"/>
      <c r="H221" s="172"/>
      <c r="I221" s="172"/>
      <c r="J221" s="172"/>
      <c r="K221" s="172"/>
      <c r="L221" s="172"/>
      <c r="M221" s="172"/>
    </row>
    <row r="222" spans="1:13">
      <c r="A222" s="104"/>
      <c r="B222" s="104"/>
      <c r="C222" s="104"/>
      <c r="D222" s="104"/>
      <c r="E222" s="104"/>
      <c r="F222" s="113"/>
      <c r="G222" s="172"/>
      <c r="H222" s="172"/>
      <c r="I222" s="172"/>
      <c r="J222" s="172"/>
      <c r="K222" s="172"/>
      <c r="L222" s="172"/>
      <c r="M222" s="172"/>
    </row>
    <row r="223" spans="1:13">
      <c r="A223" s="104"/>
      <c r="B223" s="104"/>
      <c r="C223" s="104"/>
      <c r="D223" s="104"/>
      <c r="E223" s="104"/>
      <c r="F223" s="113"/>
      <c r="G223" s="172"/>
      <c r="H223" s="172"/>
      <c r="I223" s="172"/>
      <c r="J223" s="172"/>
      <c r="K223" s="172"/>
      <c r="L223" s="172"/>
      <c r="M223" s="172"/>
    </row>
    <row r="224" spans="1:13">
      <c r="A224" s="104"/>
      <c r="B224" s="104"/>
      <c r="C224" s="104"/>
      <c r="D224" s="104"/>
      <c r="E224" s="104"/>
      <c r="F224" s="113"/>
      <c r="G224" s="172"/>
      <c r="H224" s="172"/>
      <c r="I224" s="172"/>
      <c r="J224" s="172"/>
      <c r="K224" s="172"/>
      <c r="L224" s="172"/>
      <c r="M224" s="172"/>
    </row>
    <row r="225" spans="1:13">
      <c r="A225" s="104"/>
      <c r="B225" s="104"/>
      <c r="C225" s="104"/>
      <c r="D225" s="104"/>
      <c r="E225" s="104"/>
      <c r="F225" s="113"/>
      <c r="G225" s="172"/>
      <c r="H225" s="172"/>
      <c r="I225" s="172"/>
      <c r="J225" s="172"/>
      <c r="K225" s="172"/>
      <c r="L225" s="172"/>
      <c r="M225" s="172"/>
    </row>
    <row r="226" spans="1:13">
      <c r="A226" s="104"/>
      <c r="B226" s="104"/>
      <c r="C226" s="104"/>
      <c r="D226" s="104"/>
      <c r="E226" s="104"/>
      <c r="F226" s="113"/>
      <c r="G226" s="172"/>
      <c r="H226" s="172"/>
      <c r="I226" s="172"/>
      <c r="J226" s="172"/>
      <c r="K226" s="172"/>
      <c r="L226" s="172"/>
      <c r="M226" s="172"/>
    </row>
    <row r="227" spans="1:13">
      <c r="A227" s="104"/>
      <c r="B227" s="104"/>
      <c r="C227" s="104"/>
      <c r="D227" s="104"/>
      <c r="E227" s="104"/>
      <c r="F227" s="113"/>
      <c r="G227" s="172"/>
      <c r="H227" s="172"/>
      <c r="I227" s="172"/>
      <c r="J227" s="172"/>
      <c r="K227" s="172"/>
      <c r="L227" s="172"/>
      <c r="M227" s="172"/>
    </row>
    <row r="228" spans="1:13">
      <c r="A228" s="104"/>
      <c r="B228" s="104"/>
      <c r="C228" s="104"/>
      <c r="D228" s="104"/>
      <c r="E228" s="104"/>
      <c r="F228" s="113"/>
      <c r="G228" s="172"/>
      <c r="H228" s="172"/>
      <c r="I228" s="172"/>
      <c r="J228" s="172"/>
      <c r="K228" s="172"/>
      <c r="L228" s="172"/>
      <c r="M228" s="172"/>
    </row>
    <row r="229" spans="1:13">
      <c r="A229" s="104"/>
      <c r="B229" s="104"/>
      <c r="C229" s="104"/>
      <c r="D229" s="104"/>
      <c r="E229" s="104"/>
      <c r="F229" s="113"/>
      <c r="G229" s="172"/>
      <c r="H229" s="172"/>
      <c r="I229" s="172"/>
      <c r="J229" s="172"/>
      <c r="K229" s="172"/>
      <c r="L229" s="172"/>
      <c r="M229" s="172"/>
    </row>
    <row r="230" spans="1:13">
      <c r="A230" s="104"/>
      <c r="B230" s="104"/>
      <c r="C230" s="104"/>
      <c r="D230" s="104"/>
      <c r="E230" s="104"/>
      <c r="F230" s="113"/>
      <c r="G230" s="172"/>
      <c r="H230" s="172"/>
      <c r="I230" s="172"/>
      <c r="J230" s="172"/>
      <c r="K230" s="172"/>
      <c r="L230" s="172"/>
      <c r="M230" s="172"/>
    </row>
    <row r="231" spans="1:13">
      <c r="A231" s="104"/>
      <c r="B231" s="104"/>
      <c r="C231" s="104"/>
      <c r="D231" s="104"/>
      <c r="E231" s="104"/>
      <c r="F231" s="113"/>
      <c r="G231" s="172"/>
      <c r="H231" s="172"/>
      <c r="I231" s="172"/>
      <c r="J231" s="172"/>
      <c r="K231" s="172"/>
      <c r="L231" s="172"/>
      <c r="M231" s="172"/>
    </row>
    <row r="232" spans="1:13">
      <c r="A232" s="104"/>
      <c r="B232" s="104"/>
      <c r="C232" s="104"/>
      <c r="D232" s="104"/>
      <c r="E232" s="104"/>
      <c r="F232" s="113"/>
      <c r="G232" s="172"/>
      <c r="H232" s="172"/>
      <c r="I232" s="172"/>
      <c r="J232" s="172"/>
      <c r="K232" s="172"/>
      <c r="L232" s="172"/>
      <c r="M232" s="172"/>
    </row>
    <row r="233" spans="1:13">
      <c r="A233" s="104"/>
      <c r="B233" s="104"/>
      <c r="C233" s="104"/>
      <c r="D233" s="104"/>
      <c r="E233" s="104"/>
      <c r="F233" s="113"/>
      <c r="G233" s="172"/>
      <c r="H233" s="172"/>
      <c r="I233" s="172"/>
      <c r="J233" s="172"/>
      <c r="K233" s="172"/>
      <c r="L233" s="172"/>
      <c r="M233" s="172"/>
    </row>
    <row r="234" spans="1:13">
      <c r="A234" s="104"/>
      <c r="B234" s="104"/>
      <c r="C234" s="104"/>
      <c r="D234" s="104"/>
      <c r="E234" s="104"/>
      <c r="F234" s="113"/>
      <c r="G234" s="172"/>
      <c r="H234" s="172"/>
      <c r="I234" s="172"/>
      <c r="J234" s="172"/>
      <c r="K234" s="172"/>
      <c r="L234" s="172"/>
      <c r="M234" s="172"/>
    </row>
    <row r="235" spans="1:13">
      <c r="A235" s="104"/>
      <c r="B235" s="104"/>
      <c r="C235" s="104"/>
      <c r="D235" s="104"/>
      <c r="E235" s="104"/>
      <c r="F235" s="113"/>
      <c r="G235" s="172"/>
      <c r="H235" s="172"/>
      <c r="I235" s="172"/>
      <c r="J235" s="172"/>
      <c r="K235" s="172"/>
      <c r="L235" s="172"/>
      <c r="M235" s="172"/>
    </row>
    <row r="236" spans="1:13">
      <c r="A236" s="104"/>
      <c r="B236" s="104"/>
      <c r="C236" s="104"/>
      <c r="D236" s="104"/>
      <c r="E236" s="104"/>
      <c r="F236" s="113"/>
      <c r="G236" s="172"/>
      <c r="H236" s="172"/>
      <c r="I236" s="172"/>
      <c r="J236" s="172"/>
      <c r="K236" s="172"/>
      <c r="L236" s="172"/>
      <c r="M236" s="172"/>
    </row>
    <row r="237" spans="1:13">
      <c r="A237" s="104"/>
      <c r="B237" s="104"/>
      <c r="C237" s="104"/>
      <c r="D237" s="104"/>
      <c r="E237" s="104"/>
      <c r="F237" s="113"/>
      <c r="G237" s="172"/>
      <c r="H237" s="172"/>
      <c r="I237" s="172"/>
      <c r="J237" s="172"/>
      <c r="K237" s="172"/>
      <c r="L237" s="172"/>
      <c r="M237" s="172"/>
    </row>
    <row r="238" spans="1:13">
      <c r="A238" s="104"/>
      <c r="B238" s="104"/>
      <c r="C238" s="104"/>
      <c r="D238" s="104"/>
      <c r="E238" s="104"/>
      <c r="F238" s="113"/>
      <c r="G238" s="172"/>
      <c r="H238" s="172"/>
      <c r="I238" s="172"/>
      <c r="J238" s="172"/>
      <c r="K238" s="172"/>
      <c r="L238" s="172"/>
      <c r="M238" s="172"/>
    </row>
    <row r="239" spans="1:13">
      <c r="A239" s="104"/>
      <c r="B239" s="104"/>
      <c r="C239" s="104"/>
      <c r="D239" s="104"/>
      <c r="E239" s="104"/>
      <c r="F239" s="113"/>
      <c r="G239" s="172"/>
      <c r="H239" s="172"/>
      <c r="I239" s="172"/>
      <c r="J239" s="172"/>
      <c r="K239" s="172"/>
      <c r="L239" s="172"/>
      <c r="M239" s="172"/>
    </row>
    <row r="240" spans="1:13">
      <c r="A240" s="104"/>
      <c r="B240" s="104"/>
      <c r="C240" s="104"/>
      <c r="D240" s="104"/>
      <c r="E240" s="104"/>
      <c r="F240" s="113"/>
      <c r="G240" s="172"/>
      <c r="H240" s="172"/>
      <c r="I240" s="172"/>
      <c r="J240" s="172"/>
      <c r="K240" s="172"/>
      <c r="L240" s="172"/>
      <c r="M240" s="172"/>
    </row>
    <row r="241" spans="1:13">
      <c r="A241" s="104"/>
      <c r="B241" s="104"/>
      <c r="C241" s="104"/>
      <c r="D241" s="104"/>
      <c r="E241" s="104"/>
      <c r="F241" s="113"/>
      <c r="G241" s="172"/>
      <c r="H241" s="172"/>
      <c r="I241" s="172"/>
      <c r="J241" s="172"/>
      <c r="K241" s="172"/>
      <c r="L241" s="172"/>
      <c r="M241" s="172"/>
    </row>
    <row r="242" spans="1:13">
      <c r="A242" s="104"/>
      <c r="B242" s="104"/>
      <c r="C242" s="104"/>
      <c r="D242" s="104"/>
      <c r="E242" s="104"/>
      <c r="F242" s="113"/>
      <c r="G242" s="172"/>
      <c r="H242" s="172"/>
      <c r="I242" s="172"/>
      <c r="J242" s="172"/>
      <c r="K242" s="172"/>
      <c r="L242" s="172"/>
      <c r="M242" s="172"/>
    </row>
    <row r="243" spans="1:13">
      <c r="A243" s="104"/>
      <c r="B243" s="104"/>
      <c r="C243" s="104"/>
      <c r="D243" s="104"/>
      <c r="E243" s="104"/>
      <c r="F243" s="113"/>
      <c r="G243" s="172"/>
      <c r="H243" s="172"/>
      <c r="I243" s="172"/>
      <c r="J243" s="172"/>
      <c r="K243" s="172"/>
      <c r="L243" s="172"/>
      <c r="M243" s="172"/>
    </row>
    <row r="244" spans="1:13">
      <c r="A244" s="104"/>
      <c r="B244" s="104"/>
      <c r="C244" s="104"/>
      <c r="D244" s="104"/>
      <c r="E244" s="104"/>
      <c r="F244" s="113"/>
      <c r="G244" s="172"/>
      <c r="H244" s="172"/>
      <c r="I244" s="172"/>
      <c r="J244" s="172"/>
      <c r="K244" s="172"/>
      <c r="L244" s="172"/>
      <c r="M244" s="172"/>
    </row>
    <row r="245" spans="1:13">
      <c r="A245" s="104"/>
      <c r="B245" s="104"/>
      <c r="C245" s="104"/>
      <c r="D245" s="104"/>
      <c r="E245" s="104"/>
      <c r="F245" s="113"/>
      <c r="G245" s="172"/>
      <c r="H245" s="172"/>
      <c r="I245" s="172"/>
      <c r="J245" s="172"/>
      <c r="K245" s="172"/>
      <c r="L245" s="172"/>
      <c r="M245" s="172"/>
    </row>
    <row r="246" spans="1:13">
      <c r="A246" s="104"/>
      <c r="B246" s="104"/>
      <c r="C246" s="104"/>
      <c r="D246" s="104"/>
      <c r="E246" s="104"/>
      <c r="F246" s="113"/>
      <c r="G246" s="172"/>
      <c r="H246" s="172"/>
      <c r="I246" s="172"/>
      <c r="J246" s="172"/>
      <c r="K246" s="172"/>
      <c r="L246" s="172"/>
      <c r="M246" s="172"/>
    </row>
    <row r="247" spans="1:13">
      <c r="A247" s="104"/>
      <c r="B247" s="104"/>
      <c r="C247" s="104"/>
      <c r="D247" s="104"/>
      <c r="E247" s="104"/>
      <c r="F247" s="113"/>
      <c r="G247" s="172"/>
      <c r="H247" s="172"/>
      <c r="I247" s="172"/>
      <c r="J247" s="172"/>
      <c r="K247" s="172"/>
      <c r="L247" s="172"/>
      <c r="M247" s="172"/>
    </row>
    <row r="248" spans="1:13">
      <c r="A248" s="104"/>
      <c r="B248" s="104"/>
      <c r="C248" s="104"/>
      <c r="D248" s="104"/>
      <c r="E248" s="104"/>
      <c r="F248" s="113"/>
      <c r="G248" s="172"/>
      <c r="H248" s="172"/>
      <c r="I248" s="172"/>
      <c r="J248" s="172"/>
      <c r="K248" s="172"/>
      <c r="L248" s="172"/>
      <c r="M248" s="172"/>
    </row>
    <row r="249" spans="1:13">
      <c r="A249" s="104"/>
      <c r="B249" s="104"/>
      <c r="C249" s="104"/>
      <c r="D249" s="104"/>
      <c r="E249" s="104"/>
      <c r="F249" s="113"/>
      <c r="G249" s="172"/>
      <c r="H249" s="172"/>
      <c r="I249" s="172"/>
      <c r="J249" s="172"/>
      <c r="K249" s="172"/>
      <c r="L249" s="172"/>
      <c r="M249" s="172"/>
    </row>
    <row r="250" spans="1:13">
      <c r="A250" s="104"/>
      <c r="B250" s="104"/>
      <c r="C250" s="104"/>
      <c r="D250" s="104"/>
      <c r="E250" s="104"/>
      <c r="F250" s="113"/>
      <c r="G250" s="172"/>
      <c r="H250" s="172"/>
      <c r="I250" s="172"/>
      <c r="J250" s="172"/>
      <c r="K250" s="172"/>
      <c r="L250" s="172"/>
      <c r="M250" s="172"/>
    </row>
    <row r="251" spans="1:13">
      <c r="A251" s="104"/>
      <c r="B251" s="104"/>
      <c r="C251" s="104"/>
      <c r="D251" s="104"/>
      <c r="E251" s="104"/>
      <c r="F251" s="113"/>
      <c r="G251" s="172"/>
      <c r="H251" s="172"/>
      <c r="I251" s="172"/>
      <c r="J251" s="172"/>
      <c r="K251" s="172"/>
      <c r="L251" s="172"/>
      <c r="M251" s="172"/>
    </row>
    <row r="252" spans="1:13">
      <c r="A252" s="104"/>
      <c r="B252" s="104"/>
      <c r="C252" s="104"/>
      <c r="D252" s="104"/>
      <c r="E252" s="104"/>
      <c r="F252" s="113"/>
      <c r="G252" s="172"/>
      <c r="H252" s="172"/>
      <c r="I252" s="172"/>
      <c r="J252" s="172"/>
      <c r="K252" s="172"/>
      <c r="L252" s="172"/>
      <c r="M252" s="172"/>
    </row>
    <row r="253" spans="1:13">
      <c r="A253" s="104"/>
      <c r="B253" s="104"/>
      <c r="C253" s="104"/>
      <c r="D253" s="104"/>
      <c r="E253" s="104"/>
      <c r="F253" s="113"/>
      <c r="G253" s="172"/>
      <c r="H253" s="172"/>
      <c r="I253" s="172"/>
      <c r="J253" s="172"/>
      <c r="K253" s="172"/>
      <c r="L253" s="172"/>
      <c r="M253" s="172"/>
    </row>
    <row r="254" spans="1:13">
      <c r="A254" s="104"/>
      <c r="B254" s="104"/>
      <c r="C254" s="104"/>
      <c r="D254" s="104"/>
      <c r="E254" s="104"/>
      <c r="F254" s="113"/>
      <c r="G254" s="172"/>
      <c r="H254" s="172"/>
      <c r="I254" s="172"/>
      <c r="J254" s="172"/>
      <c r="K254" s="172"/>
      <c r="L254" s="172"/>
      <c r="M254" s="172"/>
    </row>
    <row r="255" spans="1:13">
      <c r="A255" s="104"/>
      <c r="B255" s="104"/>
      <c r="C255" s="104"/>
      <c r="D255" s="104"/>
      <c r="E255" s="104"/>
      <c r="F255" s="113"/>
      <c r="G255" s="172"/>
      <c r="H255" s="172"/>
      <c r="I255" s="172"/>
      <c r="J255" s="172"/>
      <c r="K255" s="172"/>
      <c r="L255" s="172"/>
      <c r="M255" s="172"/>
    </row>
    <row r="256" spans="1:13">
      <c r="A256" s="104"/>
      <c r="B256" s="104"/>
      <c r="C256" s="104"/>
      <c r="D256" s="104"/>
      <c r="E256" s="104"/>
      <c r="F256" s="113"/>
      <c r="G256" s="172"/>
      <c r="H256" s="172"/>
      <c r="I256" s="172"/>
      <c r="J256" s="172"/>
      <c r="K256" s="172"/>
      <c r="L256" s="172"/>
      <c r="M256" s="172"/>
    </row>
    <row r="257" spans="1:13">
      <c r="A257" s="104"/>
      <c r="B257" s="104"/>
      <c r="C257" s="104"/>
      <c r="D257" s="104"/>
      <c r="E257" s="104"/>
      <c r="F257" s="113"/>
      <c r="G257" s="172"/>
      <c r="H257" s="172"/>
      <c r="I257" s="172"/>
      <c r="J257" s="172"/>
      <c r="K257" s="172"/>
      <c r="L257" s="172"/>
      <c r="M257" s="172"/>
    </row>
    <row r="258" spans="1:13">
      <c r="A258" s="104"/>
      <c r="B258" s="104"/>
      <c r="C258" s="104"/>
      <c r="D258" s="104"/>
      <c r="E258" s="104"/>
      <c r="F258" s="113"/>
      <c r="G258" s="172"/>
      <c r="H258" s="172"/>
      <c r="I258" s="172"/>
      <c r="J258" s="172"/>
      <c r="K258" s="172"/>
      <c r="L258" s="172"/>
      <c r="M258" s="172"/>
    </row>
    <row r="259" spans="1:13">
      <c r="A259" s="104"/>
      <c r="B259" s="104"/>
      <c r="C259" s="104"/>
      <c r="D259" s="104"/>
      <c r="E259" s="104"/>
      <c r="F259" s="113"/>
      <c r="G259" s="172"/>
      <c r="H259" s="172"/>
      <c r="I259" s="172"/>
      <c r="J259" s="172"/>
      <c r="K259" s="172"/>
      <c r="L259" s="172"/>
      <c r="M259" s="172"/>
    </row>
    <row r="260" spans="1:13">
      <c r="A260" s="104"/>
      <c r="B260" s="104"/>
      <c r="C260" s="104"/>
      <c r="D260" s="104"/>
      <c r="E260" s="104"/>
      <c r="F260" s="113"/>
      <c r="G260" s="172"/>
      <c r="H260" s="172"/>
      <c r="I260" s="172"/>
      <c r="J260" s="172"/>
      <c r="K260" s="172"/>
      <c r="L260" s="172"/>
      <c r="M260" s="172"/>
    </row>
    <row r="261" spans="1:13">
      <c r="A261" s="104"/>
      <c r="B261" s="104"/>
      <c r="C261" s="104"/>
      <c r="D261" s="104"/>
      <c r="E261" s="104"/>
      <c r="F261" s="113"/>
      <c r="G261" s="172"/>
      <c r="H261" s="172"/>
      <c r="I261" s="172"/>
      <c r="J261" s="172"/>
      <c r="K261" s="172"/>
      <c r="L261" s="172"/>
      <c r="M261" s="172"/>
    </row>
    <row r="262" spans="1:13">
      <c r="A262" s="104"/>
      <c r="B262" s="104"/>
      <c r="C262" s="104"/>
      <c r="D262" s="104"/>
      <c r="E262" s="104"/>
      <c r="F262" s="113"/>
      <c r="G262" s="172"/>
      <c r="H262" s="172"/>
      <c r="I262" s="172"/>
      <c r="J262" s="172"/>
      <c r="K262" s="172"/>
      <c r="L262" s="172"/>
      <c r="M262" s="172"/>
    </row>
    <row r="263" spans="1:13">
      <c r="A263" s="104"/>
      <c r="B263" s="104"/>
      <c r="C263" s="104"/>
      <c r="D263" s="104"/>
      <c r="E263" s="104"/>
      <c r="F263" s="113"/>
      <c r="G263" s="172"/>
      <c r="H263" s="172"/>
      <c r="I263" s="172"/>
      <c r="J263" s="172"/>
      <c r="K263" s="172"/>
      <c r="L263" s="172"/>
      <c r="M263" s="172"/>
    </row>
    <row r="264" spans="1:13">
      <c r="A264" s="104"/>
      <c r="B264" s="104"/>
      <c r="C264" s="104"/>
      <c r="D264" s="104"/>
      <c r="E264" s="104"/>
      <c r="F264" s="113"/>
      <c r="G264" s="172"/>
      <c r="H264" s="172"/>
      <c r="I264" s="172"/>
      <c r="J264" s="172"/>
      <c r="K264" s="172"/>
      <c r="L264" s="172"/>
      <c r="M264" s="172"/>
    </row>
    <row r="265" spans="1:13">
      <c r="A265" s="104"/>
      <c r="B265" s="104"/>
      <c r="C265" s="104"/>
      <c r="D265" s="104"/>
      <c r="E265" s="104"/>
      <c r="F265" s="113"/>
      <c r="G265" s="172"/>
      <c r="H265" s="172"/>
      <c r="I265" s="172"/>
      <c r="J265" s="172"/>
      <c r="K265" s="172"/>
      <c r="L265" s="172"/>
      <c r="M265" s="172"/>
    </row>
    <row r="266" spans="1:13">
      <c r="A266" s="104"/>
      <c r="B266" s="104"/>
      <c r="C266" s="104"/>
      <c r="D266" s="104"/>
      <c r="E266" s="104"/>
      <c r="F266" s="113"/>
      <c r="G266" s="172"/>
      <c r="H266" s="172"/>
      <c r="I266" s="172"/>
      <c r="J266" s="172"/>
      <c r="K266" s="172"/>
      <c r="L266" s="172"/>
      <c r="M266" s="172"/>
    </row>
    <row r="267" spans="1:13">
      <c r="A267" s="104"/>
      <c r="B267" s="104"/>
      <c r="C267" s="104"/>
      <c r="D267" s="104"/>
      <c r="E267" s="104"/>
      <c r="F267" s="113"/>
      <c r="G267" s="172"/>
      <c r="H267" s="172"/>
      <c r="I267" s="172"/>
      <c r="J267" s="172"/>
      <c r="K267" s="172"/>
      <c r="L267" s="172"/>
      <c r="M267" s="172"/>
    </row>
    <row r="268" spans="1:13">
      <c r="A268" s="104"/>
      <c r="B268" s="104"/>
      <c r="C268" s="104"/>
      <c r="D268" s="104"/>
      <c r="E268" s="104"/>
      <c r="F268" s="113"/>
      <c r="G268" s="172"/>
      <c r="H268" s="172"/>
      <c r="I268" s="172"/>
      <c r="J268" s="172"/>
      <c r="K268" s="172"/>
      <c r="L268" s="172"/>
      <c r="M268" s="172"/>
    </row>
    <row r="269" spans="1:13">
      <c r="A269" s="104"/>
      <c r="B269" s="104"/>
      <c r="C269" s="104"/>
      <c r="D269" s="104"/>
      <c r="E269" s="104"/>
      <c r="F269" s="113"/>
      <c r="G269" s="172"/>
      <c r="H269" s="172"/>
      <c r="I269" s="172"/>
      <c r="J269" s="172"/>
      <c r="K269" s="172"/>
      <c r="L269" s="172"/>
      <c r="M269" s="172"/>
    </row>
    <row r="270" spans="1:13">
      <c r="A270" s="104"/>
      <c r="B270" s="104"/>
      <c r="C270" s="104"/>
      <c r="D270" s="104"/>
      <c r="E270" s="104"/>
      <c r="F270" s="113"/>
      <c r="G270" s="172"/>
      <c r="H270" s="172"/>
      <c r="I270" s="172"/>
      <c r="J270" s="172"/>
      <c r="K270" s="172"/>
      <c r="L270" s="172"/>
      <c r="M270" s="172"/>
    </row>
    <row r="271" spans="1:13">
      <c r="A271" s="104"/>
      <c r="B271" s="104"/>
      <c r="C271" s="104"/>
      <c r="D271" s="104"/>
      <c r="E271" s="104"/>
      <c r="F271" s="113"/>
      <c r="G271" s="172"/>
      <c r="H271" s="172"/>
      <c r="I271" s="172"/>
      <c r="J271" s="172"/>
      <c r="K271" s="172"/>
      <c r="L271" s="172"/>
      <c r="M271" s="172"/>
    </row>
    <row r="272" spans="1:13">
      <c r="A272" s="104"/>
      <c r="B272" s="104"/>
      <c r="C272" s="104"/>
      <c r="D272" s="104"/>
      <c r="E272" s="104"/>
      <c r="F272" s="113"/>
      <c r="G272" s="172"/>
      <c r="H272" s="172"/>
      <c r="I272" s="172"/>
      <c r="J272" s="172"/>
      <c r="K272" s="172"/>
      <c r="L272" s="172"/>
      <c r="M272" s="172"/>
    </row>
    <row r="273" spans="1:13">
      <c r="A273" s="104"/>
      <c r="B273" s="104"/>
      <c r="C273" s="104"/>
      <c r="D273" s="104"/>
      <c r="E273" s="104"/>
      <c r="F273" s="113"/>
      <c r="G273" s="172"/>
      <c r="H273" s="172"/>
      <c r="I273" s="172"/>
      <c r="J273" s="172"/>
      <c r="K273" s="172"/>
      <c r="L273" s="172"/>
      <c r="M273" s="172"/>
    </row>
    <row r="274" spans="1:13">
      <c r="A274" s="104"/>
      <c r="B274" s="104"/>
      <c r="C274" s="104"/>
      <c r="D274" s="104"/>
      <c r="E274" s="104"/>
      <c r="F274" s="113"/>
      <c r="G274" s="172"/>
      <c r="H274" s="172"/>
      <c r="I274" s="172"/>
      <c r="J274" s="172"/>
      <c r="K274" s="172"/>
      <c r="L274" s="172"/>
      <c r="M274" s="172"/>
    </row>
    <row r="275" spans="1:13">
      <c r="A275" s="104"/>
      <c r="B275" s="104"/>
      <c r="C275" s="104"/>
      <c r="D275" s="104"/>
      <c r="E275" s="104"/>
      <c r="F275" s="113"/>
      <c r="G275" s="172"/>
      <c r="H275" s="172"/>
      <c r="I275" s="172"/>
      <c r="J275" s="172"/>
      <c r="K275" s="172"/>
      <c r="L275" s="172"/>
      <c r="M275" s="172"/>
    </row>
    <row r="276" spans="1:13">
      <c r="A276" s="104"/>
      <c r="B276" s="104"/>
      <c r="C276" s="104"/>
      <c r="D276" s="104"/>
      <c r="E276" s="104"/>
      <c r="F276" s="113"/>
      <c r="G276" s="172"/>
      <c r="H276" s="172"/>
      <c r="I276" s="172"/>
      <c r="J276" s="172"/>
      <c r="K276" s="172"/>
      <c r="L276" s="172"/>
      <c r="M276" s="172"/>
    </row>
    <row r="277" spans="1:13">
      <c r="A277" s="104"/>
      <c r="B277" s="104"/>
      <c r="C277" s="104"/>
      <c r="D277" s="104"/>
      <c r="E277" s="104"/>
      <c r="F277" s="113"/>
      <c r="G277" s="172"/>
      <c r="H277" s="172"/>
      <c r="I277" s="172"/>
      <c r="J277" s="172"/>
      <c r="K277" s="172"/>
      <c r="L277" s="172"/>
      <c r="M277" s="172"/>
    </row>
    <row r="278" spans="1:13">
      <c r="A278" s="104"/>
      <c r="B278" s="104"/>
      <c r="C278" s="104"/>
      <c r="D278" s="104"/>
      <c r="E278" s="104"/>
      <c r="F278" s="113"/>
      <c r="G278" s="172"/>
      <c r="H278" s="172"/>
      <c r="I278" s="172"/>
      <c r="J278" s="172"/>
      <c r="K278" s="172"/>
      <c r="L278" s="172"/>
      <c r="M278" s="172"/>
    </row>
    <row r="279" spans="1:13">
      <c r="A279" s="104"/>
      <c r="B279" s="104"/>
      <c r="C279" s="104"/>
      <c r="D279" s="104"/>
      <c r="E279" s="104"/>
      <c r="F279" s="113"/>
      <c r="G279" s="172"/>
      <c r="H279" s="172"/>
      <c r="I279" s="172"/>
      <c r="J279" s="172"/>
      <c r="K279" s="172"/>
      <c r="L279" s="172"/>
      <c r="M279" s="172"/>
    </row>
    <row r="280" spans="1:13">
      <c r="A280" s="104"/>
      <c r="B280" s="104"/>
      <c r="C280" s="104"/>
      <c r="D280" s="104"/>
      <c r="E280" s="104"/>
      <c r="F280" s="113"/>
      <c r="G280" s="172"/>
      <c r="H280" s="172"/>
      <c r="I280" s="172"/>
      <c r="J280" s="172"/>
      <c r="K280" s="172"/>
      <c r="L280" s="172"/>
      <c r="M280" s="172"/>
    </row>
    <row r="281" spans="1:13">
      <c r="A281" s="104"/>
      <c r="B281" s="104"/>
      <c r="C281" s="104"/>
      <c r="D281" s="104"/>
      <c r="E281" s="104"/>
      <c r="F281" s="113"/>
      <c r="G281" s="172"/>
      <c r="H281" s="172"/>
      <c r="I281" s="172"/>
      <c r="J281" s="172"/>
      <c r="K281" s="172"/>
      <c r="L281" s="172"/>
      <c r="M281" s="172"/>
    </row>
    <row r="282" spans="1:13">
      <c r="A282" s="104"/>
      <c r="B282" s="104"/>
      <c r="C282" s="104"/>
      <c r="D282" s="104"/>
      <c r="E282" s="104"/>
      <c r="F282" s="113"/>
      <c r="G282" s="172"/>
      <c r="H282" s="172"/>
      <c r="I282" s="172"/>
      <c r="J282" s="172"/>
      <c r="K282" s="172"/>
      <c r="L282" s="172"/>
      <c r="M282" s="172"/>
    </row>
    <row r="283" spans="1:13">
      <c r="A283" s="104"/>
      <c r="B283" s="104"/>
      <c r="C283" s="104"/>
      <c r="D283" s="104"/>
      <c r="E283" s="104"/>
      <c r="F283" s="113"/>
      <c r="G283" s="172"/>
      <c r="H283" s="172"/>
      <c r="I283" s="172"/>
      <c r="J283" s="172"/>
      <c r="K283" s="172"/>
      <c r="L283" s="172"/>
      <c r="M283" s="172"/>
    </row>
    <row r="284" spans="1:13">
      <c r="A284" s="104"/>
      <c r="B284" s="104"/>
      <c r="C284" s="104"/>
      <c r="D284" s="104"/>
      <c r="E284" s="104"/>
      <c r="F284" s="113"/>
      <c r="G284" s="172"/>
      <c r="H284" s="172"/>
      <c r="I284" s="172"/>
      <c r="J284" s="172"/>
      <c r="K284" s="172"/>
      <c r="L284" s="172"/>
      <c r="M284" s="172"/>
    </row>
    <row r="285" spans="1:13">
      <c r="A285" s="104"/>
      <c r="B285" s="104"/>
      <c r="C285" s="104"/>
      <c r="D285" s="104"/>
      <c r="E285" s="104"/>
      <c r="F285" s="113"/>
      <c r="G285" s="172"/>
      <c r="H285" s="172"/>
      <c r="I285" s="172"/>
      <c r="J285" s="172"/>
      <c r="K285" s="172"/>
      <c r="L285" s="172"/>
      <c r="M285" s="172"/>
    </row>
    <row r="286" spans="1:13">
      <c r="A286" s="104"/>
      <c r="B286" s="104"/>
      <c r="C286" s="104"/>
      <c r="D286" s="104"/>
      <c r="E286" s="104"/>
      <c r="F286" s="113"/>
      <c r="G286" s="172"/>
      <c r="H286" s="172"/>
      <c r="I286" s="172"/>
      <c r="J286" s="172"/>
      <c r="K286" s="172"/>
      <c r="L286" s="172"/>
      <c r="M286" s="172"/>
    </row>
    <row r="287" spans="1:13">
      <c r="A287" s="104"/>
      <c r="B287" s="104"/>
      <c r="C287" s="104"/>
      <c r="D287" s="104"/>
      <c r="E287" s="104"/>
      <c r="F287" s="113"/>
      <c r="G287" s="172"/>
      <c r="H287" s="172"/>
      <c r="I287" s="172"/>
      <c r="J287" s="172"/>
      <c r="K287" s="172"/>
      <c r="L287" s="172"/>
      <c r="M287" s="172"/>
    </row>
    <row r="288" spans="1:13">
      <c r="A288" s="104"/>
      <c r="B288" s="104"/>
      <c r="C288" s="104"/>
      <c r="D288" s="104"/>
      <c r="E288" s="104"/>
      <c r="F288" s="113"/>
      <c r="G288" s="172"/>
      <c r="H288" s="172"/>
      <c r="I288" s="172"/>
      <c r="J288" s="172"/>
      <c r="K288" s="172"/>
      <c r="L288" s="172"/>
      <c r="M288" s="172"/>
    </row>
    <row r="289" spans="1:13">
      <c r="A289" s="104"/>
      <c r="B289" s="104"/>
      <c r="C289" s="104"/>
      <c r="D289" s="104"/>
      <c r="E289" s="104"/>
      <c r="F289" s="113"/>
      <c r="G289" s="172"/>
      <c r="H289" s="172"/>
      <c r="I289" s="172"/>
      <c r="J289" s="172"/>
      <c r="K289" s="172"/>
      <c r="L289" s="172"/>
      <c r="M289" s="172"/>
    </row>
    <row r="290" spans="1:13">
      <c r="A290" s="104"/>
      <c r="B290" s="104"/>
      <c r="C290" s="104"/>
      <c r="D290" s="104"/>
      <c r="E290" s="104"/>
      <c r="F290" s="113"/>
      <c r="G290" s="172"/>
      <c r="H290" s="172"/>
      <c r="I290" s="172"/>
      <c r="J290" s="172"/>
      <c r="K290" s="172"/>
      <c r="L290" s="172"/>
      <c r="M290" s="172"/>
    </row>
    <row r="291" spans="1:13">
      <c r="A291" s="104"/>
      <c r="B291" s="104"/>
      <c r="C291" s="104"/>
      <c r="D291" s="104"/>
      <c r="E291" s="104"/>
      <c r="F291" s="113"/>
      <c r="G291" s="172"/>
      <c r="H291" s="172"/>
      <c r="I291" s="172"/>
      <c r="J291" s="172"/>
      <c r="K291" s="172"/>
      <c r="L291" s="172"/>
      <c r="M291" s="172"/>
    </row>
    <row r="292" spans="1:13">
      <c r="A292" s="104"/>
      <c r="B292" s="104"/>
      <c r="C292" s="104"/>
      <c r="D292" s="104"/>
      <c r="E292" s="104"/>
      <c r="F292" s="113"/>
      <c r="G292" s="172"/>
      <c r="H292" s="172"/>
      <c r="I292" s="172"/>
      <c r="J292" s="172"/>
      <c r="K292" s="172"/>
      <c r="L292" s="172"/>
      <c r="M292" s="172"/>
    </row>
    <row r="293" spans="1:13">
      <c r="A293" s="104"/>
      <c r="B293" s="104"/>
      <c r="C293" s="104"/>
      <c r="D293" s="104"/>
      <c r="E293" s="104"/>
      <c r="F293" s="113"/>
      <c r="G293" s="172"/>
      <c r="H293" s="172"/>
      <c r="I293" s="172"/>
      <c r="J293" s="172"/>
      <c r="K293" s="172"/>
      <c r="L293" s="172"/>
      <c r="M293" s="172"/>
    </row>
    <row r="294" spans="1:13">
      <c r="A294" s="104"/>
      <c r="B294" s="104"/>
      <c r="C294" s="104"/>
      <c r="D294" s="104"/>
      <c r="E294" s="104"/>
      <c r="F294" s="113"/>
      <c r="G294" s="172"/>
      <c r="H294" s="172"/>
      <c r="I294" s="172"/>
      <c r="J294" s="172"/>
      <c r="K294" s="172"/>
      <c r="L294" s="172"/>
      <c r="M294" s="172"/>
    </row>
    <row r="295" spans="1:13">
      <c r="A295" s="104"/>
      <c r="B295" s="104"/>
      <c r="C295" s="104"/>
      <c r="D295" s="104"/>
      <c r="E295" s="104"/>
      <c r="F295" s="113"/>
      <c r="G295" s="172"/>
      <c r="H295" s="172"/>
      <c r="I295" s="172"/>
      <c r="J295" s="172"/>
      <c r="K295" s="172"/>
      <c r="L295" s="172"/>
      <c r="M295" s="172"/>
    </row>
    <row r="296" spans="1:13">
      <c r="A296" s="104"/>
      <c r="B296" s="104"/>
      <c r="C296" s="104"/>
      <c r="D296" s="104"/>
      <c r="E296" s="104"/>
      <c r="F296" s="113"/>
      <c r="G296" s="172"/>
      <c r="H296" s="172"/>
      <c r="I296" s="172"/>
      <c r="J296" s="172"/>
      <c r="K296" s="172"/>
      <c r="L296" s="172"/>
      <c r="M296" s="172"/>
    </row>
    <row r="297" spans="1:13">
      <c r="A297" s="104"/>
      <c r="B297" s="104"/>
      <c r="C297" s="104"/>
      <c r="D297" s="104"/>
      <c r="E297" s="104"/>
      <c r="F297" s="113"/>
      <c r="G297" s="172"/>
      <c r="H297" s="172"/>
      <c r="I297" s="172"/>
      <c r="J297" s="172"/>
      <c r="K297" s="172"/>
      <c r="L297" s="172"/>
      <c r="M297" s="172"/>
    </row>
    <row r="298" spans="1:13">
      <c r="A298" s="104"/>
      <c r="B298" s="104"/>
      <c r="C298" s="104"/>
      <c r="D298" s="104"/>
      <c r="E298" s="104"/>
      <c r="F298" s="113"/>
      <c r="G298" s="172"/>
      <c r="H298" s="172"/>
      <c r="I298" s="172"/>
      <c r="J298" s="172"/>
      <c r="K298" s="172"/>
      <c r="L298" s="172"/>
      <c r="M298" s="172"/>
    </row>
    <row r="299" spans="1:13">
      <c r="A299" s="104"/>
      <c r="B299" s="104"/>
      <c r="C299" s="104"/>
      <c r="D299" s="104"/>
      <c r="E299" s="104"/>
      <c r="F299" s="113"/>
      <c r="G299" s="172"/>
      <c r="H299" s="172"/>
      <c r="I299" s="172"/>
      <c r="J299" s="172"/>
      <c r="K299" s="172"/>
      <c r="L299" s="172"/>
      <c r="M299" s="172"/>
    </row>
    <row r="300" spans="1:13">
      <c r="A300" s="104"/>
      <c r="B300" s="104"/>
      <c r="C300" s="104"/>
      <c r="D300" s="104"/>
      <c r="E300" s="104"/>
      <c r="F300" s="113"/>
      <c r="G300" s="172"/>
      <c r="H300" s="172"/>
      <c r="I300" s="172"/>
      <c r="J300" s="172"/>
      <c r="K300" s="172"/>
      <c r="L300" s="172"/>
      <c r="M300" s="172"/>
    </row>
    <row r="301" spans="1:13">
      <c r="A301" s="104"/>
      <c r="B301" s="104"/>
      <c r="C301" s="104"/>
      <c r="D301" s="104"/>
      <c r="E301" s="104"/>
      <c r="F301" s="113"/>
      <c r="G301" s="172"/>
      <c r="H301" s="172"/>
      <c r="I301" s="172"/>
      <c r="J301" s="172"/>
      <c r="K301" s="172"/>
      <c r="L301" s="172"/>
      <c r="M301" s="172"/>
    </row>
    <row r="302" spans="1:13">
      <c r="A302" s="104"/>
      <c r="B302" s="104"/>
      <c r="C302" s="104"/>
      <c r="D302" s="104"/>
      <c r="E302" s="104"/>
      <c r="F302" s="113"/>
      <c r="G302" s="172"/>
      <c r="H302" s="172"/>
      <c r="I302" s="172"/>
      <c r="J302" s="172"/>
      <c r="K302" s="172"/>
      <c r="L302" s="172"/>
      <c r="M302" s="172"/>
    </row>
    <row r="303" spans="1:13">
      <c r="A303" s="104"/>
      <c r="B303" s="104"/>
      <c r="C303" s="104"/>
      <c r="D303" s="104"/>
      <c r="E303" s="104"/>
      <c r="F303" s="113"/>
      <c r="G303" s="172"/>
      <c r="H303" s="172"/>
      <c r="I303" s="172"/>
      <c r="J303" s="172"/>
      <c r="K303" s="172"/>
      <c r="L303" s="172"/>
      <c r="M303" s="172"/>
    </row>
    <row r="304" spans="1:13">
      <c r="A304" s="104"/>
      <c r="B304" s="104"/>
      <c r="C304" s="104"/>
      <c r="D304" s="104"/>
      <c r="E304" s="104"/>
      <c r="F304" s="113"/>
      <c r="G304" s="172"/>
      <c r="H304" s="172"/>
      <c r="I304" s="172"/>
      <c r="J304" s="172"/>
      <c r="K304" s="172"/>
      <c r="L304" s="172"/>
      <c r="M304" s="172"/>
    </row>
    <row r="305" spans="1:13">
      <c r="A305" s="104"/>
      <c r="B305" s="104"/>
      <c r="C305" s="104"/>
      <c r="D305" s="104"/>
      <c r="E305" s="104"/>
      <c r="F305" s="113"/>
      <c r="G305" s="172"/>
      <c r="H305" s="172"/>
      <c r="I305" s="172"/>
      <c r="J305" s="172"/>
      <c r="K305" s="172"/>
      <c r="L305" s="172"/>
      <c r="M305" s="172"/>
    </row>
    <row r="306" spans="1:13">
      <c r="A306" s="104"/>
      <c r="B306" s="104"/>
      <c r="C306" s="104"/>
      <c r="D306" s="104"/>
      <c r="E306" s="104"/>
      <c r="F306" s="113"/>
      <c r="G306" s="172"/>
      <c r="H306" s="172"/>
      <c r="I306" s="172"/>
      <c r="J306" s="172"/>
      <c r="K306" s="172"/>
      <c r="L306" s="172"/>
      <c r="M306" s="172"/>
    </row>
    <row r="307" spans="1:13">
      <c r="A307" s="104"/>
      <c r="B307" s="104"/>
      <c r="C307" s="104"/>
      <c r="D307" s="104"/>
      <c r="E307" s="104"/>
      <c r="F307" s="113"/>
      <c r="G307" s="172"/>
      <c r="H307" s="172"/>
      <c r="I307" s="172"/>
      <c r="J307" s="172"/>
      <c r="K307" s="172"/>
      <c r="L307" s="172"/>
      <c r="M307" s="172"/>
    </row>
    <row r="308" spans="1:13">
      <c r="A308" s="104"/>
      <c r="B308" s="104"/>
      <c r="C308" s="104"/>
      <c r="D308" s="104"/>
      <c r="E308" s="104"/>
      <c r="F308" s="113"/>
      <c r="G308" s="172"/>
      <c r="H308" s="172"/>
      <c r="I308" s="172"/>
      <c r="J308" s="172"/>
      <c r="K308" s="172"/>
      <c r="L308" s="172"/>
      <c r="M308" s="172"/>
    </row>
    <row r="309" spans="1:13">
      <c r="A309" s="104"/>
      <c r="B309" s="104"/>
      <c r="C309" s="104"/>
      <c r="D309" s="104"/>
      <c r="E309" s="104"/>
      <c r="F309" s="113"/>
      <c r="G309" s="172"/>
      <c r="H309" s="172"/>
      <c r="I309" s="172"/>
      <c r="J309" s="172"/>
      <c r="K309" s="172"/>
      <c r="L309" s="172"/>
      <c r="M309" s="172"/>
    </row>
    <row r="310" spans="1:13">
      <c r="A310" s="104"/>
      <c r="B310" s="104"/>
      <c r="C310" s="104"/>
      <c r="D310" s="104"/>
      <c r="E310" s="104"/>
      <c r="F310" s="113"/>
      <c r="G310" s="172"/>
      <c r="H310" s="172"/>
      <c r="I310" s="172"/>
      <c r="J310" s="172"/>
      <c r="K310" s="172"/>
      <c r="L310" s="172"/>
      <c r="M310" s="172"/>
    </row>
    <row r="311" spans="1:13">
      <c r="A311" s="104"/>
      <c r="B311" s="104"/>
      <c r="C311" s="104"/>
      <c r="D311" s="104"/>
      <c r="E311" s="104"/>
      <c r="F311" s="113"/>
      <c r="G311" s="172"/>
      <c r="H311" s="172"/>
      <c r="I311" s="172"/>
      <c r="J311" s="172"/>
      <c r="K311" s="172"/>
      <c r="L311" s="172"/>
      <c r="M311" s="172"/>
    </row>
    <row r="312" spans="1:13">
      <c r="A312" s="104"/>
      <c r="B312" s="104"/>
      <c r="C312" s="104"/>
      <c r="D312" s="104"/>
      <c r="E312" s="104"/>
      <c r="F312" s="113"/>
      <c r="G312" s="172"/>
      <c r="H312" s="172"/>
      <c r="I312" s="172"/>
      <c r="J312" s="172"/>
      <c r="K312" s="172"/>
      <c r="L312" s="172"/>
      <c r="M312" s="172"/>
    </row>
    <row r="313" spans="1:13">
      <c r="A313" s="104"/>
      <c r="B313" s="104"/>
      <c r="C313" s="104"/>
      <c r="D313" s="104"/>
      <c r="E313" s="104"/>
      <c r="F313" s="113"/>
      <c r="G313" s="172"/>
      <c r="H313" s="172"/>
      <c r="I313" s="172"/>
      <c r="J313" s="172"/>
      <c r="K313" s="172"/>
      <c r="L313" s="172"/>
      <c r="M313" s="172"/>
    </row>
    <row r="314" spans="1:13">
      <c r="A314" s="104"/>
      <c r="B314" s="104"/>
      <c r="C314" s="104"/>
      <c r="D314" s="104"/>
      <c r="E314" s="104"/>
      <c r="F314" s="113"/>
      <c r="G314" s="172"/>
      <c r="H314" s="172"/>
      <c r="I314" s="172"/>
      <c r="J314" s="172"/>
      <c r="K314" s="172"/>
      <c r="L314" s="172"/>
      <c r="M314" s="172"/>
    </row>
    <row r="315" spans="1:13">
      <c r="A315" s="104"/>
      <c r="B315" s="104"/>
      <c r="C315" s="104"/>
      <c r="D315" s="104"/>
      <c r="E315" s="104"/>
      <c r="F315" s="113"/>
      <c r="G315" s="172"/>
      <c r="H315" s="172"/>
      <c r="I315" s="172"/>
      <c r="J315" s="172"/>
      <c r="K315" s="172"/>
      <c r="L315" s="172"/>
      <c r="M315" s="172"/>
    </row>
    <row r="316" spans="1:13">
      <c r="A316" s="104"/>
      <c r="B316" s="104"/>
      <c r="C316" s="104"/>
      <c r="D316" s="104"/>
      <c r="E316" s="104"/>
      <c r="F316" s="113"/>
      <c r="G316" s="172"/>
      <c r="H316" s="172"/>
      <c r="I316" s="172"/>
      <c r="J316" s="172"/>
      <c r="K316" s="172"/>
      <c r="L316" s="172"/>
      <c r="M316" s="172"/>
    </row>
    <row r="317" spans="1:13">
      <c r="A317" s="104"/>
      <c r="B317" s="104"/>
      <c r="C317" s="104"/>
      <c r="D317" s="104"/>
      <c r="E317" s="104"/>
      <c r="F317" s="113"/>
      <c r="G317" s="172"/>
      <c r="H317" s="172"/>
      <c r="I317" s="172"/>
      <c r="J317" s="172"/>
      <c r="K317" s="172"/>
      <c r="L317" s="172"/>
      <c r="M317" s="172"/>
    </row>
    <row r="318" spans="1:13">
      <c r="A318" s="104"/>
      <c r="B318" s="104"/>
      <c r="C318" s="104"/>
      <c r="D318" s="104"/>
      <c r="E318" s="104"/>
      <c r="F318" s="113"/>
      <c r="G318" s="172"/>
      <c r="H318" s="172"/>
      <c r="I318" s="172"/>
      <c r="J318" s="172"/>
      <c r="K318" s="172"/>
      <c r="L318" s="172"/>
      <c r="M318" s="172"/>
    </row>
    <row r="319" spans="1:13">
      <c r="A319" s="104"/>
      <c r="B319" s="104"/>
      <c r="C319" s="104"/>
      <c r="D319" s="104"/>
      <c r="E319" s="104"/>
      <c r="F319" s="113"/>
      <c r="G319" s="172"/>
      <c r="H319" s="172"/>
      <c r="I319" s="172"/>
      <c r="J319" s="172"/>
      <c r="K319" s="172"/>
      <c r="L319" s="172"/>
      <c r="M319" s="172"/>
    </row>
    <row r="320" spans="1:13">
      <c r="A320" s="104"/>
      <c r="B320" s="104"/>
      <c r="C320" s="104"/>
      <c r="D320" s="104"/>
      <c r="E320" s="104"/>
      <c r="F320" s="113"/>
      <c r="G320" s="172"/>
      <c r="H320" s="172"/>
      <c r="I320" s="172"/>
      <c r="J320" s="172"/>
      <c r="K320" s="172"/>
      <c r="L320" s="172"/>
      <c r="M320" s="172"/>
    </row>
    <row r="321" spans="1:13">
      <c r="A321" s="104"/>
      <c r="B321" s="104"/>
      <c r="C321" s="104"/>
      <c r="D321" s="104"/>
      <c r="E321" s="104"/>
      <c r="F321" s="113"/>
      <c r="G321" s="172"/>
      <c r="H321" s="172"/>
      <c r="I321" s="172"/>
      <c r="J321" s="172"/>
      <c r="K321" s="172"/>
      <c r="L321" s="172"/>
      <c r="M321" s="172"/>
    </row>
    <row r="322" spans="1:13">
      <c r="A322" s="104"/>
      <c r="B322" s="104"/>
      <c r="C322" s="104"/>
      <c r="D322" s="104"/>
      <c r="E322" s="104"/>
      <c r="F322" s="113"/>
      <c r="G322" s="172"/>
      <c r="H322" s="172"/>
      <c r="I322" s="172"/>
      <c r="J322" s="172"/>
      <c r="K322" s="172"/>
      <c r="L322" s="172"/>
      <c r="M322" s="172"/>
    </row>
    <row r="323" spans="1:13">
      <c r="A323" s="104"/>
      <c r="B323" s="104"/>
      <c r="C323" s="104"/>
      <c r="D323" s="104"/>
      <c r="E323" s="104"/>
      <c r="F323" s="113"/>
      <c r="G323" s="172"/>
      <c r="H323" s="172"/>
      <c r="I323" s="172"/>
      <c r="J323" s="172"/>
      <c r="K323" s="172"/>
      <c r="L323" s="172"/>
      <c r="M323" s="172"/>
    </row>
    <row r="324" spans="1:13">
      <c r="A324" s="104"/>
      <c r="B324" s="104"/>
      <c r="C324" s="104"/>
      <c r="D324" s="104"/>
      <c r="E324" s="104"/>
      <c r="F324" s="113"/>
      <c r="G324" s="172"/>
      <c r="H324" s="172"/>
      <c r="I324" s="172"/>
      <c r="J324" s="172"/>
      <c r="K324" s="172"/>
      <c r="L324" s="172"/>
      <c r="M324" s="172"/>
    </row>
    <row r="325" spans="1:13">
      <c r="A325" s="104"/>
      <c r="B325" s="104"/>
      <c r="C325" s="104"/>
      <c r="D325" s="104"/>
      <c r="E325" s="104"/>
      <c r="F325" s="113"/>
      <c r="G325" s="172"/>
      <c r="H325" s="172"/>
      <c r="I325" s="172"/>
      <c r="J325" s="172"/>
      <c r="K325" s="172"/>
      <c r="L325" s="172"/>
      <c r="M325" s="172"/>
    </row>
    <row r="326" spans="1:13">
      <c r="A326" s="104"/>
      <c r="B326" s="104"/>
      <c r="C326" s="104"/>
      <c r="D326" s="104"/>
      <c r="E326" s="104"/>
      <c r="F326" s="113"/>
      <c r="G326" s="172"/>
      <c r="H326" s="172"/>
      <c r="I326" s="172"/>
      <c r="J326" s="172"/>
      <c r="K326" s="172"/>
      <c r="L326" s="172"/>
      <c r="M326" s="172"/>
    </row>
    <row r="327" spans="1:13">
      <c r="A327" s="104"/>
      <c r="B327" s="104"/>
      <c r="C327" s="104"/>
      <c r="D327" s="104"/>
      <c r="E327" s="104"/>
      <c r="F327" s="113"/>
      <c r="G327" s="172"/>
      <c r="H327" s="172"/>
      <c r="I327" s="172"/>
      <c r="J327" s="172"/>
      <c r="K327" s="172"/>
      <c r="L327" s="172"/>
      <c r="M327" s="172"/>
    </row>
    <row r="328" spans="1:13">
      <c r="A328" s="104"/>
      <c r="B328" s="104"/>
      <c r="C328" s="104"/>
      <c r="D328" s="104"/>
      <c r="E328" s="104"/>
      <c r="F328" s="113"/>
      <c r="G328" s="172"/>
      <c r="H328" s="172"/>
      <c r="I328" s="172"/>
      <c r="J328" s="172"/>
      <c r="K328" s="172"/>
      <c r="L328" s="172"/>
      <c r="M328" s="172"/>
    </row>
    <row r="329" spans="1:13">
      <c r="A329" s="104"/>
      <c r="B329" s="104"/>
      <c r="C329" s="104"/>
      <c r="D329" s="104"/>
      <c r="E329" s="104"/>
      <c r="F329" s="113"/>
      <c r="G329" s="172"/>
      <c r="H329" s="172"/>
      <c r="I329" s="172"/>
      <c r="J329" s="172"/>
      <c r="K329" s="172"/>
      <c r="L329" s="172"/>
      <c r="M329" s="172"/>
    </row>
    <row r="330" spans="1:13">
      <c r="A330" s="104"/>
      <c r="B330" s="104"/>
      <c r="C330" s="104"/>
      <c r="D330" s="104"/>
      <c r="E330" s="104"/>
      <c r="F330" s="113"/>
      <c r="G330" s="172"/>
      <c r="H330" s="172"/>
      <c r="I330" s="172"/>
      <c r="J330" s="172"/>
      <c r="K330" s="172"/>
      <c r="L330" s="172"/>
      <c r="M330" s="172"/>
    </row>
    <row r="331" spans="1:13">
      <c r="A331" s="104"/>
      <c r="B331" s="104"/>
      <c r="C331" s="104"/>
      <c r="D331" s="104"/>
      <c r="E331" s="104"/>
      <c r="F331" s="113"/>
      <c r="G331" s="172"/>
      <c r="H331" s="172"/>
      <c r="I331" s="172"/>
      <c r="J331" s="172"/>
      <c r="K331" s="172"/>
      <c r="L331" s="172"/>
      <c r="M331" s="172"/>
    </row>
    <row r="332" spans="1:13">
      <c r="A332" s="104"/>
      <c r="B332" s="104"/>
      <c r="C332" s="104"/>
      <c r="D332" s="104"/>
      <c r="E332" s="104"/>
      <c r="F332" s="113"/>
      <c r="G332" s="172"/>
      <c r="H332" s="172"/>
      <c r="I332" s="172"/>
      <c r="J332" s="172"/>
      <c r="K332" s="172"/>
      <c r="L332" s="172"/>
      <c r="M332" s="172"/>
    </row>
    <row r="333" spans="1:13">
      <c r="A333" s="104"/>
      <c r="B333" s="104"/>
      <c r="C333" s="104"/>
      <c r="D333" s="104"/>
      <c r="E333" s="104"/>
      <c r="F333" s="113"/>
      <c r="G333" s="172"/>
      <c r="H333" s="172"/>
      <c r="I333" s="172"/>
      <c r="J333" s="172"/>
      <c r="K333" s="172"/>
      <c r="L333" s="172"/>
      <c r="M333" s="172"/>
    </row>
    <row r="334" spans="1:13">
      <c r="A334" s="104"/>
      <c r="B334" s="104"/>
      <c r="C334" s="104"/>
      <c r="D334" s="104"/>
      <c r="E334" s="104"/>
      <c r="F334" s="113"/>
      <c r="G334" s="172"/>
      <c r="H334" s="172"/>
      <c r="I334" s="172"/>
      <c r="J334" s="172"/>
      <c r="K334" s="172"/>
      <c r="L334" s="172"/>
      <c r="M334" s="172"/>
    </row>
    <row r="335" spans="1:13">
      <c r="A335" s="104"/>
      <c r="B335" s="104"/>
      <c r="C335" s="104"/>
      <c r="D335" s="104"/>
      <c r="E335" s="104"/>
      <c r="F335" s="113"/>
      <c r="G335" s="172"/>
      <c r="H335" s="172"/>
      <c r="I335" s="172"/>
      <c r="J335" s="172"/>
      <c r="K335" s="172"/>
      <c r="L335" s="172"/>
      <c r="M335" s="172"/>
    </row>
    <row r="336" spans="1:13">
      <c r="A336" s="104"/>
      <c r="B336" s="104"/>
      <c r="C336" s="104"/>
      <c r="D336" s="104"/>
      <c r="E336" s="104"/>
      <c r="F336" s="113"/>
      <c r="G336" s="172"/>
      <c r="H336" s="172"/>
      <c r="I336" s="172"/>
      <c r="J336" s="172"/>
      <c r="K336" s="172"/>
      <c r="L336" s="172"/>
      <c r="M336" s="172"/>
    </row>
    <row r="337" spans="1:13">
      <c r="A337" s="104"/>
      <c r="B337" s="104"/>
      <c r="C337" s="104"/>
      <c r="D337" s="104"/>
      <c r="E337" s="104"/>
      <c r="F337" s="113"/>
      <c r="G337" s="172"/>
      <c r="H337" s="172"/>
      <c r="I337" s="172"/>
      <c r="J337" s="172"/>
      <c r="K337" s="172"/>
      <c r="L337" s="172"/>
      <c r="M337" s="172"/>
    </row>
    <row r="338" spans="1:13">
      <c r="A338" s="104"/>
      <c r="B338" s="104"/>
      <c r="C338" s="104"/>
      <c r="D338" s="104"/>
      <c r="E338" s="104"/>
      <c r="F338" s="113"/>
      <c r="G338" s="172"/>
      <c r="H338" s="172"/>
      <c r="I338" s="172"/>
      <c r="J338" s="172"/>
      <c r="K338" s="172"/>
      <c r="L338" s="172"/>
      <c r="M338" s="172"/>
    </row>
    <row r="339" spans="1:13">
      <c r="A339" s="104"/>
      <c r="B339" s="104"/>
      <c r="C339" s="104"/>
      <c r="D339" s="104"/>
      <c r="E339" s="104"/>
      <c r="F339" s="113"/>
      <c r="G339" s="172"/>
      <c r="H339" s="172"/>
      <c r="I339" s="172"/>
      <c r="J339" s="172"/>
      <c r="K339" s="172"/>
      <c r="L339" s="172"/>
      <c r="M339" s="172"/>
    </row>
    <row r="340" spans="1:13">
      <c r="A340" s="104"/>
      <c r="B340" s="104"/>
      <c r="C340" s="104"/>
      <c r="D340" s="104"/>
      <c r="E340" s="104"/>
      <c r="F340" s="113"/>
      <c r="G340" s="172"/>
      <c r="H340" s="172"/>
      <c r="I340" s="172"/>
      <c r="J340" s="172"/>
      <c r="K340" s="172"/>
      <c r="L340" s="172"/>
      <c r="M340" s="172"/>
    </row>
    <row r="341" spans="1:13">
      <c r="A341" s="104"/>
      <c r="B341" s="104"/>
      <c r="C341" s="104"/>
      <c r="D341" s="104"/>
      <c r="E341" s="104"/>
      <c r="F341" s="113"/>
      <c r="G341" s="172"/>
      <c r="H341" s="172"/>
      <c r="I341" s="172"/>
      <c r="J341" s="172"/>
      <c r="K341" s="172"/>
      <c r="L341" s="172"/>
      <c r="M341" s="172"/>
    </row>
    <row r="342" spans="1:13">
      <c r="A342" s="104"/>
      <c r="B342" s="104"/>
      <c r="C342" s="104"/>
      <c r="D342" s="104"/>
      <c r="E342" s="104"/>
      <c r="F342" s="113"/>
      <c r="G342" s="172"/>
      <c r="H342" s="172"/>
      <c r="I342" s="172"/>
      <c r="J342" s="172"/>
      <c r="K342" s="172"/>
      <c r="L342" s="172"/>
      <c r="M342" s="172"/>
    </row>
    <row r="343" spans="1:13">
      <c r="A343" s="104"/>
      <c r="B343" s="104"/>
      <c r="C343" s="104"/>
      <c r="D343" s="104"/>
      <c r="E343" s="104"/>
      <c r="F343" s="113"/>
      <c r="G343" s="172"/>
      <c r="H343" s="172"/>
      <c r="I343" s="172"/>
      <c r="J343" s="172"/>
      <c r="K343" s="172"/>
      <c r="L343" s="172"/>
      <c r="M343" s="172"/>
    </row>
    <row r="344" spans="1:13">
      <c r="A344" s="104"/>
      <c r="B344" s="104"/>
      <c r="C344" s="104"/>
      <c r="D344" s="104"/>
      <c r="E344" s="104"/>
      <c r="F344" s="113"/>
      <c r="G344" s="172"/>
      <c r="H344" s="172"/>
      <c r="I344" s="172"/>
      <c r="J344" s="172"/>
      <c r="K344" s="172"/>
      <c r="L344" s="172"/>
      <c r="M344" s="172"/>
    </row>
    <row r="345" spans="1:13">
      <c r="A345" s="104"/>
      <c r="B345" s="104"/>
      <c r="C345" s="104"/>
      <c r="D345" s="104"/>
      <c r="E345" s="104"/>
      <c r="F345" s="113"/>
      <c r="G345" s="172"/>
      <c r="H345" s="172"/>
      <c r="I345" s="172"/>
      <c r="J345" s="172"/>
      <c r="K345" s="172"/>
      <c r="L345" s="172"/>
      <c r="M345" s="172"/>
    </row>
    <row r="346" spans="1:13">
      <c r="A346" s="104"/>
      <c r="B346" s="104"/>
      <c r="C346" s="104"/>
      <c r="D346" s="104"/>
      <c r="E346" s="104"/>
      <c r="F346" s="113"/>
      <c r="G346" s="172"/>
      <c r="H346" s="172"/>
      <c r="I346" s="172"/>
      <c r="J346" s="172"/>
      <c r="K346" s="172"/>
      <c r="L346" s="172"/>
      <c r="M346" s="172"/>
    </row>
    <row r="347" spans="1:13">
      <c r="A347" s="104"/>
      <c r="B347" s="104"/>
      <c r="C347" s="104"/>
      <c r="D347" s="104"/>
      <c r="E347" s="104"/>
      <c r="F347" s="113"/>
      <c r="G347" s="172"/>
      <c r="H347" s="172"/>
      <c r="I347" s="172"/>
      <c r="J347" s="172"/>
      <c r="K347" s="172"/>
      <c r="L347" s="172"/>
      <c r="M347" s="172"/>
    </row>
    <row r="348" spans="1:13">
      <c r="A348" s="104"/>
      <c r="B348" s="104"/>
      <c r="C348" s="104"/>
      <c r="D348" s="104"/>
      <c r="E348" s="104"/>
      <c r="F348" s="113"/>
      <c r="G348" s="172"/>
      <c r="H348" s="172"/>
      <c r="I348" s="172"/>
      <c r="J348" s="172"/>
      <c r="K348" s="172"/>
      <c r="L348" s="172"/>
      <c r="M348" s="172"/>
    </row>
    <row r="349" spans="1:13">
      <c r="A349" s="104"/>
      <c r="B349" s="104"/>
      <c r="C349" s="104"/>
      <c r="D349" s="104"/>
      <c r="E349" s="104"/>
      <c r="F349" s="113"/>
      <c r="G349" s="172"/>
      <c r="H349" s="172"/>
      <c r="I349" s="172"/>
      <c r="J349" s="172"/>
      <c r="K349" s="172"/>
      <c r="L349" s="172"/>
      <c r="M349" s="172"/>
    </row>
    <row r="350" spans="1:13">
      <c r="A350" s="104"/>
      <c r="B350" s="104"/>
      <c r="C350" s="104"/>
      <c r="D350" s="104"/>
      <c r="E350" s="104"/>
      <c r="F350" s="113"/>
      <c r="G350" s="172"/>
      <c r="H350" s="172"/>
      <c r="I350" s="172"/>
      <c r="J350" s="172"/>
      <c r="K350" s="172"/>
      <c r="L350" s="172"/>
      <c r="M350" s="172"/>
    </row>
    <row r="351" spans="1:13">
      <c r="A351" s="104"/>
      <c r="B351" s="104"/>
      <c r="C351" s="104"/>
      <c r="D351" s="104"/>
      <c r="E351" s="104"/>
      <c r="F351" s="113"/>
      <c r="G351" s="172"/>
      <c r="H351" s="172"/>
      <c r="I351" s="172"/>
      <c r="J351" s="172"/>
      <c r="K351" s="172"/>
      <c r="L351" s="172"/>
      <c r="M351" s="172"/>
    </row>
    <row r="352" spans="1:13">
      <c r="A352" s="104"/>
      <c r="B352" s="104"/>
      <c r="C352" s="104"/>
      <c r="D352" s="104"/>
      <c r="E352" s="104"/>
      <c r="F352" s="113"/>
      <c r="G352" s="172"/>
      <c r="H352" s="172"/>
      <c r="I352" s="172"/>
      <c r="J352" s="172"/>
      <c r="K352" s="172"/>
      <c r="L352" s="172"/>
      <c r="M352" s="172"/>
    </row>
    <row r="353" spans="1:13">
      <c r="A353" s="104"/>
      <c r="B353" s="104"/>
      <c r="C353" s="104"/>
      <c r="D353" s="104"/>
      <c r="E353" s="104"/>
      <c r="F353" s="113"/>
      <c r="G353" s="172"/>
      <c r="H353" s="172"/>
      <c r="I353" s="172"/>
      <c r="J353" s="172"/>
      <c r="K353" s="172"/>
      <c r="L353" s="172"/>
      <c r="M353" s="172"/>
    </row>
    <row r="354" spans="1:13">
      <c r="A354" s="104"/>
      <c r="B354" s="104"/>
      <c r="C354" s="104"/>
      <c r="D354" s="104"/>
      <c r="E354" s="104"/>
      <c r="F354" s="113"/>
      <c r="G354" s="172"/>
      <c r="H354" s="172"/>
      <c r="I354" s="172"/>
      <c r="J354" s="172"/>
      <c r="K354" s="172"/>
      <c r="L354" s="172"/>
      <c r="M354" s="172"/>
    </row>
    <row r="355" spans="1:13">
      <c r="A355" s="104"/>
      <c r="B355" s="104"/>
      <c r="C355" s="104"/>
      <c r="D355" s="104"/>
      <c r="E355" s="104"/>
      <c r="F355" s="113"/>
      <c r="G355" s="172"/>
      <c r="H355" s="172"/>
      <c r="I355" s="172"/>
      <c r="J355" s="172"/>
      <c r="K355" s="172"/>
      <c r="L355" s="172"/>
      <c r="M355" s="172"/>
    </row>
    <row r="356" spans="1:13">
      <c r="A356" s="104"/>
      <c r="B356" s="104"/>
      <c r="C356" s="104"/>
      <c r="D356" s="104"/>
      <c r="E356" s="104"/>
      <c r="F356" s="113"/>
      <c r="G356" s="172"/>
      <c r="H356" s="172"/>
      <c r="I356" s="172"/>
      <c r="J356" s="172"/>
      <c r="K356" s="172"/>
      <c r="L356" s="172"/>
      <c r="M356" s="172"/>
    </row>
    <row r="357" spans="1:13">
      <c r="A357" s="104"/>
      <c r="B357" s="104"/>
      <c r="C357" s="104"/>
      <c r="D357" s="104"/>
      <c r="E357" s="104"/>
      <c r="F357" s="113"/>
      <c r="G357" s="172"/>
      <c r="H357" s="172"/>
      <c r="I357" s="172"/>
      <c r="J357" s="172"/>
      <c r="K357" s="172"/>
      <c r="L357" s="172"/>
      <c r="M357" s="172"/>
    </row>
    <row r="358" spans="1:13">
      <c r="A358" s="104"/>
      <c r="B358" s="104"/>
      <c r="C358" s="104"/>
      <c r="D358" s="104"/>
      <c r="E358" s="104"/>
      <c r="F358" s="113"/>
      <c r="G358" s="172"/>
      <c r="H358" s="172"/>
      <c r="I358" s="172"/>
      <c r="J358" s="172"/>
      <c r="K358" s="172"/>
      <c r="L358" s="172"/>
      <c r="M358" s="172"/>
    </row>
    <row r="359" spans="1:13">
      <c r="A359" s="104"/>
      <c r="B359" s="104"/>
      <c r="C359" s="104"/>
      <c r="D359" s="104"/>
      <c r="E359" s="104"/>
      <c r="F359" s="113"/>
      <c r="G359" s="172"/>
      <c r="H359" s="172"/>
      <c r="I359" s="172"/>
      <c r="J359" s="172"/>
      <c r="K359" s="172"/>
      <c r="L359" s="172"/>
      <c r="M359" s="172"/>
    </row>
    <row r="360" spans="1:13">
      <c r="A360" s="104"/>
      <c r="B360" s="104"/>
      <c r="C360" s="104"/>
      <c r="D360" s="104"/>
      <c r="E360" s="104"/>
      <c r="F360" s="113"/>
      <c r="G360" s="172"/>
      <c r="H360" s="172"/>
      <c r="I360" s="172"/>
      <c r="J360" s="172"/>
      <c r="K360" s="172"/>
      <c r="L360" s="172"/>
      <c r="M360" s="172"/>
    </row>
    <row r="361" spans="1:13">
      <c r="A361" s="104"/>
      <c r="B361" s="104"/>
      <c r="C361" s="104"/>
      <c r="D361" s="104"/>
      <c r="E361" s="104"/>
      <c r="F361" s="113"/>
      <c r="G361" s="172"/>
      <c r="H361" s="172"/>
      <c r="I361" s="172"/>
      <c r="J361" s="172"/>
      <c r="K361" s="172"/>
      <c r="L361" s="172"/>
      <c r="M361" s="172"/>
    </row>
    <row r="362" spans="1:13">
      <c r="A362" s="104"/>
      <c r="B362" s="104"/>
      <c r="C362" s="104"/>
      <c r="D362" s="104"/>
      <c r="E362" s="104"/>
      <c r="F362" s="113"/>
      <c r="G362" s="172"/>
      <c r="H362" s="172"/>
      <c r="I362" s="172"/>
      <c r="J362" s="172"/>
      <c r="K362" s="172"/>
      <c r="L362" s="172"/>
      <c r="M362" s="172"/>
    </row>
    <row r="363" spans="1:13">
      <c r="A363" s="104"/>
      <c r="B363" s="104"/>
      <c r="C363" s="104"/>
      <c r="D363" s="104"/>
      <c r="E363" s="104"/>
      <c r="F363" s="113"/>
      <c r="G363" s="172"/>
      <c r="H363" s="172"/>
      <c r="I363" s="172"/>
      <c r="J363" s="172"/>
      <c r="K363" s="172"/>
      <c r="L363" s="172"/>
      <c r="M363" s="172"/>
    </row>
    <row r="364" spans="1:13">
      <c r="A364" s="104"/>
      <c r="B364" s="104"/>
      <c r="C364" s="104"/>
      <c r="D364" s="104"/>
      <c r="E364" s="104"/>
      <c r="F364" s="113"/>
      <c r="G364" s="172"/>
      <c r="H364" s="172"/>
      <c r="I364" s="172"/>
      <c r="J364" s="172"/>
      <c r="K364" s="172"/>
      <c r="L364" s="172"/>
      <c r="M364" s="172"/>
    </row>
    <row r="365" spans="1:13">
      <c r="A365" s="104"/>
      <c r="B365" s="104"/>
      <c r="C365" s="104"/>
      <c r="D365" s="104"/>
      <c r="E365" s="104"/>
      <c r="F365" s="113"/>
      <c r="G365" s="172"/>
      <c r="H365" s="172"/>
      <c r="I365" s="172"/>
      <c r="J365" s="172"/>
      <c r="K365" s="172"/>
      <c r="L365" s="172"/>
      <c r="M365" s="172"/>
    </row>
    <row r="366" spans="1:13">
      <c r="A366" s="104"/>
      <c r="B366" s="104"/>
      <c r="C366" s="104"/>
      <c r="D366" s="104"/>
      <c r="E366" s="104"/>
      <c r="F366" s="113"/>
      <c r="G366" s="172"/>
      <c r="H366" s="172"/>
      <c r="I366" s="172"/>
      <c r="J366" s="172"/>
      <c r="K366" s="172"/>
      <c r="L366" s="172"/>
      <c r="M366" s="172"/>
    </row>
    <row r="367" spans="1:13">
      <c r="A367" s="104"/>
      <c r="B367" s="104"/>
      <c r="C367" s="104"/>
      <c r="D367" s="104"/>
      <c r="E367" s="104"/>
      <c r="F367" s="113"/>
      <c r="G367" s="172"/>
      <c r="H367" s="172"/>
      <c r="I367" s="172"/>
      <c r="J367" s="172"/>
      <c r="K367" s="172"/>
      <c r="L367" s="172"/>
      <c r="M367" s="172"/>
    </row>
    <row r="368" spans="1:13">
      <c r="A368" s="104"/>
      <c r="B368" s="104"/>
      <c r="C368" s="104"/>
      <c r="D368" s="104"/>
      <c r="E368" s="104"/>
      <c r="F368" s="113"/>
      <c r="G368" s="172"/>
      <c r="H368" s="172"/>
      <c r="I368" s="172"/>
      <c r="J368" s="172"/>
      <c r="K368" s="172"/>
      <c r="L368" s="172"/>
      <c r="M368" s="172"/>
    </row>
    <row r="369" spans="1:13">
      <c r="A369" s="104"/>
      <c r="B369" s="104"/>
      <c r="C369" s="104"/>
      <c r="D369" s="104"/>
      <c r="E369" s="104"/>
      <c r="F369" s="113"/>
      <c r="G369" s="172"/>
      <c r="H369" s="172"/>
      <c r="I369" s="172"/>
      <c r="J369" s="172"/>
      <c r="K369" s="172"/>
      <c r="L369" s="172"/>
      <c r="M369" s="172"/>
    </row>
    <row r="370" spans="1:13">
      <c r="A370" s="104"/>
      <c r="B370" s="104"/>
      <c r="C370" s="104"/>
      <c r="D370" s="104"/>
      <c r="E370" s="104"/>
      <c r="F370" s="113"/>
      <c r="G370" s="172"/>
      <c r="H370" s="172"/>
      <c r="I370" s="172"/>
      <c r="J370" s="172"/>
      <c r="K370" s="172"/>
      <c r="L370" s="172"/>
      <c r="M370" s="172"/>
    </row>
    <row r="371" spans="1:13">
      <c r="A371" s="104"/>
      <c r="B371" s="104"/>
      <c r="C371" s="104"/>
      <c r="D371" s="104"/>
      <c r="E371" s="104"/>
      <c r="F371" s="113"/>
      <c r="G371" s="172"/>
      <c r="H371" s="172"/>
      <c r="I371" s="172"/>
      <c r="J371" s="172"/>
      <c r="K371" s="172"/>
      <c r="L371" s="172"/>
      <c r="M371" s="172"/>
    </row>
    <row r="372" spans="1:13">
      <c r="A372" s="104"/>
      <c r="B372" s="104"/>
      <c r="C372" s="104"/>
      <c r="D372" s="104"/>
      <c r="E372" s="104"/>
      <c r="F372" s="113"/>
      <c r="G372" s="172"/>
      <c r="H372" s="172"/>
      <c r="I372" s="172"/>
      <c r="J372" s="172"/>
      <c r="K372" s="172"/>
      <c r="L372" s="172"/>
      <c r="M372" s="172"/>
    </row>
    <row r="373" spans="1:13">
      <c r="A373" s="104"/>
      <c r="B373" s="104"/>
      <c r="C373" s="104"/>
      <c r="D373" s="104"/>
      <c r="E373" s="104"/>
      <c r="F373" s="113"/>
      <c r="G373" s="172"/>
      <c r="H373" s="172"/>
      <c r="I373" s="172"/>
      <c r="J373" s="172"/>
      <c r="K373" s="172"/>
      <c r="L373" s="172"/>
      <c r="M373" s="172"/>
    </row>
    <row r="374" spans="1:13">
      <c r="A374" s="104"/>
      <c r="B374" s="104"/>
      <c r="C374" s="104"/>
      <c r="D374" s="104"/>
      <c r="E374" s="104"/>
      <c r="F374" s="113"/>
      <c r="G374" s="172"/>
      <c r="H374" s="172"/>
      <c r="I374" s="172"/>
      <c r="J374" s="172"/>
      <c r="K374" s="172"/>
      <c r="L374" s="172"/>
      <c r="M374" s="172"/>
    </row>
    <row r="375" spans="1:13">
      <c r="A375" s="104"/>
      <c r="B375" s="104"/>
      <c r="C375" s="104"/>
      <c r="D375" s="104"/>
      <c r="E375" s="104"/>
      <c r="F375" s="113"/>
      <c r="G375" s="172"/>
      <c r="H375" s="172"/>
      <c r="I375" s="172"/>
      <c r="J375" s="172"/>
      <c r="K375" s="172"/>
      <c r="L375" s="172"/>
      <c r="M375" s="172"/>
    </row>
    <row r="376" spans="1:13">
      <c r="A376" s="104"/>
      <c r="B376" s="104"/>
      <c r="C376" s="104"/>
      <c r="D376" s="104"/>
      <c r="E376" s="104"/>
      <c r="F376" s="113"/>
      <c r="G376" s="172"/>
      <c r="H376" s="172"/>
      <c r="I376" s="172"/>
      <c r="J376" s="172"/>
      <c r="K376" s="172"/>
      <c r="L376" s="172"/>
      <c r="M376" s="172"/>
    </row>
    <row r="377" spans="1:13">
      <c r="A377" s="104"/>
      <c r="B377" s="104"/>
      <c r="C377" s="104"/>
      <c r="D377" s="104"/>
      <c r="E377" s="104"/>
      <c r="F377" s="113"/>
      <c r="G377" s="172"/>
      <c r="H377" s="172"/>
      <c r="I377" s="172"/>
      <c r="J377" s="172"/>
      <c r="K377" s="172"/>
      <c r="L377" s="172"/>
      <c r="M377" s="172"/>
    </row>
    <row r="378" spans="1:13">
      <c r="A378" s="104"/>
      <c r="B378" s="104"/>
      <c r="C378" s="104"/>
      <c r="D378" s="104"/>
      <c r="E378" s="104"/>
      <c r="F378" s="113"/>
      <c r="G378" s="172"/>
      <c r="H378" s="172"/>
      <c r="I378" s="172"/>
      <c r="J378" s="172"/>
      <c r="K378" s="172"/>
      <c r="L378" s="172"/>
      <c r="M378" s="172"/>
    </row>
    <row r="379" spans="1:13">
      <c r="A379" s="104"/>
      <c r="B379" s="104"/>
      <c r="C379" s="104"/>
      <c r="D379" s="104"/>
      <c r="E379" s="104"/>
      <c r="F379" s="113"/>
      <c r="G379" s="172"/>
      <c r="H379" s="172"/>
      <c r="I379" s="172"/>
      <c r="J379" s="172"/>
      <c r="K379" s="172"/>
      <c r="L379" s="172"/>
      <c r="M379" s="172"/>
    </row>
    <row r="380" spans="1:13">
      <c r="A380" s="104"/>
      <c r="B380" s="104"/>
      <c r="C380" s="104"/>
      <c r="D380" s="104"/>
      <c r="E380" s="104"/>
      <c r="F380" s="113"/>
      <c r="G380" s="172"/>
      <c r="H380" s="172"/>
      <c r="I380" s="172"/>
      <c r="J380" s="172"/>
      <c r="K380" s="172"/>
      <c r="L380" s="172"/>
      <c r="M380" s="172"/>
    </row>
    <row r="381" spans="1:13">
      <c r="A381" s="104"/>
      <c r="B381" s="104"/>
      <c r="C381" s="104"/>
      <c r="D381" s="104"/>
      <c r="E381" s="104"/>
      <c r="F381" s="113"/>
      <c r="G381" s="172"/>
      <c r="H381" s="172"/>
      <c r="I381" s="172"/>
      <c r="J381" s="172"/>
      <c r="K381" s="172"/>
      <c r="L381" s="172"/>
      <c r="M381" s="172"/>
    </row>
    <row r="382" spans="1:13">
      <c r="A382" s="104"/>
      <c r="B382" s="104"/>
      <c r="C382" s="104"/>
      <c r="D382" s="104"/>
      <c r="E382" s="104"/>
      <c r="F382" s="113"/>
      <c r="G382" s="172"/>
      <c r="H382" s="172"/>
      <c r="I382" s="172"/>
      <c r="J382" s="172"/>
      <c r="K382" s="172"/>
      <c r="L382" s="172"/>
      <c r="M382" s="172"/>
    </row>
    <row r="383" spans="1:13">
      <c r="A383" s="104"/>
      <c r="B383" s="104"/>
      <c r="C383" s="104"/>
      <c r="D383" s="104"/>
      <c r="E383" s="104"/>
      <c r="F383" s="113"/>
      <c r="G383" s="172"/>
      <c r="H383" s="172"/>
      <c r="I383" s="172"/>
      <c r="J383" s="172"/>
      <c r="K383" s="172"/>
      <c r="L383" s="172"/>
      <c r="M383" s="172"/>
    </row>
    <row r="384" spans="1:13">
      <c r="A384" s="104"/>
      <c r="B384" s="104"/>
      <c r="C384" s="104"/>
      <c r="D384" s="104"/>
      <c r="E384" s="104"/>
      <c r="F384" s="113"/>
      <c r="G384" s="172"/>
      <c r="H384" s="172"/>
      <c r="I384" s="172"/>
      <c r="J384" s="172"/>
      <c r="K384" s="172"/>
      <c r="L384" s="172"/>
      <c r="M384" s="172"/>
    </row>
    <row r="385" spans="1:13">
      <c r="A385" s="104"/>
      <c r="B385" s="104"/>
      <c r="C385" s="104"/>
      <c r="D385" s="104"/>
      <c r="E385" s="104"/>
      <c r="F385" s="113"/>
      <c r="G385" s="172"/>
      <c r="H385" s="172"/>
      <c r="I385" s="172"/>
      <c r="J385" s="172"/>
      <c r="K385" s="172"/>
      <c r="L385" s="172"/>
      <c r="M385" s="172"/>
    </row>
    <row r="386" spans="1:13">
      <c r="A386" s="104"/>
      <c r="B386" s="104"/>
      <c r="C386" s="104"/>
      <c r="D386" s="104"/>
      <c r="E386" s="104"/>
      <c r="F386" s="113"/>
      <c r="G386" s="172"/>
      <c r="H386" s="172"/>
      <c r="I386" s="172"/>
      <c r="J386" s="172"/>
      <c r="K386" s="172"/>
      <c r="L386" s="172"/>
      <c r="M386" s="172"/>
    </row>
    <row r="387" spans="1:13">
      <c r="A387" s="104"/>
      <c r="B387" s="104"/>
      <c r="C387" s="104"/>
      <c r="D387" s="104"/>
      <c r="E387" s="104"/>
      <c r="F387" s="113"/>
      <c r="G387" s="172"/>
      <c r="H387" s="172"/>
      <c r="I387" s="172"/>
      <c r="J387" s="172"/>
      <c r="K387" s="172"/>
      <c r="L387" s="172"/>
      <c r="M387" s="172"/>
    </row>
    <row r="388" spans="1:13">
      <c r="A388" s="104"/>
      <c r="B388" s="104"/>
      <c r="C388" s="104"/>
      <c r="D388" s="104"/>
      <c r="E388" s="104"/>
      <c r="F388" s="113"/>
      <c r="G388" s="172"/>
      <c r="H388" s="172"/>
      <c r="I388" s="172"/>
      <c r="J388" s="172"/>
      <c r="K388" s="172"/>
      <c r="L388" s="172"/>
      <c r="M388" s="172"/>
    </row>
    <row r="389" spans="1:13">
      <c r="A389" s="104"/>
      <c r="B389" s="104"/>
      <c r="C389" s="104"/>
      <c r="D389" s="104"/>
      <c r="E389" s="104"/>
      <c r="F389" s="113"/>
      <c r="G389" s="172"/>
      <c r="H389" s="172"/>
      <c r="I389" s="172"/>
      <c r="J389" s="172"/>
      <c r="K389" s="172"/>
      <c r="L389" s="172"/>
      <c r="M389" s="172"/>
    </row>
    <row r="390" spans="1:13">
      <c r="A390" s="104"/>
      <c r="B390" s="104"/>
      <c r="C390" s="104"/>
      <c r="D390" s="104"/>
      <c r="E390" s="104"/>
      <c r="F390" s="113"/>
      <c r="G390" s="172"/>
      <c r="H390" s="172"/>
      <c r="I390" s="172"/>
      <c r="J390" s="172"/>
      <c r="K390" s="172"/>
      <c r="L390" s="172"/>
      <c r="M390" s="172"/>
    </row>
    <row r="391" spans="1:13">
      <c r="A391" s="104"/>
      <c r="B391" s="104"/>
      <c r="C391" s="104"/>
      <c r="D391" s="104"/>
      <c r="E391" s="104"/>
      <c r="F391" s="113"/>
      <c r="G391" s="172"/>
      <c r="H391" s="172"/>
      <c r="I391" s="172"/>
      <c r="J391" s="172"/>
      <c r="K391" s="172"/>
      <c r="L391" s="172"/>
      <c r="M391" s="172"/>
    </row>
    <row r="392" spans="1:13">
      <c r="A392" s="104"/>
      <c r="B392" s="104"/>
      <c r="C392" s="104"/>
      <c r="D392" s="104"/>
      <c r="E392" s="104"/>
      <c r="F392" s="113"/>
      <c r="G392" s="172"/>
      <c r="H392" s="172"/>
      <c r="I392" s="172"/>
      <c r="J392" s="172"/>
      <c r="K392" s="172"/>
      <c r="L392" s="172"/>
      <c r="M392" s="172"/>
    </row>
    <row r="393" spans="1:13">
      <c r="A393" s="104"/>
      <c r="B393" s="104"/>
      <c r="C393" s="104"/>
      <c r="D393" s="104"/>
      <c r="E393" s="104"/>
      <c r="F393" s="113"/>
      <c r="G393" s="172"/>
      <c r="H393" s="172"/>
      <c r="I393" s="172"/>
      <c r="J393" s="172"/>
      <c r="K393" s="172"/>
      <c r="L393" s="172"/>
      <c r="M393" s="172"/>
    </row>
    <row r="394" spans="1:13">
      <c r="A394" s="104"/>
      <c r="B394" s="104"/>
      <c r="C394" s="104"/>
      <c r="D394" s="104"/>
      <c r="E394" s="104"/>
      <c r="F394" s="113"/>
      <c r="G394" s="172"/>
      <c r="H394" s="172"/>
      <c r="I394" s="172"/>
      <c r="J394" s="172"/>
      <c r="K394" s="172"/>
      <c r="L394" s="172"/>
      <c r="M394" s="172"/>
    </row>
    <row r="395" spans="1:13">
      <c r="A395" s="104"/>
      <c r="B395" s="104"/>
      <c r="C395" s="104"/>
      <c r="D395" s="104"/>
      <c r="E395" s="104"/>
      <c r="F395" s="113"/>
      <c r="G395" s="172"/>
      <c r="H395" s="172"/>
      <c r="I395" s="172"/>
      <c r="J395" s="172"/>
      <c r="K395" s="172"/>
      <c r="L395" s="172"/>
      <c r="M395" s="172"/>
    </row>
    <row r="396" spans="1:13">
      <c r="A396" s="104"/>
      <c r="B396" s="104"/>
      <c r="C396" s="104"/>
      <c r="D396" s="104"/>
      <c r="E396" s="104"/>
      <c r="F396" s="113"/>
      <c r="G396" s="172"/>
      <c r="H396" s="172"/>
      <c r="I396" s="172"/>
      <c r="J396" s="172"/>
      <c r="K396" s="172"/>
      <c r="L396" s="172"/>
      <c r="M396" s="172"/>
    </row>
    <row r="397" spans="1:13">
      <c r="A397" s="104"/>
      <c r="B397" s="104"/>
      <c r="C397" s="104"/>
      <c r="D397" s="104"/>
      <c r="E397" s="104"/>
      <c r="F397" s="113"/>
      <c r="G397" s="172"/>
      <c r="H397" s="172"/>
      <c r="I397" s="172"/>
      <c r="J397" s="172"/>
      <c r="K397" s="172"/>
      <c r="L397" s="172"/>
      <c r="M397" s="172"/>
    </row>
    <row r="398" spans="1:13">
      <c r="A398" s="104"/>
      <c r="B398" s="104"/>
      <c r="C398" s="104"/>
      <c r="D398" s="104"/>
      <c r="E398" s="104"/>
      <c r="F398" s="113"/>
      <c r="G398" s="172"/>
      <c r="H398" s="172"/>
      <c r="I398" s="172"/>
      <c r="J398" s="172"/>
      <c r="K398" s="172"/>
      <c r="L398" s="172"/>
      <c r="M398" s="172"/>
    </row>
    <row r="399" spans="1:13">
      <c r="A399" s="104"/>
      <c r="B399" s="104"/>
      <c r="C399" s="104"/>
      <c r="D399" s="104"/>
      <c r="E399" s="104"/>
      <c r="F399" s="113"/>
      <c r="G399" s="172"/>
      <c r="H399" s="172"/>
      <c r="I399" s="172"/>
      <c r="J399" s="172"/>
      <c r="K399" s="172"/>
      <c r="L399" s="172"/>
      <c r="M399" s="172"/>
    </row>
    <row r="400" spans="1:13">
      <c r="A400" s="104"/>
      <c r="B400" s="104"/>
      <c r="C400" s="104"/>
      <c r="D400" s="104"/>
      <c r="E400" s="104"/>
      <c r="F400" s="113"/>
      <c r="G400" s="172"/>
      <c r="H400" s="172"/>
      <c r="I400" s="172"/>
      <c r="J400" s="172"/>
      <c r="K400" s="172"/>
      <c r="L400" s="172"/>
      <c r="M400" s="172"/>
    </row>
    <row r="401" spans="1:13">
      <c r="A401" s="104"/>
      <c r="B401" s="104"/>
      <c r="C401" s="104"/>
      <c r="D401" s="104"/>
      <c r="E401" s="104"/>
      <c r="F401" s="113"/>
      <c r="G401" s="172"/>
      <c r="H401" s="172"/>
      <c r="I401" s="172"/>
      <c r="J401" s="172"/>
      <c r="K401" s="172"/>
      <c r="L401" s="172"/>
      <c r="M401" s="172"/>
    </row>
    <row r="402" spans="1:13">
      <c r="A402" s="104"/>
      <c r="B402" s="104"/>
      <c r="C402" s="104"/>
      <c r="D402" s="104"/>
      <c r="E402" s="104"/>
      <c r="F402" s="113"/>
      <c r="G402" s="172"/>
      <c r="H402" s="172"/>
      <c r="I402" s="172"/>
      <c r="J402" s="172"/>
      <c r="K402" s="172"/>
      <c r="L402" s="172"/>
      <c r="M402" s="172"/>
    </row>
    <row r="403" spans="1:13">
      <c r="A403" s="104"/>
      <c r="B403" s="104"/>
      <c r="C403" s="104"/>
      <c r="D403" s="104"/>
      <c r="E403" s="104"/>
      <c r="F403" s="113"/>
      <c r="G403" s="172"/>
      <c r="H403" s="172"/>
      <c r="I403" s="172"/>
      <c r="J403" s="172"/>
      <c r="K403" s="172"/>
      <c r="L403" s="172"/>
      <c r="M403" s="172"/>
    </row>
    <row r="404" spans="1:13">
      <c r="A404" s="104"/>
      <c r="B404" s="104"/>
      <c r="C404" s="104"/>
      <c r="D404" s="104"/>
      <c r="E404" s="104"/>
      <c r="F404" s="113"/>
      <c r="G404" s="172"/>
      <c r="H404" s="172"/>
      <c r="I404" s="172"/>
      <c r="J404" s="172"/>
      <c r="K404" s="172"/>
      <c r="L404" s="172"/>
      <c r="M404" s="172"/>
    </row>
    <row r="405" spans="1:13">
      <c r="A405" s="104"/>
      <c r="B405" s="104"/>
      <c r="C405" s="104"/>
      <c r="D405" s="104"/>
      <c r="E405" s="104"/>
      <c r="F405" s="113"/>
      <c r="G405" s="172"/>
      <c r="H405" s="172"/>
      <c r="I405" s="172"/>
      <c r="J405" s="172"/>
      <c r="K405" s="172"/>
      <c r="L405" s="172"/>
      <c r="M405" s="172"/>
    </row>
    <row r="406" spans="1:13">
      <c r="A406" s="104"/>
      <c r="B406" s="104"/>
      <c r="C406" s="104"/>
      <c r="D406" s="104"/>
      <c r="E406" s="104"/>
      <c r="F406" s="113"/>
      <c r="G406" s="172"/>
      <c r="H406" s="172"/>
      <c r="I406" s="172"/>
      <c r="J406" s="172"/>
      <c r="K406" s="172"/>
      <c r="L406" s="172"/>
      <c r="M406" s="172"/>
    </row>
    <row r="407" spans="1:13">
      <c r="A407" s="104"/>
      <c r="B407" s="104"/>
      <c r="C407" s="104"/>
      <c r="D407" s="104"/>
      <c r="E407" s="104"/>
      <c r="F407" s="113"/>
      <c r="G407" s="172"/>
      <c r="H407" s="172"/>
      <c r="I407" s="172"/>
      <c r="J407" s="172"/>
      <c r="K407" s="172"/>
      <c r="L407" s="172"/>
      <c r="M407" s="172"/>
    </row>
    <row r="408" spans="1:13">
      <c r="A408" s="104"/>
      <c r="B408" s="104"/>
      <c r="C408" s="104"/>
      <c r="D408" s="104"/>
      <c r="E408" s="104"/>
      <c r="F408" s="113"/>
      <c r="G408" s="172"/>
      <c r="H408" s="172"/>
      <c r="I408" s="172"/>
      <c r="J408" s="172"/>
      <c r="K408" s="172"/>
      <c r="L408" s="172"/>
      <c r="M408" s="172"/>
    </row>
    <row r="409" spans="1:13">
      <c r="A409" s="104"/>
      <c r="B409" s="104"/>
      <c r="C409" s="104"/>
      <c r="D409" s="104"/>
      <c r="E409" s="104"/>
      <c r="F409" s="113"/>
      <c r="G409" s="172"/>
      <c r="H409" s="172"/>
      <c r="I409" s="172"/>
      <c r="J409" s="172"/>
      <c r="K409" s="172"/>
      <c r="L409" s="172"/>
      <c r="M409" s="172"/>
    </row>
    <row r="410" spans="1:13">
      <c r="A410" s="104"/>
      <c r="B410" s="104"/>
      <c r="C410" s="104"/>
      <c r="D410" s="104"/>
      <c r="E410" s="104"/>
      <c r="F410" s="113"/>
      <c r="G410" s="172"/>
      <c r="H410" s="172"/>
      <c r="I410" s="172"/>
      <c r="J410" s="172"/>
      <c r="K410" s="172"/>
      <c r="L410" s="172"/>
      <c r="M410" s="172"/>
    </row>
    <row r="411" spans="1:13">
      <c r="A411" s="104"/>
      <c r="B411" s="104"/>
      <c r="C411" s="104"/>
      <c r="D411" s="104"/>
      <c r="E411" s="104"/>
      <c r="F411" s="113"/>
      <c r="G411" s="172"/>
      <c r="H411" s="172"/>
      <c r="I411" s="172"/>
      <c r="J411" s="172"/>
      <c r="K411" s="172"/>
      <c r="L411" s="172"/>
      <c r="M411" s="172"/>
    </row>
    <row r="412" spans="1:13">
      <c r="A412" s="104"/>
      <c r="B412" s="104"/>
      <c r="C412" s="104"/>
      <c r="D412" s="104"/>
      <c r="E412" s="104"/>
      <c r="F412" s="113"/>
      <c r="G412" s="172"/>
      <c r="H412" s="172"/>
      <c r="I412" s="172"/>
      <c r="J412" s="172"/>
      <c r="K412" s="172"/>
      <c r="L412" s="172"/>
      <c r="M412" s="172"/>
    </row>
    <row r="413" spans="1:13">
      <c r="A413" s="104"/>
      <c r="B413" s="104"/>
      <c r="C413" s="104"/>
      <c r="D413" s="104"/>
      <c r="E413" s="104"/>
      <c r="F413" s="113"/>
      <c r="G413" s="172"/>
      <c r="H413" s="172"/>
      <c r="I413" s="172"/>
      <c r="J413" s="172"/>
      <c r="K413" s="172"/>
      <c r="L413" s="172"/>
      <c r="M413" s="172"/>
    </row>
    <row r="414" spans="1:13">
      <c r="A414" s="104"/>
      <c r="B414" s="104"/>
      <c r="C414" s="104"/>
      <c r="D414" s="104"/>
      <c r="E414" s="104"/>
      <c r="F414" s="113"/>
      <c r="G414" s="172"/>
      <c r="H414" s="172"/>
      <c r="I414" s="172"/>
      <c r="J414" s="172"/>
      <c r="K414" s="172"/>
      <c r="L414" s="172"/>
      <c r="M414" s="172"/>
    </row>
    <row r="415" spans="1:13">
      <c r="A415" s="104"/>
      <c r="B415" s="104"/>
      <c r="C415" s="104"/>
      <c r="D415" s="104"/>
      <c r="E415" s="104"/>
      <c r="F415" s="113"/>
      <c r="G415" s="172"/>
      <c r="H415" s="172"/>
      <c r="I415" s="172"/>
      <c r="J415" s="172"/>
      <c r="K415" s="172"/>
      <c r="L415" s="172"/>
      <c r="M415" s="172"/>
    </row>
    <row r="416" spans="1:13">
      <c r="A416" s="104"/>
      <c r="B416" s="104"/>
      <c r="C416" s="104"/>
      <c r="D416" s="104"/>
      <c r="E416" s="104"/>
      <c r="F416" s="113"/>
      <c r="G416" s="172"/>
      <c r="H416" s="172"/>
      <c r="I416" s="172"/>
      <c r="J416" s="172"/>
      <c r="K416" s="172"/>
      <c r="L416" s="172"/>
      <c r="M416" s="172"/>
    </row>
    <row r="417" spans="1:13">
      <c r="A417" s="104"/>
      <c r="B417" s="104"/>
      <c r="C417" s="104"/>
      <c r="D417" s="104"/>
      <c r="E417" s="104"/>
      <c r="F417" s="113"/>
      <c r="G417" s="172"/>
      <c r="H417" s="172"/>
      <c r="I417" s="172"/>
      <c r="J417" s="172"/>
      <c r="K417" s="172"/>
      <c r="L417" s="172"/>
      <c r="M417" s="172"/>
    </row>
    <row r="418" spans="1:13">
      <c r="A418" s="104"/>
      <c r="B418" s="104"/>
      <c r="C418" s="104"/>
      <c r="D418" s="104"/>
      <c r="E418" s="104"/>
      <c r="F418" s="113"/>
      <c r="G418" s="172"/>
      <c r="H418" s="172"/>
      <c r="I418" s="172"/>
      <c r="J418" s="172"/>
      <c r="K418" s="172"/>
      <c r="L418" s="172"/>
      <c r="M418" s="172"/>
    </row>
    <row r="419" spans="1:13">
      <c r="A419" s="104"/>
      <c r="B419" s="104"/>
      <c r="C419" s="104"/>
      <c r="D419" s="104"/>
      <c r="E419" s="104"/>
      <c r="F419" s="113"/>
      <c r="G419" s="172"/>
      <c r="H419" s="172"/>
      <c r="I419" s="172"/>
      <c r="J419" s="172"/>
      <c r="K419" s="172"/>
      <c r="L419" s="172"/>
      <c r="M419" s="172"/>
    </row>
    <row r="420" spans="1:13">
      <c r="A420" s="104"/>
      <c r="B420" s="104"/>
      <c r="C420" s="104"/>
      <c r="D420" s="104"/>
      <c r="E420" s="104"/>
      <c r="F420" s="113"/>
      <c r="G420" s="172"/>
      <c r="H420" s="172"/>
      <c r="I420" s="172"/>
      <c r="J420" s="172"/>
      <c r="K420" s="172"/>
      <c r="L420" s="172"/>
      <c r="M420" s="172"/>
    </row>
    <row r="421" spans="1:13">
      <c r="A421" s="104"/>
      <c r="B421" s="104"/>
      <c r="C421" s="104"/>
      <c r="D421" s="104"/>
      <c r="E421" s="104"/>
      <c r="F421" s="113"/>
      <c r="G421" s="172"/>
      <c r="H421" s="172"/>
      <c r="I421" s="172"/>
      <c r="J421" s="172"/>
      <c r="K421" s="172"/>
      <c r="L421" s="172"/>
      <c r="M421" s="172"/>
    </row>
    <row r="422" spans="1:13">
      <c r="A422" s="104"/>
      <c r="B422" s="104"/>
      <c r="C422" s="104"/>
      <c r="D422" s="104"/>
      <c r="E422" s="104"/>
      <c r="F422" s="113"/>
      <c r="G422" s="172"/>
      <c r="H422" s="172"/>
      <c r="I422" s="172"/>
      <c r="J422" s="172"/>
      <c r="K422" s="172"/>
      <c r="L422" s="172"/>
      <c r="M422" s="172"/>
    </row>
    <row r="423" spans="1:13">
      <c r="A423" s="104"/>
      <c r="B423" s="104"/>
      <c r="C423" s="104"/>
      <c r="D423" s="104"/>
      <c r="E423" s="104"/>
      <c r="F423" s="113"/>
      <c r="G423" s="172"/>
      <c r="H423" s="172"/>
      <c r="I423" s="172"/>
      <c r="J423" s="172"/>
      <c r="K423" s="172"/>
      <c r="L423" s="172"/>
      <c r="M423" s="172"/>
    </row>
    <row r="424" spans="1:13">
      <c r="A424" s="104"/>
      <c r="B424" s="104"/>
      <c r="C424" s="104"/>
      <c r="D424" s="104"/>
      <c r="E424" s="104"/>
      <c r="F424" s="113"/>
      <c r="G424" s="172"/>
      <c r="H424" s="172"/>
      <c r="I424" s="172"/>
      <c r="J424" s="172"/>
      <c r="K424" s="172"/>
      <c r="L424" s="172"/>
      <c r="M424" s="172"/>
    </row>
    <row r="425" spans="1:13">
      <c r="A425" s="104"/>
      <c r="B425" s="104"/>
      <c r="C425" s="104"/>
      <c r="D425" s="104"/>
      <c r="E425" s="104"/>
      <c r="F425" s="113"/>
      <c r="G425" s="172"/>
      <c r="H425" s="172"/>
      <c r="I425" s="172"/>
      <c r="J425" s="172"/>
      <c r="K425" s="172"/>
      <c r="L425" s="172"/>
      <c r="M425" s="172"/>
    </row>
    <row r="426" spans="1:13">
      <c r="A426" s="104"/>
      <c r="B426" s="104"/>
      <c r="C426" s="104"/>
      <c r="D426" s="104"/>
      <c r="E426" s="104"/>
      <c r="F426" s="113"/>
      <c r="G426" s="172"/>
      <c r="H426" s="172"/>
      <c r="I426" s="172"/>
      <c r="J426" s="172"/>
      <c r="K426" s="172"/>
      <c r="L426" s="172"/>
      <c r="M426" s="172"/>
    </row>
    <row r="427" spans="1:13">
      <c r="A427" s="104"/>
      <c r="B427" s="104"/>
      <c r="C427" s="104"/>
      <c r="D427" s="104"/>
      <c r="E427" s="104"/>
      <c r="F427" s="113"/>
      <c r="G427" s="172"/>
      <c r="H427" s="172"/>
      <c r="I427" s="172"/>
      <c r="J427" s="172"/>
      <c r="K427" s="172"/>
      <c r="L427" s="172"/>
      <c r="M427" s="172"/>
    </row>
    <row r="428" spans="1:13">
      <c r="A428" s="104"/>
      <c r="B428" s="104"/>
      <c r="C428" s="104"/>
      <c r="D428" s="104"/>
      <c r="E428" s="104"/>
      <c r="F428" s="113"/>
      <c r="G428" s="172"/>
      <c r="H428" s="172"/>
      <c r="I428" s="172"/>
      <c r="J428" s="172"/>
      <c r="K428" s="172"/>
      <c r="L428" s="172"/>
      <c r="M428" s="172"/>
    </row>
    <row r="429" spans="1:13">
      <c r="A429" s="104"/>
      <c r="B429" s="104"/>
      <c r="C429" s="104"/>
      <c r="D429" s="104"/>
      <c r="E429" s="104"/>
      <c r="F429" s="113"/>
      <c r="G429" s="172"/>
      <c r="H429" s="172"/>
      <c r="I429" s="172"/>
      <c r="J429" s="172"/>
      <c r="K429" s="172"/>
      <c r="L429" s="172"/>
      <c r="M429" s="172"/>
    </row>
    <row r="430" spans="1:13">
      <c r="A430" s="104"/>
      <c r="B430" s="104"/>
      <c r="C430" s="104"/>
      <c r="D430" s="104"/>
      <c r="E430" s="104"/>
      <c r="F430" s="113"/>
      <c r="G430" s="172"/>
      <c r="H430" s="172"/>
      <c r="I430" s="172"/>
      <c r="J430" s="172"/>
      <c r="K430" s="172"/>
      <c r="L430" s="172"/>
      <c r="M430" s="172"/>
    </row>
    <row r="431" spans="1:13">
      <c r="A431" s="104"/>
      <c r="B431" s="104"/>
      <c r="C431" s="104"/>
      <c r="D431" s="104"/>
      <c r="E431" s="104"/>
      <c r="F431" s="113"/>
      <c r="G431" s="172"/>
      <c r="H431" s="172"/>
      <c r="I431" s="172"/>
      <c r="J431" s="172"/>
      <c r="K431" s="172"/>
      <c r="L431" s="172"/>
      <c r="M431" s="172"/>
    </row>
    <row r="432" spans="1:13">
      <c r="A432" s="104"/>
      <c r="B432" s="104"/>
      <c r="C432" s="104"/>
      <c r="D432" s="104"/>
      <c r="E432" s="104"/>
      <c r="F432" s="113"/>
      <c r="G432" s="172"/>
      <c r="H432" s="172"/>
      <c r="I432" s="172"/>
      <c r="J432" s="172"/>
      <c r="K432" s="172"/>
      <c r="L432" s="172"/>
      <c r="M432" s="172"/>
    </row>
    <row r="433" spans="1:13">
      <c r="A433" s="104"/>
      <c r="B433" s="104"/>
      <c r="C433" s="104"/>
      <c r="D433" s="104"/>
      <c r="E433" s="104"/>
      <c r="F433" s="113"/>
      <c r="G433" s="172"/>
      <c r="H433" s="172"/>
      <c r="I433" s="172"/>
      <c r="J433" s="172"/>
      <c r="K433" s="172"/>
      <c r="L433" s="172"/>
      <c r="M433" s="172"/>
    </row>
    <row r="434" spans="1:13">
      <c r="A434" s="104"/>
      <c r="B434" s="104"/>
      <c r="C434" s="104"/>
      <c r="D434" s="104"/>
      <c r="E434" s="104"/>
      <c r="F434" s="113"/>
      <c r="G434" s="172"/>
      <c r="H434" s="172"/>
      <c r="I434" s="172"/>
      <c r="J434" s="172"/>
      <c r="K434" s="172"/>
      <c r="L434" s="172"/>
      <c r="M434" s="172"/>
    </row>
    <row r="435" spans="1:13">
      <c r="A435" s="104"/>
      <c r="B435" s="104"/>
      <c r="C435" s="104"/>
      <c r="D435" s="104"/>
      <c r="E435" s="104"/>
      <c r="F435" s="113"/>
      <c r="G435" s="172"/>
      <c r="H435" s="172"/>
      <c r="I435" s="172"/>
      <c r="J435" s="172"/>
      <c r="K435" s="172"/>
      <c r="L435" s="172"/>
      <c r="M435" s="172"/>
    </row>
    <row r="436" spans="1:13">
      <c r="A436" s="104"/>
      <c r="B436" s="104"/>
      <c r="C436" s="104"/>
      <c r="D436" s="104"/>
      <c r="E436" s="104"/>
      <c r="F436" s="113"/>
      <c r="G436" s="172"/>
      <c r="H436" s="172"/>
      <c r="I436" s="172"/>
      <c r="J436" s="172"/>
      <c r="K436" s="172"/>
      <c r="L436" s="172"/>
      <c r="M436" s="172"/>
    </row>
    <row r="437" spans="1:13">
      <c r="A437" s="104"/>
      <c r="B437" s="104"/>
      <c r="C437" s="104"/>
      <c r="D437" s="104"/>
      <c r="E437" s="104"/>
      <c r="F437" s="113"/>
      <c r="G437" s="172"/>
      <c r="H437" s="172"/>
      <c r="I437" s="172"/>
      <c r="J437" s="172"/>
      <c r="K437" s="172"/>
      <c r="L437" s="172"/>
      <c r="M437" s="172"/>
    </row>
    <row r="438" spans="1:13">
      <c r="A438" s="104"/>
      <c r="B438" s="104"/>
      <c r="C438" s="104"/>
      <c r="D438" s="104"/>
      <c r="E438" s="104"/>
      <c r="F438" s="113"/>
      <c r="G438" s="172"/>
      <c r="H438" s="172"/>
      <c r="I438" s="172"/>
      <c r="J438" s="172"/>
      <c r="K438" s="172"/>
      <c r="L438" s="172"/>
      <c r="M438" s="172"/>
    </row>
    <row r="439" spans="1:13">
      <c r="A439" s="104"/>
      <c r="B439" s="104"/>
      <c r="C439" s="104"/>
      <c r="D439" s="104"/>
      <c r="E439" s="104"/>
      <c r="F439" s="113"/>
      <c r="G439" s="172"/>
      <c r="H439" s="172"/>
      <c r="I439" s="172"/>
      <c r="J439" s="172"/>
      <c r="K439" s="172"/>
      <c r="L439" s="172"/>
      <c r="M439" s="172"/>
    </row>
    <row r="440" spans="1:13">
      <c r="A440" s="104"/>
      <c r="B440" s="104"/>
      <c r="C440" s="104"/>
      <c r="D440" s="104"/>
      <c r="E440" s="104"/>
      <c r="F440" s="113"/>
      <c r="G440" s="172"/>
      <c r="H440" s="172"/>
      <c r="I440" s="172"/>
      <c r="J440" s="172"/>
      <c r="K440" s="172"/>
      <c r="L440" s="172"/>
      <c r="M440" s="172"/>
    </row>
    <row r="441" spans="1:13">
      <c r="A441" s="104"/>
      <c r="B441" s="104"/>
      <c r="C441" s="104"/>
      <c r="D441" s="104"/>
      <c r="E441" s="104"/>
      <c r="F441" s="113"/>
      <c r="G441" s="172"/>
      <c r="H441" s="172"/>
      <c r="I441" s="172"/>
      <c r="J441" s="172"/>
      <c r="K441" s="172"/>
      <c r="L441" s="172"/>
      <c r="M441" s="172"/>
    </row>
    <row r="442" spans="1:13">
      <c r="A442" s="104"/>
      <c r="B442" s="104"/>
      <c r="C442" s="104"/>
      <c r="D442" s="104"/>
      <c r="E442" s="104"/>
      <c r="F442" s="113"/>
      <c r="G442" s="172"/>
      <c r="H442" s="172"/>
      <c r="I442" s="172"/>
      <c r="J442" s="172"/>
      <c r="K442" s="172"/>
      <c r="L442" s="172"/>
      <c r="M442" s="172"/>
    </row>
    <row r="443" spans="1:13">
      <c r="A443" s="104"/>
      <c r="B443" s="104"/>
      <c r="C443" s="104"/>
      <c r="D443" s="104"/>
      <c r="E443" s="104"/>
      <c r="F443" s="113"/>
      <c r="G443" s="172"/>
      <c r="H443" s="172"/>
      <c r="I443" s="172"/>
      <c r="J443" s="172"/>
      <c r="K443" s="172"/>
      <c r="L443" s="172"/>
      <c r="M443" s="172"/>
    </row>
    <row r="444" spans="1:13">
      <c r="A444" s="104"/>
      <c r="B444" s="104"/>
      <c r="C444" s="104"/>
      <c r="D444" s="104"/>
      <c r="E444" s="104"/>
      <c r="F444" s="113"/>
      <c r="G444" s="172"/>
      <c r="H444" s="172"/>
      <c r="I444" s="172"/>
      <c r="J444" s="172"/>
      <c r="K444" s="172"/>
      <c r="L444" s="172"/>
      <c r="M444" s="172"/>
    </row>
    <row r="445" spans="1:13">
      <c r="A445" s="104"/>
      <c r="B445" s="104"/>
      <c r="C445" s="104"/>
      <c r="D445" s="104"/>
      <c r="E445" s="104"/>
      <c r="F445" s="113"/>
      <c r="G445" s="172"/>
      <c r="H445" s="172"/>
      <c r="I445" s="172"/>
      <c r="J445" s="172"/>
      <c r="K445" s="172"/>
      <c r="L445" s="172"/>
      <c r="M445" s="172"/>
    </row>
    <row r="446" spans="1:13">
      <c r="A446" s="104"/>
      <c r="B446" s="104"/>
      <c r="C446" s="104"/>
      <c r="D446" s="104"/>
      <c r="E446" s="104"/>
      <c r="F446" s="113"/>
      <c r="G446" s="172"/>
      <c r="H446" s="172"/>
      <c r="I446" s="172"/>
      <c r="J446" s="172"/>
      <c r="K446" s="172"/>
      <c r="L446" s="172"/>
      <c r="M446" s="172"/>
    </row>
    <row r="447" spans="1:13">
      <c r="A447" s="104"/>
      <c r="B447" s="104"/>
      <c r="C447" s="104"/>
      <c r="D447" s="104"/>
      <c r="E447" s="104"/>
      <c r="F447" s="113"/>
      <c r="G447" s="172"/>
      <c r="H447" s="172"/>
      <c r="I447" s="172"/>
      <c r="J447" s="172"/>
      <c r="K447" s="172"/>
      <c r="L447" s="172"/>
      <c r="M447" s="172"/>
    </row>
    <row r="448" spans="1:13">
      <c r="A448" s="104"/>
      <c r="B448" s="104"/>
      <c r="C448" s="104"/>
      <c r="D448" s="104"/>
      <c r="E448" s="104"/>
      <c r="F448" s="113"/>
      <c r="G448" s="172"/>
      <c r="H448" s="172"/>
      <c r="I448" s="172"/>
      <c r="J448" s="172"/>
      <c r="K448" s="172"/>
      <c r="L448" s="172"/>
      <c r="M448" s="172"/>
    </row>
    <row r="449" spans="1:13">
      <c r="A449" s="104"/>
      <c r="B449" s="104"/>
      <c r="C449" s="104"/>
      <c r="D449" s="104"/>
      <c r="E449" s="104"/>
      <c r="F449" s="113"/>
      <c r="G449" s="172"/>
      <c r="H449" s="172"/>
      <c r="I449" s="172"/>
      <c r="J449" s="172"/>
      <c r="K449" s="172"/>
      <c r="L449" s="172"/>
      <c r="M449" s="172"/>
    </row>
    <row r="450" spans="1:13">
      <c r="A450" s="104"/>
      <c r="B450" s="104"/>
      <c r="C450" s="104"/>
      <c r="D450" s="104"/>
      <c r="E450" s="104"/>
      <c r="F450" s="113"/>
      <c r="G450" s="172"/>
      <c r="H450" s="172"/>
      <c r="I450" s="172"/>
      <c r="J450" s="172"/>
      <c r="K450" s="172"/>
      <c r="L450" s="172"/>
      <c r="M450" s="172"/>
    </row>
    <row r="451" spans="1:13">
      <c r="A451" s="104"/>
      <c r="B451" s="104"/>
      <c r="C451" s="104"/>
      <c r="D451" s="104"/>
      <c r="E451" s="104"/>
      <c r="F451" s="113"/>
      <c r="G451" s="172"/>
      <c r="H451" s="172"/>
      <c r="I451" s="172"/>
      <c r="J451" s="172"/>
      <c r="K451" s="172"/>
      <c r="L451" s="172"/>
      <c r="M451" s="172"/>
    </row>
    <row r="452" spans="1:13">
      <c r="A452" s="104"/>
      <c r="B452" s="104"/>
      <c r="C452" s="104"/>
      <c r="D452" s="104"/>
      <c r="E452" s="104"/>
      <c r="F452" s="113"/>
      <c r="G452" s="172"/>
      <c r="H452" s="172"/>
      <c r="I452" s="172"/>
      <c r="J452" s="172"/>
      <c r="K452" s="172"/>
      <c r="L452" s="172"/>
      <c r="M452" s="172"/>
    </row>
    <row r="453" spans="1:13">
      <c r="A453" s="104"/>
      <c r="B453" s="104"/>
      <c r="C453" s="104"/>
      <c r="D453" s="104"/>
      <c r="E453" s="104"/>
      <c r="F453" s="113"/>
      <c r="G453" s="172"/>
      <c r="H453" s="172"/>
      <c r="I453" s="172"/>
      <c r="J453" s="172"/>
      <c r="K453" s="172"/>
      <c r="L453" s="172"/>
      <c r="M453" s="172"/>
    </row>
    <row r="454" spans="1:13">
      <c r="A454" s="104"/>
      <c r="B454" s="104"/>
      <c r="C454" s="104"/>
      <c r="D454" s="104"/>
      <c r="E454" s="104"/>
      <c r="F454" s="113"/>
      <c r="G454" s="172"/>
      <c r="H454" s="172"/>
      <c r="I454" s="172"/>
      <c r="J454" s="172"/>
      <c r="K454" s="172"/>
      <c r="L454" s="172"/>
      <c r="M454" s="172"/>
    </row>
    <row r="455" spans="1:13">
      <c r="A455" s="104"/>
      <c r="B455" s="104"/>
      <c r="C455" s="104"/>
      <c r="D455" s="104"/>
      <c r="E455" s="104"/>
      <c r="F455" s="113"/>
      <c r="G455" s="172"/>
      <c r="H455" s="172"/>
      <c r="I455" s="172"/>
      <c r="J455" s="172"/>
      <c r="K455" s="172"/>
      <c r="L455" s="172"/>
      <c r="M455" s="172"/>
    </row>
    <row r="456" spans="1:13">
      <c r="A456" s="104"/>
      <c r="B456" s="104"/>
      <c r="C456" s="104"/>
      <c r="D456" s="104"/>
      <c r="E456" s="104"/>
      <c r="F456" s="113"/>
      <c r="G456" s="172"/>
      <c r="H456" s="172"/>
      <c r="I456" s="172"/>
      <c r="J456" s="172"/>
      <c r="K456" s="172"/>
      <c r="L456" s="172"/>
      <c r="M456" s="172"/>
    </row>
    <row r="457" spans="1:13">
      <c r="A457" s="104"/>
      <c r="B457" s="104"/>
      <c r="C457" s="104"/>
      <c r="D457" s="104"/>
      <c r="E457" s="104"/>
      <c r="F457" s="113"/>
      <c r="G457" s="172"/>
      <c r="H457" s="172"/>
      <c r="I457" s="172"/>
      <c r="J457" s="172"/>
      <c r="K457" s="172"/>
      <c r="L457" s="172"/>
      <c r="M457" s="172"/>
    </row>
    <row r="458" spans="1:13">
      <c r="A458" s="104"/>
      <c r="B458" s="104"/>
      <c r="C458" s="104"/>
      <c r="D458" s="104"/>
      <c r="E458" s="104"/>
      <c r="F458" s="113"/>
      <c r="G458" s="172"/>
      <c r="H458" s="172"/>
      <c r="I458" s="172"/>
      <c r="J458" s="172"/>
      <c r="K458" s="172"/>
      <c r="L458" s="172"/>
      <c r="M458" s="172"/>
    </row>
    <row r="459" spans="1:13">
      <c r="A459" s="104"/>
      <c r="B459" s="104"/>
      <c r="C459" s="104"/>
      <c r="D459" s="104"/>
      <c r="E459" s="104"/>
      <c r="F459" s="113"/>
      <c r="G459" s="172"/>
      <c r="H459" s="172"/>
      <c r="I459" s="172"/>
      <c r="J459" s="172"/>
      <c r="K459" s="172"/>
      <c r="L459" s="172"/>
      <c r="M459" s="172"/>
    </row>
    <row r="460" spans="1:13">
      <c r="A460" s="104"/>
      <c r="B460" s="104"/>
      <c r="C460" s="104"/>
      <c r="D460" s="104"/>
      <c r="E460" s="104"/>
      <c r="F460" s="113"/>
      <c r="G460" s="172"/>
      <c r="H460" s="172"/>
      <c r="I460" s="172"/>
      <c r="J460" s="172"/>
      <c r="K460" s="172"/>
      <c r="L460" s="172"/>
      <c r="M460" s="172"/>
    </row>
    <row r="461" spans="1:13">
      <c r="A461" s="104"/>
      <c r="B461" s="104"/>
      <c r="C461" s="104"/>
      <c r="D461" s="104"/>
      <c r="E461" s="104"/>
      <c r="F461" s="113"/>
      <c r="G461" s="172"/>
      <c r="H461" s="172"/>
      <c r="I461" s="172"/>
      <c r="J461" s="172"/>
      <c r="K461" s="172"/>
      <c r="L461" s="172"/>
      <c r="M461" s="172"/>
    </row>
    <row r="462" spans="1:13">
      <c r="A462" s="104"/>
      <c r="B462" s="104"/>
      <c r="C462" s="104"/>
      <c r="D462" s="104"/>
      <c r="E462" s="104"/>
      <c r="F462" s="113"/>
      <c r="G462" s="172"/>
      <c r="H462" s="172"/>
      <c r="I462" s="172"/>
      <c r="J462" s="172"/>
      <c r="K462" s="172"/>
      <c r="L462" s="172"/>
      <c r="M462" s="172"/>
    </row>
    <row r="463" spans="1:13">
      <c r="A463" s="104"/>
      <c r="B463" s="104"/>
      <c r="C463" s="104"/>
      <c r="D463" s="104"/>
      <c r="E463" s="104"/>
      <c r="F463" s="113"/>
      <c r="G463" s="172"/>
      <c r="H463" s="172"/>
      <c r="I463" s="172"/>
      <c r="J463" s="172"/>
      <c r="K463" s="172"/>
      <c r="L463" s="172"/>
      <c r="M463" s="172"/>
    </row>
    <row r="464" spans="1:13">
      <c r="A464" s="104"/>
      <c r="B464" s="104"/>
      <c r="C464" s="104"/>
      <c r="D464" s="104"/>
      <c r="E464" s="104"/>
      <c r="F464" s="113"/>
      <c r="G464" s="172"/>
      <c r="H464" s="172"/>
      <c r="I464" s="172"/>
      <c r="J464" s="172"/>
      <c r="K464" s="172"/>
      <c r="L464" s="172"/>
      <c r="M464" s="172"/>
    </row>
    <row r="465" spans="1:13">
      <c r="A465" s="104"/>
      <c r="B465" s="104"/>
      <c r="C465" s="104"/>
      <c r="D465" s="104"/>
      <c r="E465" s="104"/>
      <c r="F465" s="113"/>
      <c r="G465" s="172"/>
      <c r="H465" s="172"/>
      <c r="I465" s="172"/>
      <c r="J465" s="172"/>
      <c r="K465" s="172"/>
      <c r="L465" s="172"/>
      <c r="M465" s="172"/>
    </row>
    <row r="466" spans="1:13">
      <c r="A466" s="104"/>
      <c r="B466" s="104"/>
      <c r="C466" s="104"/>
      <c r="D466" s="104"/>
      <c r="E466" s="104"/>
      <c r="F466" s="113"/>
      <c r="G466" s="172"/>
      <c r="H466" s="172"/>
      <c r="I466" s="172"/>
      <c r="J466" s="172"/>
      <c r="K466" s="172"/>
      <c r="L466" s="172"/>
      <c r="M466" s="172"/>
    </row>
    <row r="467" spans="1:13">
      <c r="A467" s="104"/>
      <c r="B467" s="104"/>
      <c r="C467" s="104"/>
      <c r="D467" s="104"/>
      <c r="E467" s="104"/>
      <c r="F467" s="113"/>
      <c r="G467" s="172"/>
      <c r="H467" s="172"/>
      <c r="I467" s="172"/>
      <c r="J467" s="172"/>
      <c r="K467" s="172"/>
      <c r="L467" s="172"/>
      <c r="M467" s="172"/>
    </row>
    <row r="468" spans="1:13">
      <c r="A468" s="104"/>
      <c r="B468" s="104"/>
      <c r="C468" s="104"/>
      <c r="D468" s="104"/>
      <c r="E468" s="104"/>
      <c r="F468" s="113"/>
      <c r="G468" s="172"/>
      <c r="H468" s="172"/>
      <c r="I468" s="172"/>
      <c r="J468" s="172"/>
      <c r="K468" s="172"/>
      <c r="L468" s="172"/>
      <c r="M468" s="172"/>
    </row>
    <row r="469" spans="1:13">
      <c r="A469" s="104"/>
      <c r="B469" s="104"/>
      <c r="C469" s="104"/>
      <c r="D469" s="104"/>
      <c r="E469" s="104"/>
      <c r="F469" s="113"/>
      <c r="G469" s="172"/>
      <c r="H469" s="172"/>
      <c r="I469" s="172"/>
      <c r="J469" s="172"/>
      <c r="K469" s="172"/>
      <c r="L469" s="172"/>
      <c r="M469" s="172"/>
    </row>
    <row r="470" spans="1:13">
      <c r="A470" s="104"/>
      <c r="B470" s="104"/>
      <c r="C470" s="104"/>
      <c r="D470" s="104"/>
      <c r="E470" s="104"/>
      <c r="F470" s="113"/>
      <c r="G470" s="172"/>
      <c r="H470" s="172"/>
      <c r="I470" s="172"/>
      <c r="J470" s="172"/>
      <c r="K470" s="172"/>
      <c r="L470" s="172"/>
      <c r="M470" s="172"/>
    </row>
    <row r="471" spans="1:13">
      <c r="A471" s="104"/>
      <c r="B471" s="104"/>
      <c r="C471" s="104"/>
      <c r="D471" s="104"/>
      <c r="E471" s="104"/>
      <c r="F471" s="113"/>
      <c r="G471" s="172"/>
      <c r="H471" s="172"/>
      <c r="I471" s="172"/>
      <c r="J471" s="172"/>
      <c r="K471" s="172"/>
      <c r="L471" s="172"/>
      <c r="M471" s="172"/>
    </row>
    <row r="472" spans="1:13">
      <c r="A472" s="104"/>
      <c r="B472" s="104"/>
      <c r="C472" s="104"/>
      <c r="D472" s="104"/>
      <c r="E472" s="104"/>
      <c r="F472" s="113"/>
      <c r="G472" s="172"/>
      <c r="H472" s="172"/>
      <c r="I472" s="172"/>
      <c r="J472" s="172"/>
      <c r="K472" s="172"/>
      <c r="L472" s="172"/>
      <c r="M472" s="172"/>
    </row>
    <row r="473" spans="1:13">
      <c r="A473" s="104"/>
      <c r="B473" s="104"/>
      <c r="C473" s="104"/>
      <c r="D473" s="104"/>
      <c r="E473" s="104"/>
      <c r="F473" s="113"/>
      <c r="G473" s="172"/>
      <c r="H473" s="172"/>
      <c r="I473" s="172"/>
      <c r="J473" s="172"/>
      <c r="K473" s="172"/>
      <c r="L473" s="172"/>
      <c r="M473" s="172"/>
    </row>
    <row r="474" spans="1:13">
      <c r="A474" s="104"/>
      <c r="B474" s="104"/>
      <c r="C474" s="104"/>
      <c r="D474" s="104"/>
      <c r="E474" s="104"/>
      <c r="F474" s="113"/>
      <c r="G474" s="172"/>
      <c r="H474" s="172"/>
      <c r="I474" s="172"/>
      <c r="J474" s="172"/>
      <c r="K474" s="172"/>
      <c r="L474" s="172"/>
      <c r="M474" s="172"/>
    </row>
    <row r="475" spans="1:13">
      <c r="A475" s="104"/>
      <c r="B475" s="104"/>
      <c r="C475" s="104"/>
      <c r="D475" s="104"/>
      <c r="E475" s="104"/>
      <c r="F475" s="113"/>
      <c r="G475" s="172"/>
      <c r="H475" s="172"/>
      <c r="I475" s="172"/>
      <c r="J475" s="172"/>
      <c r="K475" s="172"/>
      <c r="L475" s="172"/>
      <c r="M475" s="172"/>
    </row>
    <row r="476" spans="1:13">
      <c r="A476" s="104"/>
      <c r="B476" s="104"/>
      <c r="C476" s="104"/>
      <c r="D476" s="104"/>
      <c r="E476" s="104"/>
      <c r="F476" s="113"/>
      <c r="G476" s="172"/>
      <c r="H476" s="172"/>
      <c r="I476" s="172"/>
      <c r="J476" s="172"/>
      <c r="K476" s="172"/>
      <c r="L476" s="172"/>
      <c r="M476" s="172"/>
    </row>
    <row r="477" spans="1:13">
      <c r="A477" s="104"/>
      <c r="B477" s="104"/>
      <c r="C477" s="104"/>
      <c r="D477" s="104"/>
      <c r="E477" s="104"/>
      <c r="F477" s="113"/>
      <c r="G477" s="172"/>
      <c r="H477" s="172"/>
      <c r="I477" s="172"/>
      <c r="J477" s="172"/>
      <c r="K477" s="172"/>
      <c r="L477" s="172"/>
      <c r="M477" s="172"/>
    </row>
    <row r="478" spans="1:13">
      <c r="A478" s="104"/>
      <c r="B478" s="104"/>
      <c r="C478" s="104"/>
      <c r="D478" s="104"/>
      <c r="E478" s="104"/>
      <c r="F478" s="113"/>
      <c r="G478" s="172"/>
      <c r="H478" s="172"/>
      <c r="I478" s="172"/>
      <c r="J478" s="172"/>
      <c r="K478" s="172"/>
      <c r="L478" s="172"/>
      <c r="M478" s="172"/>
    </row>
    <row r="479" spans="1:13">
      <c r="A479" s="104"/>
      <c r="B479" s="104"/>
      <c r="C479" s="104"/>
      <c r="D479" s="104"/>
      <c r="E479" s="104"/>
      <c r="F479" s="113"/>
      <c r="G479" s="172"/>
      <c r="H479" s="172"/>
      <c r="I479" s="172"/>
      <c r="J479" s="172"/>
      <c r="K479" s="172"/>
      <c r="L479" s="172"/>
      <c r="M479" s="172"/>
    </row>
    <row r="480" spans="1:13">
      <c r="A480" s="104"/>
      <c r="B480" s="104"/>
      <c r="C480" s="104"/>
      <c r="D480" s="104"/>
      <c r="E480" s="104"/>
      <c r="F480" s="113"/>
      <c r="G480" s="172"/>
      <c r="H480" s="172"/>
      <c r="I480" s="172"/>
      <c r="J480" s="172"/>
      <c r="K480" s="172"/>
      <c r="L480" s="172"/>
      <c r="M480" s="172"/>
    </row>
    <row r="481" spans="1:13">
      <c r="A481" s="104"/>
      <c r="B481" s="104"/>
      <c r="C481" s="104"/>
      <c r="D481" s="104"/>
      <c r="E481" s="104"/>
      <c r="F481" s="113"/>
      <c r="G481" s="172"/>
      <c r="H481" s="172"/>
      <c r="I481" s="172"/>
      <c r="J481" s="172"/>
      <c r="K481" s="172"/>
      <c r="L481" s="172"/>
      <c r="M481" s="172"/>
    </row>
    <row r="482" spans="1:13">
      <c r="A482" s="104"/>
      <c r="B482" s="104"/>
      <c r="C482" s="104"/>
      <c r="D482" s="104"/>
      <c r="E482" s="104"/>
      <c r="F482" s="113"/>
      <c r="G482" s="172"/>
      <c r="H482" s="172"/>
      <c r="I482" s="172"/>
      <c r="J482" s="172"/>
      <c r="K482" s="172"/>
      <c r="L482" s="172"/>
      <c r="M482" s="172"/>
    </row>
    <row r="483" spans="1:13">
      <c r="A483" s="104"/>
      <c r="B483" s="104"/>
      <c r="C483" s="104"/>
      <c r="D483" s="104"/>
      <c r="E483" s="104"/>
      <c r="F483" s="113"/>
      <c r="G483" s="172"/>
      <c r="H483" s="172"/>
      <c r="I483" s="172"/>
      <c r="J483" s="172"/>
      <c r="K483" s="172"/>
      <c r="L483" s="172"/>
      <c r="M483" s="172"/>
    </row>
    <row r="484" spans="1:13">
      <c r="A484" s="104"/>
      <c r="B484" s="104"/>
      <c r="C484" s="104"/>
      <c r="D484" s="104"/>
      <c r="E484" s="104"/>
      <c r="F484" s="113"/>
      <c r="G484" s="172"/>
      <c r="H484" s="172"/>
      <c r="I484" s="172"/>
      <c r="J484" s="172"/>
      <c r="K484" s="172"/>
      <c r="L484" s="172"/>
      <c r="M484" s="172"/>
    </row>
    <row r="485" spans="1:13">
      <c r="A485" s="104"/>
      <c r="B485" s="104"/>
      <c r="C485" s="104"/>
      <c r="D485" s="104"/>
      <c r="E485" s="104"/>
      <c r="F485" s="113"/>
      <c r="G485" s="172"/>
      <c r="H485" s="172"/>
      <c r="I485" s="172"/>
      <c r="J485" s="172"/>
      <c r="K485" s="172"/>
      <c r="L485" s="172"/>
      <c r="M485" s="172"/>
    </row>
    <row r="486" spans="1:13">
      <c r="A486" s="104"/>
      <c r="B486" s="104"/>
      <c r="C486" s="104"/>
      <c r="D486" s="104"/>
      <c r="E486" s="104"/>
      <c r="F486" s="113"/>
      <c r="G486" s="172"/>
      <c r="H486" s="172"/>
      <c r="I486" s="172"/>
      <c r="J486" s="172"/>
      <c r="K486" s="172"/>
      <c r="L486" s="172"/>
      <c r="M486" s="172"/>
    </row>
    <row r="487" spans="1:13">
      <c r="A487" s="104"/>
      <c r="B487" s="104"/>
      <c r="C487" s="104"/>
      <c r="D487" s="104"/>
      <c r="E487" s="104"/>
      <c r="F487" s="113"/>
      <c r="G487" s="172"/>
      <c r="H487" s="172"/>
      <c r="I487" s="172"/>
      <c r="J487" s="172"/>
      <c r="K487" s="172"/>
      <c r="L487" s="172"/>
      <c r="M487" s="172"/>
    </row>
    <row r="488" spans="1:13">
      <c r="A488" s="104"/>
      <c r="B488" s="104"/>
      <c r="C488" s="104"/>
      <c r="D488" s="104"/>
      <c r="E488" s="104"/>
      <c r="F488" s="113"/>
      <c r="G488" s="172"/>
      <c r="H488" s="172"/>
      <c r="I488" s="172"/>
      <c r="J488" s="172"/>
      <c r="K488" s="172"/>
      <c r="L488" s="172"/>
      <c r="M488" s="172"/>
    </row>
    <row r="489" spans="1:13">
      <c r="A489" s="104"/>
      <c r="B489" s="104"/>
      <c r="C489" s="104"/>
      <c r="D489" s="104"/>
      <c r="E489" s="104"/>
      <c r="F489" s="113"/>
      <c r="G489" s="172"/>
      <c r="H489" s="172"/>
      <c r="I489" s="172"/>
      <c r="J489" s="172"/>
      <c r="K489" s="172"/>
      <c r="L489" s="172"/>
      <c r="M489" s="172"/>
    </row>
    <row r="490" spans="1:13">
      <c r="A490" s="104"/>
      <c r="B490" s="104"/>
      <c r="C490" s="104"/>
      <c r="D490" s="104"/>
      <c r="E490" s="104"/>
      <c r="F490" s="113"/>
      <c r="G490" s="172"/>
      <c r="H490" s="172"/>
      <c r="I490" s="172"/>
      <c r="J490" s="172"/>
      <c r="K490" s="172"/>
      <c r="L490" s="172"/>
      <c r="M490" s="172"/>
    </row>
    <row r="491" spans="1:13">
      <c r="A491" s="104"/>
      <c r="B491" s="104"/>
      <c r="C491" s="104"/>
      <c r="D491" s="104"/>
      <c r="E491" s="104"/>
      <c r="F491" s="113"/>
      <c r="G491" s="172"/>
      <c r="H491" s="172"/>
      <c r="I491" s="172"/>
      <c r="J491" s="172"/>
      <c r="K491" s="172"/>
      <c r="L491" s="172"/>
      <c r="M491" s="172"/>
    </row>
    <row r="492" spans="1:13">
      <c r="A492" s="104"/>
      <c r="B492" s="104"/>
      <c r="C492" s="104"/>
      <c r="D492" s="104"/>
      <c r="E492" s="104"/>
      <c r="F492" s="113"/>
      <c r="G492" s="172"/>
      <c r="H492" s="172"/>
      <c r="I492" s="172"/>
      <c r="J492" s="172"/>
      <c r="K492" s="172"/>
      <c r="L492" s="172"/>
      <c r="M492" s="172"/>
    </row>
    <row r="493" spans="1:13">
      <c r="A493" s="104"/>
      <c r="B493" s="104"/>
      <c r="C493" s="104"/>
      <c r="D493" s="104"/>
      <c r="E493" s="104"/>
      <c r="F493" s="113"/>
      <c r="G493" s="172"/>
      <c r="H493" s="172"/>
      <c r="I493" s="172"/>
      <c r="J493" s="172"/>
      <c r="K493" s="172"/>
      <c r="L493" s="172"/>
      <c r="M493" s="172"/>
    </row>
    <row r="494" spans="1:13">
      <c r="A494" s="104"/>
      <c r="B494" s="104"/>
      <c r="C494" s="104"/>
      <c r="D494" s="104"/>
      <c r="E494" s="104"/>
      <c r="F494" s="113"/>
      <c r="G494" s="172"/>
      <c r="H494" s="172"/>
      <c r="I494" s="172"/>
      <c r="J494" s="172"/>
      <c r="K494" s="172"/>
      <c r="L494" s="172"/>
      <c r="M494" s="172"/>
    </row>
    <row r="495" spans="1:13">
      <c r="A495" s="104"/>
      <c r="B495" s="104"/>
      <c r="C495" s="104"/>
      <c r="D495" s="104"/>
      <c r="E495" s="104"/>
      <c r="F495" s="113"/>
      <c r="G495" s="172"/>
      <c r="H495" s="172"/>
      <c r="I495" s="172"/>
      <c r="J495" s="172"/>
      <c r="K495" s="172"/>
      <c r="L495" s="172"/>
      <c r="M495" s="172"/>
    </row>
    <row r="496" spans="1:13">
      <c r="A496" s="104"/>
      <c r="B496" s="104"/>
      <c r="C496" s="104"/>
      <c r="D496" s="104"/>
      <c r="E496" s="104"/>
      <c r="F496" s="113"/>
      <c r="G496" s="172"/>
      <c r="H496" s="172"/>
      <c r="I496" s="172"/>
      <c r="J496" s="172"/>
      <c r="K496" s="172"/>
      <c r="L496" s="172"/>
      <c r="M496" s="172"/>
    </row>
    <row r="497" spans="1:13">
      <c r="A497" s="104"/>
      <c r="B497" s="104"/>
      <c r="C497" s="104"/>
      <c r="D497" s="104"/>
      <c r="E497" s="104"/>
      <c r="F497" s="113"/>
      <c r="G497" s="172"/>
      <c r="H497" s="172"/>
      <c r="I497" s="172"/>
      <c r="J497" s="172"/>
      <c r="K497" s="172"/>
      <c r="L497" s="172"/>
      <c r="M497" s="172"/>
    </row>
    <row r="498" spans="1:13">
      <c r="A498" s="104"/>
      <c r="B498" s="104"/>
      <c r="C498" s="104"/>
      <c r="D498" s="104"/>
      <c r="E498" s="104"/>
      <c r="F498" s="113"/>
      <c r="G498" s="172"/>
      <c r="H498" s="172"/>
      <c r="I498" s="172"/>
      <c r="J498" s="172"/>
      <c r="K498" s="172"/>
      <c r="L498" s="172"/>
      <c r="M498" s="172"/>
    </row>
    <row r="499" spans="1:13">
      <c r="A499" s="104"/>
      <c r="B499" s="104"/>
      <c r="C499" s="104"/>
      <c r="D499" s="104"/>
      <c r="E499" s="104"/>
      <c r="F499" s="113"/>
      <c r="G499" s="172"/>
      <c r="H499" s="172"/>
      <c r="I499" s="172"/>
      <c r="J499" s="172"/>
      <c r="K499" s="172"/>
      <c r="L499" s="172"/>
      <c r="M499" s="172"/>
    </row>
    <row r="500" spans="1:13">
      <c r="A500" s="104"/>
      <c r="B500" s="104"/>
      <c r="C500" s="104"/>
      <c r="D500" s="104"/>
      <c r="E500" s="104"/>
      <c r="F500" s="113"/>
      <c r="G500" s="172"/>
      <c r="H500" s="172"/>
      <c r="I500" s="172"/>
      <c r="J500" s="172"/>
      <c r="K500" s="172"/>
      <c r="L500" s="172"/>
      <c r="M500" s="172"/>
    </row>
    <row r="501" spans="1:13">
      <c r="A501" s="104"/>
      <c r="B501" s="104"/>
      <c r="C501" s="104"/>
      <c r="D501" s="104"/>
      <c r="E501" s="104"/>
      <c r="F501" s="113"/>
      <c r="G501" s="172"/>
      <c r="H501" s="172"/>
      <c r="I501" s="172"/>
      <c r="J501" s="172"/>
      <c r="K501" s="172"/>
      <c r="L501" s="172"/>
      <c r="M501" s="172"/>
    </row>
    <row r="502" spans="1:13">
      <c r="A502" s="104"/>
      <c r="B502" s="104"/>
      <c r="C502" s="104"/>
      <c r="D502" s="104"/>
      <c r="E502" s="104"/>
      <c r="F502" s="113"/>
      <c r="G502" s="172"/>
      <c r="H502" s="172"/>
      <c r="I502" s="172"/>
      <c r="J502" s="172"/>
      <c r="K502" s="172"/>
      <c r="L502" s="172"/>
      <c r="M502" s="172"/>
    </row>
    <row r="503" spans="1:13">
      <c r="A503" s="104"/>
      <c r="B503" s="104"/>
      <c r="C503" s="104"/>
      <c r="D503" s="104"/>
      <c r="E503" s="104"/>
      <c r="F503" s="113"/>
      <c r="G503" s="172"/>
      <c r="H503" s="172"/>
      <c r="I503" s="172"/>
      <c r="J503" s="172"/>
      <c r="K503" s="172"/>
      <c r="L503" s="172"/>
      <c r="M503" s="172"/>
    </row>
    <row r="504" spans="1:13">
      <c r="A504" s="104"/>
      <c r="B504" s="104"/>
      <c r="C504" s="104"/>
      <c r="D504" s="104"/>
      <c r="E504" s="104"/>
      <c r="F504" s="113"/>
      <c r="G504" s="172"/>
      <c r="H504" s="172"/>
      <c r="I504" s="172"/>
      <c r="J504" s="172"/>
      <c r="K504" s="172"/>
      <c r="L504" s="172"/>
      <c r="M504" s="172"/>
    </row>
    <row r="505" spans="1:13">
      <c r="A505" s="104"/>
      <c r="B505" s="104"/>
      <c r="C505" s="104"/>
      <c r="D505" s="104"/>
      <c r="E505" s="104"/>
      <c r="F505" s="113"/>
      <c r="G505" s="172"/>
      <c r="H505" s="172"/>
      <c r="I505" s="172"/>
      <c r="J505" s="172"/>
      <c r="K505" s="172"/>
      <c r="L505" s="172"/>
      <c r="M505" s="172"/>
    </row>
    <row r="506" spans="1:13">
      <c r="A506" s="104"/>
      <c r="B506" s="104"/>
      <c r="C506" s="104"/>
      <c r="D506" s="104"/>
      <c r="E506" s="104"/>
      <c r="F506" s="113"/>
      <c r="G506" s="172"/>
      <c r="H506" s="172"/>
      <c r="I506" s="172"/>
      <c r="J506" s="172"/>
      <c r="K506" s="172"/>
      <c r="L506" s="172"/>
      <c r="M506" s="172"/>
    </row>
    <row r="507" spans="1:13">
      <c r="A507" s="104"/>
      <c r="B507" s="104"/>
      <c r="C507" s="104"/>
      <c r="D507" s="104"/>
      <c r="E507" s="104"/>
      <c r="F507" s="113"/>
      <c r="G507" s="172"/>
      <c r="H507" s="172"/>
      <c r="I507" s="172"/>
      <c r="J507" s="172"/>
      <c r="K507" s="172"/>
      <c r="L507" s="172"/>
      <c r="M507" s="172"/>
    </row>
    <row r="508" spans="1:13">
      <c r="A508" s="104"/>
      <c r="B508" s="104"/>
      <c r="C508" s="104"/>
      <c r="D508" s="104"/>
      <c r="E508" s="104"/>
      <c r="F508" s="113"/>
      <c r="G508" s="172"/>
      <c r="H508" s="172"/>
      <c r="I508" s="172"/>
      <c r="J508" s="172"/>
      <c r="K508" s="172"/>
      <c r="L508" s="172"/>
      <c r="M508" s="172"/>
    </row>
    <row r="509" spans="1:13">
      <c r="A509" s="104"/>
      <c r="B509" s="104"/>
      <c r="C509" s="104"/>
      <c r="D509" s="104"/>
      <c r="E509" s="104"/>
      <c r="F509" s="113"/>
      <c r="G509" s="172"/>
      <c r="H509" s="172"/>
      <c r="I509" s="172"/>
      <c r="J509" s="172"/>
      <c r="K509" s="172"/>
      <c r="L509" s="172"/>
      <c r="M509" s="172"/>
    </row>
    <row r="510" spans="1:13">
      <c r="A510" s="104"/>
      <c r="B510" s="104"/>
      <c r="C510" s="104"/>
      <c r="D510" s="104"/>
      <c r="E510" s="104"/>
      <c r="F510" s="113"/>
      <c r="G510" s="172"/>
      <c r="H510" s="172"/>
      <c r="I510" s="172"/>
      <c r="J510" s="172"/>
      <c r="K510" s="172"/>
      <c r="L510" s="172"/>
      <c r="M510" s="172"/>
    </row>
    <row r="511" spans="1:13">
      <c r="A511" s="104"/>
      <c r="B511" s="104"/>
      <c r="C511" s="104"/>
      <c r="D511" s="104"/>
      <c r="E511" s="104"/>
      <c r="F511" s="113"/>
      <c r="G511" s="172"/>
      <c r="H511" s="172"/>
      <c r="I511" s="172"/>
      <c r="J511" s="172"/>
      <c r="K511" s="172"/>
      <c r="L511" s="172"/>
      <c r="M511" s="172"/>
    </row>
    <row r="512" spans="1:13">
      <c r="A512" s="104"/>
      <c r="B512" s="104"/>
      <c r="C512" s="104"/>
      <c r="D512" s="104"/>
      <c r="E512" s="104"/>
      <c r="F512" s="113"/>
      <c r="G512" s="172"/>
      <c r="H512" s="172"/>
      <c r="I512" s="172"/>
      <c r="J512" s="172"/>
      <c r="K512" s="172"/>
      <c r="L512" s="172"/>
      <c r="M512" s="172"/>
    </row>
    <row r="513" spans="1:13">
      <c r="A513" s="104"/>
      <c r="B513" s="104"/>
      <c r="C513" s="104"/>
      <c r="D513" s="104"/>
      <c r="E513" s="104"/>
      <c r="F513" s="113"/>
      <c r="G513" s="172"/>
      <c r="H513" s="172"/>
      <c r="I513" s="172"/>
      <c r="J513" s="172"/>
      <c r="K513" s="172"/>
      <c r="L513" s="172"/>
      <c r="M513" s="172"/>
    </row>
    <row r="514" spans="1:13">
      <c r="A514" s="104"/>
      <c r="B514" s="104"/>
      <c r="C514" s="104"/>
      <c r="D514" s="104"/>
      <c r="E514" s="104"/>
      <c r="F514" s="113"/>
      <c r="G514" s="172"/>
      <c r="H514" s="172"/>
      <c r="I514" s="172"/>
      <c r="J514" s="172"/>
      <c r="K514" s="172"/>
      <c r="L514" s="172"/>
      <c r="M514" s="172"/>
    </row>
    <row r="515" spans="1:13">
      <c r="A515" s="104"/>
      <c r="B515" s="104"/>
      <c r="C515" s="104"/>
      <c r="D515" s="104"/>
      <c r="E515" s="104"/>
      <c r="F515" s="113"/>
      <c r="G515" s="172"/>
      <c r="H515" s="172"/>
      <c r="I515" s="172"/>
      <c r="J515" s="172"/>
      <c r="K515" s="172"/>
      <c r="L515" s="172"/>
      <c r="M515" s="172"/>
    </row>
    <row r="516" spans="1:13">
      <c r="A516" s="104"/>
      <c r="B516" s="104"/>
      <c r="C516" s="104"/>
      <c r="D516" s="104"/>
      <c r="E516" s="104"/>
      <c r="F516" s="113"/>
      <c r="G516" s="172"/>
      <c r="H516" s="172"/>
      <c r="I516" s="172"/>
      <c r="J516" s="172"/>
      <c r="K516" s="172"/>
      <c r="L516" s="172"/>
      <c r="M516" s="172"/>
    </row>
    <row r="517" spans="1:13">
      <c r="A517" s="104"/>
      <c r="B517" s="104"/>
      <c r="C517" s="104"/>
      <c r="D517" s="104"/>
      <c r="E517" s="104"/>
      <c r="F517" s="113"/>
      <c r="G517" s="172"/>
      <c r="H517" s="172"/>
      <c r="I517" s="172"/>
      <c r="J517" s="172"/>
      <c r="K517" s="172"/>
      <c r="L517" s="172"/>
      <c r="M517" s="172"/>
    </row>
    <row r="518" spans="1:13">
      <c r="A518" s="104"/>
      <c r="B518" s="104"/>
      <c r="C518" s="104"/>
      <c r="D518" s="104"/>
      <c r="E518" s="104"/>
      <c r="F518" s="113"/>
      <c r="G518" s="172"/>
      <c r="H518" s="172"/>
      <c r="I518" s="172"/>
      <c r="J518" s="172"/>
      <c r="K518" s="172"/>
      <c r="L518" s="172"/>
      <c r="M518" s="172"/>
    </row>
    <row r="519" spans="1:13">
      <c r="A519" s="104"/>
      <c r="B519" s="104"/>
      <c r="C519" s="104"/>
      <c r="D519" s="104"/>
      <c r="E519" s="104"/>
      <c r="F519" s="113"/>
      <c r="G519" s="172"/>
      <c r="H519" s="172"/>
      <c r="I519" s="172"/>
      <c r="J519" s="172"/>
      <c r="K519" s="172"/>
      <c r="L519" s="172"/>
      <c r="M519" s="172"/>
    </row>
    <row r="520" spans="1:13">
      <c r="A520" s="104"/>
      <c r="B520" s="104"/>
      <c r="C520" s="104"/>
      <c r="D520" s="104"/>
      <c r="E520" s="104"/>
      <c r="F520" s="113"/>
      <c r="G520" s="172"/>
      <c r="H520" s="172"/>
      <c r="I520" s="172"/>
      <c r="J520" s="172"/>
      <c r="K520" s="172"/>
      <c r="L520" s="172"/>
      <c r="M520" s="172"/>
    </row>
    <row r="521" spans="1:13">
      <c r="A521" s="104"/>
      <c r="B521" s="104"/>
      <c r="C521" s="104"/>
      <c r="D521" s="104"/>
      <c r="E521" s="104"/>
      <c r="F521" s="113"/>
      <c r="G521" s="172"/>
      <c r="H521" s="172"/>
      <c r="I521" s="172"/>
      <c r="J521" s="172"/>
      <c r="K521" s="172"/>
      <c r="L521" s="172"/>
      <c r="M521" s="172"/>
    </row>
    <row r="522" spans="1:13">
      <c r="A522" s="104"/>
      <c r="B522" s="104"/>
      <c r="C522" s="104"/>
      <c r="D522" s="104"/>
      <c r="E522" s="104"/>
      <c r="F522" s="113"/>
      <c r="G522" s="172"/>
      <c r="H522" s="172"/>
      <c r="I522" s="172"/>
      <c r="J522" s="172"/>
      <c r="K522" s="172"/>
      <c r="L522" s="172"/>
      <c r="M522" s="172"/>
    </row>
    <row r="523" spans="1:13">
      <c r="A523" s="104"/>
      <c r="B523" s="104"/>
      <c r="C523" s="104"/>
      <c r="D523" s="104"/>
      <c r="E523" s="104"/>
      <c r="F523" s="113"/>
      <c r="G523" s="172"/>
      <c r="H523" s="172"/>
      <c r="I523" s="172"/>
      <c r="J523" s="172"/>
      <c r="K523" s="172"/>
      <c r="L523" s="172"/>
      <c r="M523" s="172"/>
    </row>
    <row r="524" spans="1:13">
      <c r="A524" s="104"/>
      <c r="B524" s="104"/>
      <c r="C524" s="104"/>
      <c r="D524" s="104"/>
      <c r="E524" s="104"/>
      <c r="F524" s="113"/>
      <c r="G524" s="172"/>
      <c r="H524" s="172"/>
      <c r="I524" s="172"/>
      <c r="J524" s="172"/>
      <c r="K524" s="172"/>
      <c r="L524" s="172"/>
      <c r="M524" s="172"/>
    </row>
    <row r="525" spans="1:13">
      <c r="A525" s="104"/>
      <c r="B525" s="104"/>
      <c r="C525" s="104"/>
      <c r="D525" s="104"/>
      <c r="E525" s="104"/>
      <c r="F525" s="113"/>
      <c r="G525" s="172"/>
      <c r="H525" s="172"/>
      <c r="I525" s="172"/>
      <c r="J525" s="172"/>
      <c r="K525" s="172"/>
      <c r="L525" s="172"/>
      <c r="M525" s="172"/>
    </row>
    <row r="526" spans="1:13">
      <c r="A526" s="104"/>
      <c r="B526" s="104"/>
      <c r="C526" s="104"/>
      <c r="D526" s="104"/>
      <c r="E526" s="104"/>
      <c r="F526" s="113"/>
      <c r="G526" s="172"/>
      <c r="H526" s="172"/>
      <c r="I526" s="172"/>
      <c r="J526" s="172"/>
      <c r="K526" s="172"/>
      <c r="L526" s="172"/>
      <c r="M526" s="172"/>
    </row>
    <row r="527" spans="1:13">
      <c r="A527" s="104"/>
      <c r="B527" s="104"/>
      <c r="C527" s="104"/>
      <c r="D527" s="104"/>
      <c r="E527" s="104"/>
      <c r="F527" s="113"/>
      <c r="G527" s="172"/>
      <c r="H527" s="172"/>
      <c r="I527" s="172"/>
      <c r="J527" s="172"/>
      <c r="K527" s="172"/>
      <c r="L527" s="172"/>
      <c r="M527" s="172"/>
    </row>
    <row r="528" spans="1:13">
      <c r="A528" s="104"/>
      <c r="B528" s="104"/>
      <c r="C528" s="104"/>
      <c r="D528" s="104"/>
      <c r="E528" s="104"/>
      <c r="F528" s="113"/>
      <c r="G528" s="172"/>
      <c r="H528" s="172"/>
      <c r="I528" s="172"/>
      <c r="J528" s="172"/>
      <c r="K528" s="172"/>
      <c r="L528" s="172"/>
      <c r="M528" s="172"/>
    </row>
    <row r="529" spans="1:13">
      <c r="A529" s="104"/>
      <c r="B529" s="104"/>
      <c r="C529" s="104"/>
      <c r="D529" s="104"/>
      <c r="E529" s="104"/>
      <c r="F529" s="113"/>
      <c r="G529" s="172"/>
      <c r="H529" s="172"/>
      <c r="I529" s="172"/>
      <c r="J529" s="172"/>
      <c r="K529" s="172"/>
      <c r="L529" s="172"/>
      <c r="M529" s="172"/>
    </row>
    <row r="530" spans="1:13">
      <c r="A530" s="104"/>
      <c r="B530" s="104"/>
      <c r="C530" s="104"/>
      <c r="D530" s="104"/>
      <c r="E530" s="104"/>
      <c r="F530" s="113"/>
      <c r="G530" s="172"/>
      <c r="H530" s="172"/>
      <c r="I530" s="172"/>
      <c r="J530" s="172"/>
      <c r="K530" s="172"/>
      <c r="L530" s="172"/>
      <c r="M530" s="172"/>
    </row>
    <row r="531" spans="1:13">
      <c r="A531" s="104"/>
      <c r="B531" s="104"/>
      <c r="C531" s="104"/>
      <c r="D531" s="104"/>
      <c r="E531" s="104"/>
      <c r="F531" s="113"/>
      <c r="G531" s="172"/>
      <c r="H531" s="172"/>
      <c r="I531" s="172"/>
      <c r="J531" s="172"/>
      <c r="K531" s="172"/>
      <c r="L531" s="172"/>
      <c r="M531" s="172"/>
    </row>
    <row r="532" spans="1:13">
      <c r="A532" s="104"/>
      <c r="B532" s="104"/>
      <c r="C532" s="104"/>
      <c r="D532" s="104"/>
      <c r="E532" s="104"/>
      <c r="F532" s="113"/>
      <c r="G532" s="172"/>
      <c r="H532" s="172"/>
      <c r="I532" s="172"/>
      <c r="J532" s="172"/>
      <c r="K532" s="172"/>
      <c r="L532" s="172"/>
      <c r="M532" s="172"/>
    </row>
    <row r="533" spans="1:13">
      <c r="A533" s="104"/>
      <c r="B533" s="104"/>
      <c r="C533" s="104"/>
      <c r="D533" s="104"/>
      <c r="E533" s="104"/>
      <c r="F533" s="113"/>
      <c r="G533" s="172"/>
      <c r="H533" s="172"/>
      <c r="I533" s="172"/>
      <c r="J533" s="172"/>
      <c r="K533" s="172"/>
      <c r="L533" s="172"/>
      <c r="M533" s="172"/>
    </row>
    <row r="534" spans="1:13">
      <c r="A534" s="104"/>
      <c r="B534" s="104"/>
      <c r="C534" s="104"/>
      <c r="D534" s="104"/>
      <c r="E534" s="104"/>
      <c r="F534" s="113"/>
      <c r="G534" s="172"/>
      <c r="H534" s="172"/>
      <c r="I534" s="172"/>
      <c r="J534" s="172"/>
      <c r="K534" s="172"/>
      <c r="L534" s="172"/>
      <c r="M534" s="172"/>
    </row>
    <row r="535" spans="1:13">
      <c r="A535" s="104"/>
      <c r="B535" s="104"/>
      <c r="C535" s="104"/>
      <c r="D535" s="104"/>
      <c r="E535" s="104"/>
      <c r="F535" s="113"/>
      <c r="G535" s="172"/>
      <c r="H535" s="172"/>
      <c r="I535" s="172"/>
      <c r="J535" s="172"/>
      <c r="K535" s="172"/>
      <c r="L535" s="172"/>
      <c r="M535" s="172"/>
    </row>
    <row r="536" spans="1:13">
      <c r="A536" s="104"/>
      <c r="B536" s="104"/>
      <c r="C536" s="104"/>
      <c r="D536" s="104"/>
      <c r="E536" s="104"/>
      <c r="F536" s="113"/>
      <c r="G536" s="172"/>
      <c r="H536" s="172"/>
      <c r="I536" s="172"/>
      <c r="J536" s="172"/>
      <c r="K536" s="172"/>
      <c r="L536" s="172"/>
      <c r="M536" s="172"/>
    </row>
    <row r="537" spans="1:13">
      <c r="A537" s="104"/>
      <c r="B537" s="104"/>
      <c r="C537" s="104"/>
      <c r="D537" s="104"/>
      <c r="E537" s="104"/>
      <c r="F537" s="113"/>
      <c r="G537" s="172"/>
      <c r="H537" s="172"/>
      <c r="I537" s="172"/>
      <c r="J537" s="172"/>
      <c r="K537" s="172"/>
      <c r="L537" s="172"/>
      <c r="M537" s="172"/>
    </row>
    <row r="538" spans="1:13">
      <c r="A538" s="104"/>
      <c r="B538" s="104"/>
      <c r="C538" s="104"/>
      <c r="D538" s="104"/>
      <c r="E538" s="104"/>
      <c r="F538" s="113"/>
      <c r="G538" s="172"/>
      <c r="H538" s="172"/>
      <c r="I538" s="172"/>
      <c r="J538" s="172"/>
      <c r="K538" s="172"/>
      <c r="L538" s="172"/>
      <c r="M538" s="172"/>
    </row>
    <row r="539" spans="1:13">
      <c r="A539" s="104"/>
      <c r="B539" s="104"/>
      <c r="C539" s="104"/>
      <c r="D539" s="104"/>
      <c r="E539" s="104"/>
      <c r="F539" s="113"/>
      <c r="G539" s="172"/>
      <c r="H539" s="172"/>
      <c r="I539" s="172"/>
      <c r="J539" s="172"/>
      <c r="K539" s="172"/>
      <c r="L539" s="172"/>
      <c r="M539" s="172"/>
    </row>
    <row r="540" spans="1:13">
      <c r="A540" s="104"/>
      <c r="B540" s="104"/>
      <c r="C540" s="104"/>
      <c r="D540" s="104"/>
      <c r="E540" s="104"/>
      <c r="F540" s="113"/>
      <c r="G540" s="172"/>
      <c r="H540" s="172"/>
      <c r="I540" s="172"/>
      <c r="J540" s="172"/>
      <c r="K540" s="172"/>
      <c r="L540" s="172"/>
      <c r="M540" s="172"/>
    </row>
    <row r="541" spans="1:13">
      <c r="A541" s="104"/>
      <c r="B541" s="104"/>
      <c r="C541" s="104"/>
      <c r="D541" s="104"/>
      <c r="E541" s="104"/>
      <c r="F541" s="113"/>
      <c r="G541" s="172"/>
      <c r="H541" s="172"/>
      <c r="I541" s="172"/>
      <c r="J541" s="172"/>
      <c r="K541" s="172"/>
      <c r="L541" s="172"/>
      <c r="M541" s="172"/>
    </row>
    <row r="542" spans="1:13">
      <c r="A542" s="104"/>
      <c r="B542" s="104"/>
      <c r="C542" s="104"/>
      <c r="D542" s="104"/>
      <c r="E542" s="104"/>
      <c r="F542" s="113"/>
      <c r="G542" s="172"/>
      <c r="H542" s="172"/>
      <c r="I542" s="172"/>
      <c r="J542" s="172"/>
      <c r="K542" s="172"/>
      <c r="L542" s="172"/>
      <c r="M542" s="172"/>
    </row>
    <row r="543" spans="1:13">
      <c r="A543" s="104"/>
      <c r="B543" s="104"/>
      <c r="C543" s="104"/>
      <c r="D543" s="104"/>
      <c r="E543" s="104"/>
      <c r="F543" s="113"/>
      <c r="G543" s="172"/>
      <c r="H543" s="172"/>
      <c r="I543" s="172"/>
      <c r="J543" s="172"/>
      <c r="K543" s="172"/>
      <c r="L543" s="172"/>
      <c r="M543" s="172"/>
    </row>
    <row r="544" spans="1:13">
      <c r="A544" s="104"/>
      <c r="B544" s="104"/>
      <c r="C544" s="104"/>
      <c r="D544" s="104"/>
      <c r="E544" s="104"/>
      <c r="F544" s="113"/>
      <c r="G544" s="172"/>
      <c r="H544" s="172"/>
      <c r="I544" s="172"/>
      <c r="J544" s="172"/>
      <c r="K544" s="172"/>
      <c r="L544" s="172"/>
      <c r="M544" s="172"/>
    </row>
    <row r="545" spans="1:13">
      <c r="A545" s="104"/>
      <c r="B545" s="104"/>
      <c r="C545" s="104"/>
      <c r="D545" s="104"/>
      <c r="E545" s="104"/>
      <c r="F545" s="113"/>
      <c r="G545" s="172"/>
      <c r="H545" s="172"/>
      <c r="I545" s="172"/>
      <c r="J545" s="172"/>
      <c r="K545" s="172"/>
      <c r="L545" s="172"/>
      <c r="M545" s="172"/>
    </row>
    <row r="546" spans="1:13">
      <c r="A546" s="104"/>
      <c r="B546" s="104"/>
      <c r="C546" s="104"/>
      <c r="D546" s="104"/>
      <c r="E546" s="104"/>
      <c r="F546" s="113"/>
      <c r="G546" s="172"/>
      <c r="H546" s="172"/>
      <c r="I546" s="172"/>
      <c r="J546" s="172"/>
      <c r="K546" s="172"/>
      <c r="L546" s="172"/>
      <c r="M546" s="172"/>
    </row>
    <row r="547" spans="1:13">
      <c r="A547" s="104"/>
      <c r="B547" s="104"/>
      <c r="C547" s="104"/>
      <c r="D547" s="104"/>
      <c r="E547" s="104"/>
      <c r="F547" s="113"/>
      <c r="G547" s="172"/>
      <c r="H547" s="172"/>
      <c r="I547" s="172"/>
      <c r="J547" s="172"/>
      <c r="K547" s="172"/>
      <c r="L547" s="172"/>
      <c r="M547" s="172"/>
    </row>
    <row r="548" spans="1:13">
      <c r="A548" s="104"/>
      <c r="B548" s="104"/>
      <c r="C548" s="104"/>
      <c r="D548" s="104"/>
      <c r="E548" s="104"/>
      <c r="F548" s="113">
        <f>IF(D548="dyrektor ",'Podział podstawowy'!$F$19,IF(OR(D548="zastępca dyrektora ",D548="główny księgowy"),'Podział podstawowy'!$F$20,IF(D548="kierownik",'Podział podstawowy'!$F$24,IF(D548="zastępca kierownika",'Podział podstawowy'!$F$25,IF(D548="główny ekspert",'Podział podstawowy'!$F$26,IF(OR(D548="starszy ekspert",D548="główny specjalista"),'Podział podstawowy'!$F$27,IF(OR(D548="ekspert",D548="specjalista"),'Podział podstawowy'!$F$28,'Podział podstawowy'!$F$29)))))))</f>
        <v>870.67396312778124</v>
      </c>
      <c r="G548" s="104"/>
      <c r="H548" s="104"/>
    </row>
    <row r="549" spans="1:13">
      <c r="A549" s="104"/>
      <c r="B549" s="104"/>
      <c r="C549" s="104"/>
      <c r="D549" s="104"/>
      <c r="E549" s="104"/>
      <c r="F549" s="113">
        <f>IF(D549="dyrektor ",'Podział podstawowy'!$F$19,IF(OR(D549="zastępca dyrektora ",D549="główny księgowy"),'Podział podstawowy'!$F$20,IF(D549="kierownik",'Podział podstawowy'!$F$24,IF(D549="zastępca kierownika",'Podział podstawowy'!$F$25,IF(D549="główny ekspert",'Podział podstawowy'!$F$26,IF(OR(D549="starszy ekspert",D549="główny specjalista"),'Podział podstawowy'!$F$27,IF(OR(D549="ekspert",D549="specjalista"),'Podział podstawowy'!$F$28,'Podział podstawowy'!$F$29)))))))</f>
        <v>870.67396312778124</v>
      </c>
      <c r="G549" s="43"/>
      <c r="H549" s="43"/>
    </row>
    <row r="550" spans="1:13">
      <c r="A550" s="104"/>
      <c r="B550" s="104"/>
      <c r="C550" s="104"/>
      <c r="D550" s="104"/>
      <c r="E550" s="104"/>
      <c r="F550" s="113">
        <f>IF(D550="dyrektor ",'Podział podstawowy'!$F$19,IF(OR(D550="zastępca dyrektora ",D550="główny księgowy"),'Podział podstawowy'!$F$20,IF(D550="kierownik",'Podział podstawowy'!$F$24,IF(D550="zastępca kierownika",'Podział podstawowy'!$F$25,IF(D550="główny ekspert",'Podział podstawowy'!$F$26,IF(OR(D550="starszy ekspert",D550="główny specjalista"),'Podział podstawowy'!$F$27,IF(OR(D550="ekspert",D550="specjalista"),'Podział podstawowy'!$F$28,'Podział podstawowy'!$F$29)))))))</f>
        <v>870.67396312778124</v>
      </c>
      <c r="G550" s="104"/>
      <c r="H550" s="104"/>
    </row>
    <row r="551" spans="1:13">
      <c r="A551" s="104"/>
      <c r="B551" s="104"/>
      <c r="C551" s="104"/>
      <c r="D551" s="104"/>
      <c r="E551" s="104"/>
      <c r="F551" s="113">
        <f>IF(D551="dyrektor ",'Podział podstawowy'!$F$19,IF(OR(D551="zastępca dyrektora ",D551="główny księgowy"),'Podział podstawowy'!$F$20,IF(D551="kierownik",'Podział podstawowy'!$F$24,IF(D551="zastępca kierownika",'Podział podstawowy'!$F$25,IF(D551="główny ekspert",'Podział podstawowy'!$F$26,IF(OR(D551="starszy ekspert",D551="główny specjalista"),'Podział podstawowy'!$F$27,IF(OR(D551="ekspert",D551="specjalista"),'Podział podstawowy'!$F$28,'Podział podstawowy'!$F$29)))))))</f>
        <v>870.67396312778124</v>
      </c>
      <c r="G551" s="43"/>
      <c r="H551" s="43"/>
    </row>
    <row r="552" spans="1:13">
      <c r="A552" s="104"/>
      <c r="B552" s="104"/>
      <c r="C552" s="104"/>
      <c r="D552" s="104"/>
      <c r="E552" s="104"/>
      <c r="F552" s="113">
        <f>IF(D552="dyrektor ",'Podział podstawowy'!$F$19,IF(OR(D552="zastępca dyrektora ",D552="główny księgowy"),'Podział podstawowy'!$F$20,IF(D552="kierownik",'Podział podstawowy'!$F$24,IF(D552="zastępca kierownika",'Podział podstawowy'!$F$25,IF(D552="główny ekspert",'Podział podstawowy'!$F$26,IF(OR(D552="starszy ekspert",D552="główny specjalista"),'Podział podstawowy'!$F$27,IF(OR(D552="ekspert",D552="specjalista"),'Podział podstawowy'!$F$28,'Podział podstawowy'!$F$29)))))))</f>
        <v>870.67396312778124</v>
      </c>
    </row>
    <row r="553" spans="1:13">
      <c r="A553" s="104"/>
      <c r="B553" s="104"/>
      <c r="C553" s="104"/>
      <c r="D553" s="104"/>
      <c r="E553" s="104"/>
      <c r="F553" s="113">
        <f>IF(D553="dyrektor ",'Podział podstawowy'!$F$19,IF(OR(D553="zastępca dyrektora ",D553="główny księgowy"),'Podział podstawowy'!$F$20,IF(D553="kierownik",'Podział podstawowy'!$F$24,IF(D553="zastępca kierownika",'Podział podstawowy'!$F$25,IF(D553="główny ekspert",'Podział podstawowy'!$F$26,IF(OR(D553="starszy ekspert",D553="główny specjalista"),'Podział podstawowy'!$F$27,IF(OR(D553="ekspert",D553="specjalista"),'Podział podstawowy'!$F$28,'Podział podstawowy'!$F$29)))))))</f>
        <v>870.67396312778124</v>
      </c>
    </row>
    <row r="554" spans="1:13">
      <c r="A554" s="104"/>
      <c r="B554" s="104"/>
      <c r="C554" s="104"/>
      <c r="D554" s="104"/>
      <c r="E554" s="104"/>
      <c r="F554" s="113">
        <f>IF(D554="dyrektor ",'Podział podstawowy'!$F$19,IF(OR(D554="zastępca dyrektora ",D554="główny księgowy"),'Podział podstawowy'!$F$20,IF(D554="kierownik",'Podział podstawowy'!$F$24,IF(D554="zastępca kierownika",'Podział podstawowy'!$F$25,IF(D554="główny ekspert",'Podział podstawowy'!$F$26,IF(OR(D554="starszy ekspert",D554="główny specjalista"),'Podział podstawowy'!$F$27,IF(OR(D554="ekspert",D554="specjalista"),'Podział podstawowy'!$F$28,'Podział podstawowy'!$F$29)))))))</f>
        <v>870.67396312778124</v>
      </c>
    </row>
    <row r="555" spans="1:13">
      <c r="A555" s="104"/>
      <c r="B555" s="104"/>
      <c r="C555" s="104"/>
      <c r="D555" s="104"/>
      <c r="E555" s="104"/>
      <c r="F555" s="113">
        <f>IF(D555="dyrektor ",'Podział podstawowy'!$F$19,IF(OR(D555="zastępca dyrektora ",D555="główny księgowy"),'Podział podstawowy'!$F$20,IF(D555="kierownik",'Podział podstawowy'!$F$24,IF(D555="zastępca kierownika",'Podział podstawowy'!$F$25,IF(D555="główny ekspert",'Podział podstawowy'!$F$26,IF(OR(D555="starszy ekspert",D555="główny specjalista"),'Podział podstawowy'!$F$27,IF(OR(D555="ekspert",D555="specjalista"),'Podział podstawowy'!$F$28,'Podział podstawowy'!$F$29)))))))</f>
        <v>870.67396312778124</v>
      </c>
    </row>
    <row r="556" spans="1:13">
      <c r="A556" s="104"/>
      <c r="B556" s="104"/>
      <c r="C556" s="104"/>
      <c r="D556" s="104"/>
      <c r="E556" s="104"/>
      <c r="F556" s="113">
        <f>IF(D556="dyrektor ",'Podział podstawowy'!$F$19,IF(OR(D556="zastępca dyrektora ",D556="główny księgowy"),'Podział podstawowy'!$F$20,IF(D556="kierownik",'Podział podstawowy'!$F$24,IF(D556="zastępca kierownika",'Podział podstawowy'!$F$25,IF(D556="główny ekspert",'Podział podstawowy'!$F$26,IF(OR(D556="starszy ekspert",D556="główny specjalista"),'Podział podstawowy'!$F$27,IF(OR(D556="ekspert",D556="specjalista"),'Podział podstawowy'!$F$28,'Podział podstawowy'!$F$29)))))))</f>
        <v>870.67396312778124</v>
      </c>
    </row>
    <row r="557" spans="1:13">
      <c r="A557" s="104"/>
      <c r="B557" s="104"/>
      <c r="C557" s="104"/>
      <c r="D557" s="104"/>
      <c r="E557" s="104"/>
      <c r="F557" s="113">
        <f>IF(D557="dyrektor ",'Podział podstawowy'!$F$19,IF(OR(D557="zastępca dyrektora ",D557="główny księgowy"),'Podział podstawowy'!$F$20,IF(D557="kierownik",'Podział podstawowy'!$F$24,IF(D557="zastępca kierownika",'Podział podstawowy'!$F$25,IF(D557="główny ekspert",'Podział podstawowy'!$F$26,IF(OR(D557="starszy ekspert",D557="główny specjalista"),'Podział podstawowy'!$F$27,IF(OR(D557="ekspert",D557="specjalista"),'Podział podstawowy'!$F$28,'Podział podstawowy'!$F$29)))))))</f>
        <v>870.67396312778124</v>
      </c>
    </row>
    <row r="558" spans="1:13">
      <c r="A558" s="104"/>
      <c r="B558" s="104"/>
      <c r="C558" s="104"/>
      <c r="D558" s="104"/>
      <c r="E558" s="104"/>
      <c r="F558" s="113">
        <f>IF(D558="dyrektor ",'Podział podstawowy'!$F$19,IF(OR(D558="zastępca dyrektora ",D558="główny księgowy"),'Podział podstawowy'!$F$20,IF(D558="kierownik",'Podział podstawowy'!$F$24,IF(D558="zastępca kierownika",'Podział podstawowy'!$F$25,IF(D558="główny ekspert",'Podział podstawowy'!$F$26,IF(OR(D558="starszy ekspert",D558="główny specjalista"),'Podział podstawowy'!$F$27,IF(OR(D558="ekspert",D558="specjalista"),'Podział podstawowy'!$F$28,'Podział podstawowy'!$F$29)))))))</f>
        <v>870.67396312778124</v>
      </c>
    </row>
    <row r="559" spans="1:13">
      <c r="A559" s="104"/>
      <c r="B559" s="104"/>
      <c r="C559" s="104"/>
      <c r="D559" s="104"/>
      <c r="E559" s="104"/>
      <c r="F559" s="113">
        <f>IF(D559="dyrektor ",'Podział podstawowy'!$F$19,IF(OR(D559="zastępca dyrektora ",D559="główny księgowy"),'Podział podstawowy'!$F$20,IF(D559="kierownik",'Podział podstawowy'!$F$24,IF(D559="zastępca kierownika",'Podział podstawowy'!$F$25,IF(D559="główny ekspert",'Podział podstawowy'!$F$26,IF(OR(D559="starszy ekspert",D559="główny specjalista"),'Podział podstawowy'!$F$27,IF(OR(D559="ekspert",D559="specjalista"),'Podział podstawowy'!$F$28,'Podział podstawowy'!$F$29)))))))</f>
        <v>870.67396312778124</v>
      </c>
    </row>
    <row r="560" spans="1:13">
      <c r="A560" s="104"/>
      <c r="B560" s="104"/>
      <c r="C560" s="104"/>
      <c r="D560" s="104"/>
      <c r="E560" s="104"/>
      <c r="F560" s="113">
        <f>IF(D560="dyrektor ",'Podział podstawowy'!$F$19,IF(OR(D560="zastępca dyrektora ",D560="główny księgowy"),'Podział podstawowy'!$F$20,IF(D560="kierownik",'Podział podstawowy'!$F$24,IF(D560="zastępca kierownika",'Podział podstawowy'!$F$25,IF(D560="główny ekspert",'Podział podstawowy'!$F$26,IF(OR(D560="starszy ekspert",D560="główny specjalista"),'Podział podstawowy'!$F$27,IF(OR(D560="ekspert",D560="specjalista"),'Podział podstawowy'!$F$28,'Podział podstawowy'!$F$29)))))))</f>
        <v>870.67396312778124</v>
      </c>
    </row>
    <row r="561" spans="1:6">
      <c r="A561" s="104"/>
      <c r="B561" s="104"/>
      <c r="C561" s="104"/>
      <c r="D561" s="104"/>
      <c r="E561" s="104"/>
      <c r="F561" s="113">
        <f>IF(D561="dyrektor ",'Podział podstawowy'!$F$19,IF(OR(D561="zastępca dyrektora ",D561="główny księgowy"),'Podział podstawowy'!$F$20,IF(D561="kierownik",'Podział podstawowy'!$F$24,IF(D561="zastępca kierownika",'Podział podstawowy'!$F$25,IF(D561="główny ekspert",'Podział podstawowy'!$F$26,IF(OR(D561="starszy ekspert",D561="główny specjalista"),'Podział podstawowy'!$F$27,IF(OR(D561="ekspert",D561="specjalista"),'Podział podstawowy'!$F$28,'Podział podstawowy'!$F$29)))))))</f>
        <v>870.67396312778124</v>
      </c>
    </row>
    <row r="562" spans="1:6">
      <c r="A562" s="104"/>
      <c r="B562" s="104"/>
      <c r="C562" s="104"/>
      <c r="D562" s="104"/>
      <c r="E562" s="104"/>
      <c r="F562" s="113">
        <f>IF(D562="dyrektor ",'Podział podstawowy'!$F$19,IF(OR(D562="zastępca dyrektora ",D562="główny księgowy"),'Podział podstawowy'!$F$20,IF(D562="kierownik",'Podział podstawowy'!$F$24,IF(D562="zastępca kierownika",'Podział podstawowy'!$F$25,IF(D562="główny ekspert",'Podział podstawowy'!$F$26,IF(OR(D562="starszy ekspert",D562="główny specjalista"),'Podział podstawowy'!$F$27,IF(OR(D562="ekspert",D562="specjalista"),'Podział podstawowy'!$F$28,'Podział podstawowy'!$F$29)))))))</f>
        <v>870.67396312778124</v>
      </c>
    </row>
    <row r="563" spans="1:6">
      <c r="A563" s="104"/>
      <c r="B563" s="104"/>
      <c r="C563" s="104"/>
      <c r="D563" s="104"/>
      <c r="E563" s="104"/>
      <c r="F563" s="113">
        <f>IF(D563="dyrektor ",'Podział podstawowy'!$F$19,IF(OR(D563="zastępca dyrektora ",D563="główny księgowy"),'Podział podstawowy'!$F$20,IF(D563="kierownik",'Podział podstawowy'!$F$24,IF(D563="zastępca kierownika",'Podział podstawowy'!$F$25,IF(D563="główny ekspert",'Podział podstawowy'!$F$26,IF(OR(D563="starszy ekspert",D563="główny specjalista"),'Podział podstawowy'!$F$27,IF(OR(D563="ekspert",D563="specjalista"),'Podział podstawowy'!$F$28,'Podział podstawowy'!$F$29)))))))</f>
        <v>870.67396312778124</v>
      </c>
    </row>
    <row r="564" spans="1:6">
      <c r="A564" s="104"/>
      <c r="B564" s="104"/>
      <c r="C564" s="104"/>
      <c r="D564" s="104"/>
      <c r="E564" s="104"/>
      <c r="F564" s="113">
        <f>IF(D564="dyrektor ",'Podział podstawowy'!$F$19,IF(OR(D564="zastępca dyrektora ",D564="główny księgowy"),'Podział podstawowy'!$F$20,IF(D564="kierownik",'Podział podstawowy'!$F$24,IF(D564="zastępca kierownika",'Podział podstawowy'!$F$25,IF(D564="główny ekspert",'Podział podstawowy'!$F$26,IF(OR(D564="starszy ekspert",D564="główny specjalista"),'Podział podstawowy'!$F$27,IF(OR(D564="ekspert",D564="specjalista"),'Podział podstawowy'!$F$28,'Podział podstawowy'!$F$29)))))))</f>
        <v>870.67396312778124</v>
      </c>
    </row>
    <row r="565" spans="1:6">
      <c r="A565" s="104"/>
      <c r="B565" s="104"/>
      <c r="C565" s="104"/>
      <c r="D565" s="104"/>
      <c r="E565" s="104"/>
      <c r="F565" s="113">
        <f>IF(D565="dyrektor ",'Podział podstawowy'!$F$19,IF(OR(D565="zastępca dyrektora ",D565="główny księgowy"),'Podział podstawowy'!$F$20,IF(D565="kierownik",'Podział podstawowy'!$F$24,IF(D565="zastępca kierownika",'Podział podstawowy'!$F$25,IF(D565="główny ekspert",'Podział podstawowy'!$F$26,IF(OR(D565="starszy ekspert",D565="główny specjalista"),'Podział podstawowy'!$F$27,IF(OR(D565="ekspert",D565="specjalista"),'Podział podstawowy'!$F$28,'Podział podstawowy'!$F$29)))))))</f>
        <v>870.67396312778124</v>
      </c>
    </row>
    <row r="566" spans="1:6">
      <c r="A566" s="104"/>
      <c r="B566" s="104"/>
      <c r="C566" s="104"/>
      <c r="D566" s="104"/>
      <c r="E566" s="104"/>
      <c r="F566" s="113">
        <f>IF(D566="dyrektor ",'Podział podstawowy'!$F$19,IF(OR(D566="zastępca dyrektora ",D566="główny księgowy"),'Podział podstawowy'!$F$20,IF(D566="kierownik",'Podział podstawowy'!$F$24,IF(D566="zastępca kierownika",'Podział podstawowy'!$F$25,IF(D566="główny ekspert",'Podział podstawowy'!$F$26,IF(OR(D566="starszy ekspert",D566="główny specjalista"),'Podział podstawowy'!$F$27,IF(OR(D566="ekspert",D566="specjalista"),'Podział podstawowy'!$F$28,'Podział podstawowy'!$F$29)))))))</f>
        <v>870.67396312778124</v>
      </c>
    </row>
    <row r="567" spans="1:6">
      <c r="A567" s="104"/>
      <c r="B567" s="104"/>
      <c r="C567" s="104"/>
      <c r="D567" s="104"/>
      <c r="E567" s="104"/>
      <c r="F567" s="113">
        <f>IF(D567="dyrektor ",'Podział podstawowy'!$F$19,IF(OR(D567="zastępca dyrektora ",D567="główny księgowy"),'Podział podstawowy'!$F$20,IF(D567="kierownik",'Podział podstawowy'!$F$24,IF(D567="zastępca kierownika",'Podział podstawowy'!$F$25,IF(D567="główny ekspert",'Podział podstawowy'!$F$26,IF(OR(D567="starszy ekspert",D567="główny specjalista"),'Podział podstawowy'!$F$27,IF(OR(D567="ekspert",D567="specjalista"),'Podział podstawowy'!$F$28,'Podział podstawowy'!$F$29)))))))</f>
        <v>870.67396312778124</v>
      </c>
    </row>
    <row r="568" spans="1:6">
      <c r="A568" s="104"/>
      <c r="B568" s="104"/>
      <c r="C568" s="104"/>
      <c r="D568" s="104"/>
      <c r="E568" s="104"/>
      <c r="F568" s="113">
        <f>IF(D568="dyrektor ",'Podział podstawowy'!$F$19,IF(OR(D568="zastępca dyrektora ",D568="główny księgowy"),'Podział podstawowy'!$F$20,IF(D568="kierownik",'Podział podstawowy'!$F$24,IF(D568="zastępca kierownika",'Podział podstawowy'!$F$25,IF(D568="główny ekspert",'Podział podstawowy'!$F$26,IF(OR(D568="starszy ekspert",D568="główny specjalista"),'Podział podstawowy'!$F$27,IF(OR(D568="ekspert",D568="specjalista"),'Podział podstawowy'!$F$28,'Podział podstawowy'!$F$29)))))))</f>
        <v>870.67396312778124</v>
      </c>
    </row>
    <row r="569" spans="1:6">
      <c r="A569" s="104"/>
      <c r="B569" s="104"/>
      <c r="C569" s="104"/>
      <c r="D569" s="104"/>
      <c r="E569" s="104"/>
      <c r="F569" s="113">
        <f>IF(D569="dyrektor ",'Podział podstawowy'!$F$19,IF(OR(D569="zastępca dyrektora ",D569="główny księgowy"),'Podział podstawowy'!$F$20,IF(D569="kierownik",'Podział podstawowy'!$F$24,IF(D569="zastępca kierownika",'Podział podstawowy'!$F$25,IF(D569="główny ekspert",'Podział podstawowy'!$F$26,IF(OR(D569="starszy ekspert",D569="główny specjalista"),'Podział podstawowy'!$F$27,IF(OR(D569="ekspert",D569="specjalista"),'Podział podstawowy'!$F$28,'Podział podstawowy'!$F$29)))))))</f>
        <v>870.67396312778124</v>
      </c>
    </row>
    <row r="570" spans="1:6">
      <c r="A570" s="104"/>
      <c r="B570" s="104"/>
      <c r="C570" s="104"/>
      <c r="D570" s="104"/>
      <c r="E570" s="104"/>
      <c r="F570" s="113">
        <f>IF(D570="dyrektor ",'Podział podstawowy'!$F$19,IF(OR(D570="zastępca dyrektora ",D570="główny księgowy"),'Podział podstawowy'!$F$20,IF(D570="kierownik",'Podział podstawowy'!$F$24,IF(D570="zastępca kierownika",'Podział podstawowy'!$F$25,IF(D570="główny ekspert",'Podział podstawowy'!$F$26,IF(OR(D570="starszy ekspert",D570="główny specjalista"),'Podział podstawowy'!$F$27,IF(OR(D570="ekspert",D570="specjalista"),'Podział podstawowy'!$F$28,'Podział podstawowy'!$F$29)))))))</f>
        <v>870.67396312778124</v>
      </c>
    </row>
    <row r="571" spans="1:6">
      <c r="A571" s="104"/>
      <c r="B571" s="104"/>
      <c r="C571" s="104"/>
      <c r="D571" s="104"/>
      <c r="E571" s="104"/>
      <c r="F571" s="113">
        <f>IF(D571="dyrektor ",'Podział podstawowy'!$F$19,IF(OR(D571="zastępca dyrektora ",D571="główny księgowy"),'Podział podstawowy'!$F$20,IF(D571="kierownik",'Podział podstawowy'!$F$24,IF(D571="zastępca kierownika",'Podział podstawowy'!$F$25,IF(D571="główny ekspert",'Podział podstawowy'!$F$26,IF(OR(D571="starszy ekspert",D571="główny specjalista"),'Podział podstawowy'!$F$27,IF(OR(D571="ekspert",D571="specjalista"),'Podział podstawowy'!$F$28,'Podział podstawowy'!$F$29)))))))</f>
        <v>870.67396312778124</v>
      </c>
    </row>
    <row r="572" spans="1:6">
      <c r="A572" s="104"/>
      <c r="B572" s="104"/>
      <c r="C572" s="104"/>
      <c r="D572" s="104"/>
      <c r="E572" s="104"/>
      <c r="F572" s="113">
        <f>IF(D572="dyrektor ",'Podział podstawowy'!$F$19,IF(OR(D572="zastępca dyrektora ",D572="główny księgowy"),'Podział podstawowy'!$F$20,IF(D572="kierownik",'Podział podstawowy'!$F$24,IF(D572="zastępca kierownika",'Podział podstawowy'!$F$25,IF(D572="główny ekspert",'Podział podstawowy'!$F$26,IF(OR(D572="starszy ekspert",D572="główny specjalista"),'Podział podstawowy'!$F$27,IF(OR(D572="ekspert",D572="specjalista"),'Podział podstawowy'!$F$28,'Podział podstawowy'!$F$29)))))))</f>
        <v>870.67396312778124</v>
      </c>
    </row>
    <row r="573" spans="1:6">
      <c r="A573" s="104"/>
      <c r="B573" s="104"/>
      <c r="C573" s="104"/>
      <c r="D573" s="104"/>
      <c r="E573" s="104"/>
      <c r="F573" s="113">
        <f>IF(D573="dyrektor ",'Podział podstawowy'!$F$19,IF(OR(D573="zastępca dyrektora ",D573="główny księgowy"),'Podział podstawowy'!$F$20,IF(D573="kierownik",'Podział podstawowy'!$F$24,IF(D573="zastępca kierownika",'Podział podstawowy'!$F$25,IF(D573="główny ekspert",'Podział podstawowy'!$F$26,IF(OR(D573="starszy ekspert",D573="główny specjalista"),'Podział podstawowy'!$F$27,IF(OR(D573="ekspert",D573="specjalista"),'Podział podstawowy'!$F$28,'Podział podstawowy'!$F$29)))))))</f>
        <v>870.67396312778124</v>
      </c>
    </row>
    <row r="574" spans="1:6">
      <c r="A574" s="104"/>
      <c r="B574" s="104"/>
      <c r="C574" s="104"/>
      <c r="D574" s="104"/>
      <c r="E574" s="104"/>
      <c r="F574" s="113">
        <f>IF(D574="dyrektor ",'Podział podstawowy'!$F$19,IF(OR(D574="zastępca dyrektora ",D574="główny księgowy"),'Podział podstawowy'!$F$20,IF(D574="kierownik",'Podział podstawowy'!$F$24,IF(D574="zastępca kierownika",'Podział podstawowy'!$F$25,IF(D574="główny ekspert",'Podział podstawowy'!$F$26,IF(OR(D574="starszy ekspert",D574="główny specjalista"),'Podział podstawowy'!$F$27,IF(OR(D574="ekspert",D574="specjalista"),'Podział podstawowy'!$F$28,'Podział podstawowy'!$F$29)))))))</f>
        <v>870.67396312778124</v>
      </c>
    </row>
    <row r="575" spans="1:6">
      <c r="A575" s="104"/>
      <c r="B575" s="104"/>
      <c r="C575" s="104"/>
      <c r="D575" s="104"/>
      <c r="E575" s="104"/>
      <c r="F575" s="113">
        <f>IF(D575="dyrektor ",'Podział podstawowy'!$F$19,IF(OR(D575="zastępca dyrektora ",D575="główny księgowy"),'Podział podstawowy'!$F$20,IF(D575="kierownik",'Podział podstawowy'!$F$24,IF(D575="zastępca kierownika",'Podział podstawowy'!$F$25,IF(D575="główny ekspert",'Podział podstawowy'!$F$26,IF(OR(D575="starszy ekspert",D575="główny specjalista"),'Podział podstawowy'!$F$27,IF(OR(D575="ekspert",D575="specjalista"),'Podział podstawowy'!$F$28,'Podział podstawowy'!$F$29)))))))</f>
        <v>870.67396312778124</v>
      </c>
    </row>
    <row r="576" spans="1:6">
      <c r="A576" s="104"/>
      <c r="B576" s="104"/>
      <c r="C576" s="104"/>
      <c r="D576" s="104"/>
      <c r="E576" s="104"/>
      <c r="F576" s="113">
        <f>IF(D576="dyrektor ",'Podział podstawowy'!$F$19,IF(OR(D576="zastępca dyrektora ",D576="główny księgowy"),'Podział podstawowy'!$F$20,IF(D576="kierownik",'Podział podstawowy'!$F$24,IF(D576="zastępca kierownika",'Podział podstawowy'!$F$25,IF(D576="główny ekspert",'Podział podstawowy'!$F$26,IF(OR(D576="starszy ekspert",D576="główny specjalista"),'Podział podstawowy'!$F$27,IF(OR(D576="ekspert",D576="specjalista"),'Podział podstawowy'!$F$28,'Podział podstawowy'!$F$29)))))))</f>
        <v>870.67396312778124</v>
      </c>
    </row>
    <row r="577" spans="1:6">
      <c r="A577" s="104"/>
      <c r="B577" s="104"/>
      <c r="C577" s="104"/>
      <c r="D577" s="104"/>
      <c r="E577" s="104"/>
      <c r="F577" s="113">
        <f>IF(D577="dyrektor ",'Podział podstawowy'!$F$19,IF(OR(D577="zastępca dyrektora ",D577="główny księgowy"),'Podział podstawowy'!$F$20,IF(D577="kierownik",'Podział podstawowy'!$F$24,IF(D577="zastępca kierownika",'Podział podstawowy'!$F$25,IF(D577="główny ekspert",'Podział podstawowy'!$F$26,IF(OR(D577="starszy ekspert",D577="główny specjalista"),'Podział podstawowy'!$F$27,IF(OR(D577="ekspert",D577="specjalista"),'Podział podstawowy'!$F$28,'Podział podstawowy'!$F$29)))))))</f>
        <v>870.67396312778124</v>
      </c>
    </row>
    <row r="578" spans="1:6">
      <c r="A578" s="104"/>
      <c r="B578" s="104"/>
      <c r="C578" s="104"/>
      <c r="D578" s="104"/>
      <c r="E578" s="104"/>
      <c r="F578" s="113">
        <f>IF(D578="dyrektor ",'Podział podstawowy'!$F$19,IF(OR(D578="zastępca dyrektora ",D578="główny księgowy"),'Podział podstawowy'!$F$20,IF(D578="kierownik",'Podział podstawowy'!$F$24,IF(D578="zastępca kierownika",'Podział podstawowy'!$F$25,IF(D578="główny ekspert",'Podział podstawowy'!$F$26,IF(OR(D578="starszy ekspert",D578="główny specjalista"),'Podział podstawowy'!$F$27,IF(OR(D578="ekspert",D578="specjalista"),'Podział podstawowy'!$F$28,'Podział podstawowy'!$F$29)))))))</f>
        <v>870.67396312778124</v>
      </c>
    </row>
    <row r="579" spans="1:6">
      <c r="A579" s="104"/>
      <c r="B579" s="104"/>
      <c r="C579" s="104"/>
      <c r="D579" s="104"/>
      <c r="E579" s="104"/>
      <c r="F579" s="113">
        <f>IF(D579="dyrektor ",'Podział podstawowy'!$F$19,IF(OR(D579="zastępca dyrektora ",D579="główny księgowy"),'Podział podstawowy'!$F$20,IF(D579="kierownik",'Podział podstawowy'!$F$24,IF(D579="zastępca kierownika",'Podział podstawowy'!$F$25,IF(D579="główny ekspert",'Podział podstawowy'!$F$26,IF(OR(D579="starszy ekspert",D579="główny specjalista"),'Podział podstawowy'!$F$27,IF(OR(D579="ekspert",D579="specjalista"),'Podział podstawowy'!$F$28,'Podział podstawowy'!$F$29)))))))</f>
        <v>870.67396312778124</v>
      </c>
    </row>
    <row r="580" spans="1:6">
      <c r="A580" s="104"/>
      <c r="B580" s="104"/>
      <c r="C580" s="104"/>
      <c r="D580" s="104"/>
      <c r="E580" s="104"/>
      <c r="F580" s="113">
        <f>IF(D580="dyrektor ",'Podział podstawowy'!$F$19,IF(OR(D580="zastępca dyrektora ",D580="główny księgowy"),'Podział podstawowy'!$F$20,IF(D580="kierownik",'Podział podstawowy'!$F$24,IF(D580="zastępca kierownika",'Podział podstawowy'!$F$25,IF(D580="główny ekspert",'Podział podstawowy'!$F$26,IF(OR(D580="starszy ekspert",D580="główny specjalista"),'Podział podstawowy'!$F$27,IF(OR(D580="ekspert",D580="specjalista"),'Podział podstawowy'!$F$28,'Podział podstawowy'!$F$29)))))))</f>
        <v>870.67396312778124</v>
      </c>
    </row>
    <row r="581" spans="1:6">
      <c r="A581" s="104"/>
      <c r="B581" s="104"/>
      <c r="C581" s="104"/>
      <c r="D581" s="104"/>
      <c r="E581" s="104"/>
      <c r="F581" s="113">
        <f>IF(D581="dyrektor ",'Podział podstawowy'!$F$19,IF(OR(D581="zastępca dyrektora ",D581="główny księgowy"),'Podział podstawowy'!$F$20,IF(D581="kierownik",'Podział podstawowy'!$F$24,IF(D581="zastępca kierownika",'Podział podstawowy'!$F$25,IF(D581="główny ekspert",'Podział podstawowy'!$F$26,IF(OR(D581="starszy ekspert",D581="główny specjalista"),'Podział podstawowy'!$F$27,IF(OR(D581="ekspert",D581="specjalista"),'Podział podstawowy'!$F$28,'Podział podstawowy'!$F$29)))))))</f>
        <v>870.67396312778124</v>
      </c>
    </row>
    <row r="582" spans="1:6">
      <c r="A582" s="104"/>
      <c r="B582" s="104"/>
      <c r="C582" s="104"/>
      <c r="D582" s="104"/>
      <c r="E582" s="104"/>
      <c r="F582" s="113">
        <f>IF(D582="dyrektor ",'Podział podstawowy'!$F$19,IF(OR(D582="zastępca dyrektora ",D582="główny księgowy"),'Podział podstawowy'!$F$20,IF(D582="kierownik",'Podział podstawowy'!$F$24,IF(D582="zastępca kierownika",'Podział podstawowy'!$F$25,IF(D582="główny ekspert",'Podział podstawowy'!$F$26,IF(OR(D582="starszy ekspert",D582="główny specjalista"),'Podział podstawowy'!$F$27,IF(OR(D582="ekspert",D582="specjalista"),'Podział podstawowy'!$F$28,'Podział podstawowy'!$F$29)))))))</f>
        <v>870.67396312778124</v>
      </c>
    </row>
    <row r="583" spans="1:6">
      <c r="A583" s="104"/>
      <c r="B583" s="104"/>
      <c r="C583" s="104"/>
      <c r="D583" s="104"/>
      <c r="E583" s="104"/>
      <c r="F583" s="113">
        <f>IF(D583="dyrektor ",'Podział podstawowy'!$F$19,IF(OR(D583="zastępca dyrektora ",D583="główny księgowy"),'Podział podstawowy'!$F$20,IF(D583="kierownik",'Podział podstawowy'!$F$24,IF(D583="zastępca kierownika",'Podział podstawowy'!$F$25,IF(D583="główny ekspert",'Podział podstawowy'!$F$26,IF(OR(D583="starszy ekspert",D583="główny specjalista"),'Podział podstawowy'!$F$27,IF(OR(D583="ekspert",D583="specjalista"),'Podział podstawowy'!$F$28,'Podział podstawowy'!$F$29)))))))</f>
        <v>870.67396312778124</v>
      </c>
    </row>
    <row r="584" spans="1:6">
      <c r="A584" s="104"/>
      <c r="B584" s="104"/>
      <c r="C584" s="104"/>
      <c r="D584" s="104"/>
      <c r="E584" s="104"/>
      <c r="F584" s="113">
        <f>IF(D584="dyrektor ",'Podział podstawowy'!$F$19,IF(OR(D584="zastępca dyrektora ",D584="główny księgowy"),'Podział podstawowy'!$F$20,IF(D584="kierownik",'Podział podstawowy'!$F$24,IF(D584="zastępca kierownika",'Podział podstawowy'!$F$25,IF(D584="główny ekspert",'Podział podstawowy'!$F$26,IF(OR(D584="starszy ekspert",D584="główny specjalista"),'Podział podstawowy'!$F$27,IF(OR(D584="ekspert",D584="specjalista"),'Podział podstawowy'!$F$28,'Podział podstawowy'!$F$29)))))))</f>
        <v>870.67396312778124</v>
      </c>
    </row>
    <row r="585" spans="1:6">
      <c r="A585" s="104"/>
      <c r="B585" s="104"/>
      <c r="C585" s="104"/>
      <c r="D585" s="104"/>
      <c r="E585" s="104"/>
      <c r="F585" s="113">
        <f>IF(D585="dyrektor ",'Podział podstawowy'!$F$19,IF(OR(D585="zastępca dyrektora ",D585="główny księgowy"),'Podział podstawowy'!$F$20,IF(D585="kierownik",'Podział podstawowy'!$F$24,IF(D585="zastępca kierownika",'Podział podstawowy'!$F$25,IF(D585="główny ekspert",'Podział podstawowy'!$F$26,IF(OR(D585="starszy ekspert",D585="główny specjalista"),'Podział podstawowy'!$F$27,IF(OR(D585="ekspert",D585="specjalista"),'Podział podstawowy'!$F$28,'Podział podstawowy'!$F$29)))))))</f>
        <v>870.67396312778124</v>
      </c>
    </row>
    <row r="586" spans="1:6">
      <c r="A586" s="104"/>
      <c r="B586" s="104"/>
      <c r="C586" s="104"/>
      <c r="D586" s="104"/>
      <c r="E586" s="104"/>
      <c r="F586" s="113">
        <f>IF(D586="dyrektor ",'Podział podstawowy'!$F$19,IF(OR(D586="zastępca dyrektora ",D586="główny księgowy"),'Podział podstawowy'!$F$20,IF(D586="kierownik",'Podział podstawowy'!$F$24,IF(D586="zastępca kierownika",'Podział podstawowy'!$F$25,IF(D586="główny ekspert",'Podział podstawowy'!$F$26,IF(OR(D586="starszy ekspert",D586="główny specjalista"),'Podział podstawowy'!$F$27,IF(OR(D586="ekspert",D586="specjalista"),'Podział podstawowy'!$F$28,'Podział podstawowy'!$F$29)))))))</f>
        <v>870.67396312778124</v>
      </c>
    </row>
    <row r="587" spans="1:6">
      <c r="A587" s="104"/>
      <c r="B587" s="104"/>
      <c r="C587" s="104"/>
      <c r="D587" s="104"/>
      <c r="E587" s="104"/>
      <c r="F587" s="113">
        <f>IF(D587="dyrektor ",'Podział podstawowy'!$F$19,IF(OR(D587="zastępca dyrektora ",D587="główny księgowy"),'Podział podstawowy'!$F$20,IF(D587="kierownik",'Podział podstawowy'!$F$24,IF(D587="zastępca kierownika",'Podział podstawowy'!$F$25,IF(D587="główny ekspert",'Podział podstawowy'!$F$26,IF(OR(D587="starszy ekspert",D587="główny specjalista"),'Podział podstawowy'!$F$27,IF(OR(D587="ekspert",D587="specjalista"),'Podział podstawowy'!$F$28,'Podział podstawowy'!$F$29)))))))</f>
        <v>870.67396312778124</v>
      </c>
    </row>
    <row r="588" spans="1:6">
      <c r="A588" s="104"/>
      <c r="B588" s="104"/>
      <c r="C588" s="104"/>
      <c r="D588" s="104"/>
      <c r="E588" s="104"/>
      <c r="F588" s="113">
        <f>IF(D588="dyrektor ",'Podział podstawowy'!$F$19,IF(OR(D588="zastępca dyrektora ",D588="główny księgowy"),'Podział podstawowy'!$F$20,IF(D588="kierownik",'Podział podstawowy'!$F$24,IF(D588="zastępca kierownika",'Podział podstawowy'!$F$25,IF(D588="główny ekspert",'Podział podstawowy'!$F$26,IF(OR(D588="starszy ekspert",D588="główny specjalista"),'Podział podstawowy'!$F$27,IF(OR(D588="ekspert",D588="specjalista"),'Podział podstawowy'!$F$28,'Podział podstawowy'!$F$29)))))))</f>
        <v>870.67396312778124</v>
      </c>
    </row>
    <row r="589" spans="1:6">
      <c r="A589" s="104"/>
      <c r="B589" s="104"/>
      <c r="C589" s="104"/>
      <c r="D589" s="104"/>
      <c r="E589" s="104"/>
      <c r="F589" s="113">
        <f>IF(D589="dyrektor ",'Podział podstawowy'!$F$19,IF(OR(D589="zastępca dyrektora ",D589="główny księgowy"),'Podział podstawowy'!$F$20,IF(D589="kierownik",'Podział podstawowy'!$F$24,IF(D589="zastępca kierownika",'Podział podstawowy'!$F$25,IF(D589="główny ekspert",'Podział podstawowy'!$F$26,IF(OR(D589="starszy ekspert",D589="główny specjalista"),'Podział podstawowy'!$F$27,IF(OR(D589="ekspert",D589="specjalista"),'Podział podstawowy'!$F$28,'Podział podstawowy'!$F$29)))))))</f>
        <v>870.67396312778124</v>
      </c>
    </row>
    <row r="590" spans="1:6">
      <c r="A590" s="104"/>
      <c r="B590" s="104"/>
      <c r="C590" s="104"/>
      <c r="D590" s="104"/>
      <c r="E590" s="104"/>
      <c r="F590" s="113">
        <f>IF(D590="dyrektor ",'Podział podstawowy'!$F$19,IF(OR(D590="zastępca dyrektora ",D590="główny księgowy"),'Podział podstawowy'!$F$20,IF(D590="kierownik",'Podział podstawowy'!$F$24,IF(D590="zastępca kierownika",'Podział podstawowy'!$F$25,IF(D590="główny ekspert",'Podział podstawowy'!$F$26,IF(OR(D590="starszy ekspert",D590="główny specjalista"),'Podział podstawowy'!$F$27,IF(OR(D590="ekspert",D590="specjalista"),'Podział podstawowy'!$F$28,'Podział podstawowy'!$F$29)))))))</f>
        <v>870.67396312778124</v>
      </c>
    </row>
    <row r="591" spans="1:6">
      <c r="A591" s="104"/>
      <c r="B591" s="104"/>
      <c r="C591" s="104"/>
      <c r="D591" s="104"/>
      <c r="E591" s="104"/>
      <c r="F591" s="113">
        <f>IF(D591="dyrektor ",'Podział podstawowy'!$F$19,IF(OR(D591="zastępca dyrektora ",D591="główny księgowy"),'Podział podstawowy'!$F$20,IF(D591="kierownik",'Podział podstawowy'!$F$24,IF(D591="zastępca kierownika",'Podział podstawowy'!$F$25,IF(D591="główny ekspert",'Podział podstawowy'!$F$26,IF(OR(D591="starszy ekspert",D591="główny specjalista"),'Podział podstawowy'!$F$27,IF(OR(D591="ekspert",D591="specjalista"),'Podział podstawowy'!$F$28,'Podział podstawowy'!$F$29)))))))</f>
        <v>870.67396312778124</v>
      </c>
    </row>
    <row r="592" spans="1:6">
      <c r="A592" s="104"/>
      <c r="B592" s="104"/>
      <c r="C592" s="104"/>
      <c r="D592" s="104"/>
      <c r="E592" s="104"/>
      <c r="F592" s="113">
        <f>IF(D592="dyrektor ",'Podział podstawowy'!$F$19,IF(OR(D592="zastępca dyrektora ",D592="główny księgowy"),'Podział podstawowy'!$F$20,IF(D592="kierownik",'Podział podstawowy'!$F$24,IF(D592="zastępca kierownika",'Podział podstawowy'!$F$25,IF(D592="główny ekspert",'Podział podstawowy'!$F$26,IF(OR(D592="starszy ekspert",D592="główny specjalista"),'Podział podstawowy'!$F$27,IF(OR(D592="ekspert",D592="specjalista"),'Podział podstawowy'!$F$28,'Podział podstawowy'!$F$29)))))))</f>
        <v>870.67396312778124</v>
      </c>
    </row>
    <row r="593" spans="1:6">
      <c r="A593" s="104"/>
      <c r="B593" s="104"/>
      <c r="C593" s="104"/>
      <c r="D593" s="104"/>
      <c r="E593" s="104"/>
      <c r="F593" s="113">
        <f>IF(D593="dyrektor ",'Podział podstawowy'!$F$19,IF(OR(D593="zastępca dyrektora ",D593="główny księgowy"),'Podział podstawowy'!$F$20,IF(D593="kierownik",'Podział podstawowy'!$F$24,IF(D593="zastępca kierownika",'Podział podstawowy'!$F$25,IF(D593="główny ekspert",'Podział podstawowy'!$F$26,IF(OR(D593="starszy ekspert",D593="główny specjalista"),'Podział podstawowy'!$F$27,IF(OR(D593="ekspert",D593="specjalista"),'Podział podstawowy'!$F$28,'Podział podstawowy'!$F$29)))))))</f>
        <v>870.67396312778124</v>
      </c>
    </row>
    <row r="594" spans="1:6">
      <c r="A594" s="104"/>
      <c r="B594" s="104"/>
      <c r="C594" s="104"/>
      <c r="D594" s="104"/>
      <c r="E594" s="104"/>
      <c r="F594" s="113">
        <f>IF(D594="dyrektor ",'Podział podstawowy'!$F$19,IF(OR(D594="zastępca dyrektora ",D594="główny księgowy"),'Podział podstawowy'!$F$20,IF(D594="kierownik",'Podział podstawowy'!$F$24,IF(D594="zastępca kierownika",'Podział podstawowy'!$F$25,IF(D594="główny ekspert",'Podział podstawowy'!$F$26,IF(OR(D594="starszy ekspert",D594="główny specjalista"),'Podział podstawowy'!$F$27,IF(OR(D594="ekspert",D594="specjalista"),'Podział podstawowy'!$F$28,'Podział podstawowy'!$F$29)))))))</f>
        <v>870.67396312778124</v>
      </c>
    </row>
    <row r="595" spans="1:6">
      <c r="A595" s="104"/>
      <c r="B595" s="104"/>
      <c r="C595" s="104"/>
      <c r="D595" s="104"/>
      <c r="E595" s="104"/>
      <c r="F595" s="113">
        <f>IF(D595="dyrektor ",'Podział podstawowy'!$F$19,IF(OR(D595="zastępca dyrektora ",D595="główny księgowy"),'Podział podstawowy'!$F$20,IF(D595="kierownik",'Podział podstawowy'!$F$24,IF(D595="zastępca kierownika",'Podział podstawowy'!$F$25,IF(D595="główny ekspert",'Podział podstawowy'!$F$26,IF(OR(D595="starszy ekspert",D595="główny specjalista"),'Podział podstawowy'!$F$27,IF(OR(D595="ekspert",D595="specjalista"),'Podział podstawowy'!$F$28,'Podział podstawowy'!$F$29)))))))</f>
        <v>870.67396312778124</v>
      </c>
    </row>
    <row r="596" spans="1:6">
      <c r="A596" s="104"/>
      <c r="B596" s="104"/>
      <c r="C596" s="104"/>
      <c r="D596" s="104"/>
      <c r="E596" s="104"/>
      <c r="F596" s="113">
        <f>IF(D596="dyrektor ",'Podział podstawowy'!$F$19,IF(OR(D596="zastępca dyrektora ",D596="główny księgowy"),'Podział podstawowy'!$F$20,IF(D596="kierownik",'Podział podstawowy'!$F$24,IF(D596="zastępca kierownika",'Podział podstawowy'!$F$25,IF(D596="główny ekspert",'Podział podstawowy'!$F$26,IF(OR(D596="starszy ekspert",D596="główny specjalista"),'Podział podstawowy'!$F$27,IF(OR(D596="ekspert",D596="specjalista"),'Podział podstawowy'!$F$28,'Podział podstawowy'!$F$29)))))))</f>
        <v>870.67396312778124</v>
      </c>
    </row>
    <row r="597" spans="1:6">
      <c r="A597" s="104"/>
      <c r="B597" s="104"/>
      <c r="C597" s="104"/>
      <c r="D597" s="104"/>
      <c r="E597" s="104"/>
      <c r="F597" s="113">
        <f>IF(D597="dyrektor ",'Podział podstawowy'!$F$19,IF(OR(D597="zastępca dyrektora ",D597="główny księgowy"),'Podział podstawowy'!$F$20,IF(D597="kierownik",'Podział podstawowy'!$F$24,IF(D597="zastępca kierownika",'Podział podstawowy'!$F$25,IF(D597="główny ekspert",'Podział podstawowy'!$F$26,IF(OR(D597="starszy ekspert",D597="główny specjalista"),'Podział podstawowy'!$F$27,IF(OR(D597="ekspert",D597="specjalista"),'Podział podstawowy'!$F$28,'Podział podstawowy'!$F$29)))))))</f>
        <v>870.67396312778124</v>
      </c>
    </row>
    <row r="598" spans="1:6">
      <c r="A598" s="104"/>
      <c r="B598" s="104"/>
      <c r="C598" s="104"/>
      <c r="D598" s="104"/>
      <c r="E598" s="104"/>
      <c r="F598" s="113">
        <f>IF(D598="dyrektor ",'Podział podstawowy'!$F$19,IF(OR(D598="zastępca dyrektora ",D598="główny księgowy"),'Podział podstawowy'!$F$20,IF(D598="kierownik",'Podział podstawowy'!$F$24,IF(D598="zastępca kierownika",'Podział podstawowy'!$F$25,IF(D598="główny ekspert",'Podział podstawowy'!$F$26,IF(OR(D598="starszy ekspert",D598="główny specjalista"),'Podział podstawowy'!$F$27,IF(OR(D598="ekspert",D598="specjalista"),'Podział podstawowy'!$F$28,'Podział podstawowy'!$F$29)))))))</f>
        <v>870.67396312778124</v>
      </c>
    </row>
    <row r="599" spans="1:6">
      <c r="A599" s="104"/>
      <c r="B599" s="104"/>
      <c r="C599" s="104"/>
      <c r="D599" s="104"/>
      <c r="E599" s="104"/>
      <c r="F599" s="113">
        <f>IF(D599="dyrektor ",'Podział podstawowy'!$F$19,IF(OR(D599="zastępca dyrektora ",D599="główny księgowy"),'Podział podstawowy'!$F$20,IF(D599="kierownik",'Podział podstawowy'!$F$24,IF(D599="zastępca kierownika",'Podział podstawowy'!$F$25,IF(D599="główny ekspert",'Podział podstawowy'!$F$26,IF(OR(D599="starszy ekspert",D599="główny specjalista"),'Podział podstawowy'!$F$27,IF(OR(D599="ekspert",D599="specjalista"),'Podział podstawowy'!$F$28,'Podział podstawowy'!$F$29)))))))</f>
        <v>870.67396312778124</v>
      </c>
    </row>
    <row r="600" spans="1:6">
      <c r="A600" s="104"/>
      <c r="B600" s="104"/>
      <c r="C600" s="104"/>
      <c r="D600" s="104"/>
      <c r="E600" s="104"/>
      <c r="F600" s="113">
        <f>IF(D600="dyrektor ",'Podział podstawowy'!$F$19,IF(OR(D600="zastępca dyrektora ",D600="główny księgowy"),'Podział podstawowy'!$F$20,IF(D600="kierownik",'Podział podstawowy'!$F$24,IF(D600="zastępca kierownika",'Podział podstawowy'!$F$25,IF(D600="główny ekspert",'Podział podstawowy'!$F$26,IF(OR(D600="starszy ekspert",D600="główny specjalista"),'Podział podstawowy'!$F$27,IF(OR(D600="ekspert",D600="specjalista"),'Podział podstawowy'!$F$28,'Podział podstawowy'!$F$29)))))))</f>
        <v>870.67396312778124</v>
      </c>
    </row>
    <row r="601" spans="1:6">
      <c r="A601" s="104"/>
      <c r="B601" s="104"/>
      <c r="C601" s="104"/>
      <c r="D601" s="104"/>
      <c r="E601" s="104"/>
      <c r="F601" s="113">
        <f>IF(D601="dyrektor ",'Podział podstawowy'!$F$19,IF(OR(D601="zastępca dyrektora ",D601="główny księgowy"),'Podział podstawowy'!$F$20,IF(D601="kierownik",'Podział podstawowy'!$F$24,IF(D601="zastępca kierownika",'Podział podstawowy'!$F$25,IF(D601="główny ekspert",'Podział podstawowy'!$F$26,IF(OR(D601="starszy ekspert",D601="główny specjalista"),'Podział podstawowy'!$F$27,IF(OR(D601="ekspert",D601="specjalista"),'Podział podstawowy'!$F$28,'Podział podstawowy'!$F$29)))))))</f>
        <v>870.67396312778124</v>
      </c>
    </row>
    <row r="602" spans="1:6">
      <c r="A602" s="104"/>
      <c r="B602" s="104"/>
      <c r="C602" s="104"/>
      <c r="D602" s="104"/>
      <c r="E602" s="104"/>
      <c r="F602" s="113">
        <f>IF(D602="dyrektor ",'Podział podstawowy'!$F$19,IF(OR(D602="zastępca dyrektora ",D602="główny księgowy"),'Podział podstawowy'!$F$20,IF(D602="kierownik",'Podział podstawowy'!$F$24,IF(D602="zastępca kierownika",'Podział podstawowy'!$F$25,IF(D602="główny ekspert",'Podział podstawowy'!$F$26,IF(OR(D602="starszy ekspert",D602="główny specjalista"),'Podział podstawowy'!$F$27,IF(OR(D602="ekspert",D602="specjalista"),'Podział podstawowy'!$F$28,'Podział podstawowy'!$F$29)))))))</f>
        <v>870.67396312778124</v>
      </c>
    </row>
    <row r="603" spans="1:6">
      <c r="A603" s="104"/>
      <c r="B603" s="104"/>
      <c r="C603" s="104"/>
      <c r="D603" s="104"/>
      <c r="E603" s="104"/>
      <c r="F603" s="113">
        <f>IF(D603="dyrektor ",'Podział podstawowy'!$F$19,IF(OR(D603="zastępca dyrektora ",D603="główny księgowy"),'Podział podstawowy'!$F$20,IF(D603="kierownik",'Podział podstawowy'!$F$24,IF(D603="zastępca kierownika",'Podział podstawowy'!$F$25,IF(D603="główny ekspert",'Podział podstawowy'!$F$26,IF(OR(D603="starszy ekspert",D603="główny specjalista"),'Podział podstawowy'!$F$27,IF(OR(D603="ekspert",D603="specjalista"),'Podział podstawowy'!$F$28,'Podział podstawowy'!$F$29)))))))</f>
        <v>870.67396312778124</v>
      </c>
    </row>
    <row r="604" spans="1:6">
      <c r="A604" s="104"/>
      <c r="B604" s="104"/>
      <c r="C604" s="104"/>
      <c r="D604" s="104"/>
      <c r="E604" s="104"/>
      <c r="F604" s="113">
        <f>IF(D604="dyrektor ",'Podział podstawowy'!$F$19,IF(OR(D604="zastępca dyrektora ",D604="główny księgowy"),'Podział podstawowy'!$F$20,IF(D604="kierownik",'Podział podstawowy'!$F$24,IF(D604="zastępca kierownika",'Podział podstawowy'!$F$25,IF(D604="główny ekspert",'Podział podstawowy'!$F$26,IF(OR(D604="starszy ekspert",D604="główny specjalista"),'Podział podstawowy'!$F$27,IF(OR(D604="ekspert",D604="specjalista"),'Podział podstawowy'!$F$28,'Podział podstawowy'!$F$29)))))))</f>
        <v>870.67396312778124</v>
      </c>
    </row>
    <row r="605" spans="1:6">
      <c r="A605" s="104"/>
      <c r="B605" s="104"/>
      <c r="C605" s="104"/>
      <c r="D605" s="104"/>
      <c r="E605" s="104"/>
      <c r="F605" s="113">
        <f>IF(D605="dyrektor ",'Podział podstawowy'!$F$19,IF(OR(D605="zastępca dyrektora ",D605="główny księgowy"),'Podział podstawowy'!$F$20,IF(D605="kierownik",'Podział podstawowy'!$F$24,IF(D605="zastępca kierownika",'Podział podstawowy'!$F$25,IF(D605="główny ekspert",'Podział podstawowy'!$F$26,IF(OR(D605="starszy ekspert",D605="główny specjalista"),'Podział podstawowy'!$F$27,IF(OR(D605="ekspert",D605="specjalista"),'Podział podstawowy'!$F$28,'Podział podstawowy'!$F$29)))))))</f>
        <v>870.67396312778124</v>
      </c>
    </row>
    <row r="606" spans="1:6">
      <c r="A606" s="104"/>
      <c r="B606" s="104"/>
      <c r="C606" s="104"/>
      <c r="D606" s="104"/>
      <c r="E606" s="104"/>
      <c r="F606" s="113">
        <f>IF(D606="dyrektor ",'Podział podstawowy'!$F$19,IF(OR(D606="zastępca dyrektora ",D606="główny księgowy"),'Podział podstawowy'!$F$20,IF(D606="kierownik",'Podział podstawowy'!$F$24,IF(D606="zastępca kierownika",'Podział podstawowy'!$F$25,IF(D606="główny ekspert",'Podział podstawowy'!$F$26,IF(OR(D606="starszy ekspert",D606="główny specjalista"),'Podział podstawowy'!$F$27,IF(OR(D606="ekspert",D606="specjalista"),'Podział podstawowy'!$F$28,'Podział podstawowy'!$F$29)))))))</f>
        <v>870.67396312778124</v>
      </c>
    </row>
    <row r="607" spans="1:6">
      <c r="A607" s="104"/>
      <c r="B607" s="104"/>
      <c r="C607" s="104"/>
      <c r="D607" s="104"/>
      <c r="E607" s="104"/>
      <c r="F607" s="113">
        <f>IF(D607="dyrektor ",'Podział podstawowy'!$F$19,IF(OR(D607="zastępca dyrektora ",D607="główny księgowy"),'Podział podstawowy'!$F$20,IF(D607="kierownik",'Podział podstawowy'!$F$24,IF(D607="zastępca kierownika",'Podział podstawowy'!$F$25,IF(D607="główny ekspert",'Podział podstawowy'!$F$26,IF(OR(D607="starszy ekspert",D607="główny specjalista"),'Podział podstawowy'!$F$27,IF(OR(D607="ekspert",D607="specjalista"),'Podział podstawowy'!$F$28,'Podział podstawowy'!$F$29)))))))</f>
        <v>870.67396312778124</v>
      </c>
    </row>
    <row r="608" spans="1:6">
      <c r="A608" s="104"/>
      <c r="B608" s="104"/>
      <c r="C608" s="104"/>
      <c r="D608" s="104"/>
      <c r="E608" s="104"/>
      <c r="F608" s="113">
        <f>IF(D608="dyrektor ",'Podział podstawowy'!$F$19,IF(OR(D608="zastępca dyrektora ",D608="główny księgowy"),'Podział podstawowy'!$F$20,IF(D608="kierownik",'Podział podstawowy'!$F$24,IF(D608="zastępca kierownika",'Podział podstawowy'!$F$25,IF(D608="główny ekspert",'Podział podstawowy'!$F$26,IF(OR(D608="starszy ekspert",D608="główny specjalista"),'Podział podstawowy'!$F$27,IF(OR(D608="ekspert",D608="specjalista"),'Podział podstawowy'!$F$28,'Podział podstawowy'!$F$29)))))))</f>
        <v>870.67396312778124</v>
      </c>
    </row>
    <row r="609" spans="1:6">
      <c r="A609" s="104"/>
      <c r="B609" s="104"/>
      <c r="C609" s="104"/>
      <c r="D609" s="104"/>
      <c r="E609" s="104"/>
      <c r="F609" s="113">
        <f>IF(D609="dyrektor ",'Podział podstawowy'!$F$19,IF(OR(D609="zastępca dyrektora ",D609="główny księgowy"),'Podział podstawowy'!$F$20,IF(D609="kierownik",'Podział podstawowy'!$F$24,IF(D609="zastępca kierownika",'Podział podstawowy'!$F$25,IF(D609="główny ekspert",'Podział podstawowy'!$F$26,IF(OR(D609="starszy ekspert",D609="główny specjalista"),'Podział podstawowy'!$F$27,IF(OR(D609="ekspert",D609="specjalista"),'Podział podstawowy'!$F$28,'Podział podstawowy'!$F$29)))))))</f>
        <v>870.67396312778124</v>
      </c>
    </row>
    <row r="610" spans="1:6">
      <c r="A610" s="104"/>
      <c r="B610" s="104"/>
      <c r="C610" s="104"/>
      <c r="D610" s="104"/>
      <c r="E610" s="104"/>
      <c r="F610" s="113">
        <f>IF(D610="dyrektor ",'Podział podstawowy'!$F$19,IF(OR(D610="zastępca dyrektora ",D610="główny księgowy"),'Podział podstawowy'!$F$20,IF(D610="kierownik",'Podział podstawowy'!$F$24,IF(D610="zastępca kierownika",'Podział podstawowy'!$F$25,IF(D610="główny ekspert",'Podział podstawowy'!$F$26,IF(OR(D610="starszy ekspert",D610="główny specjalista"),'Podział podstawowy'!$F$27,IF(OR(D610="ekspert",D610="specjalista"),'Podział podstawowy'!$F$28,'Podział podstawowy'!$F$29)))))))</f>
        <v>870.67396312778124</v>
      </c>
    </row>
    <row r="611" spans="1:6">
      <c r="A611" s="104"/>
      <c r="B611" s="104"/>
      <c r="C611" s="104"/>
      <c r="D611" s="104"/>
      <c r="E611" s="104"/>
      <c r="F611" s="113">
        <f>IF(D611="dyrektor ",'Podział podstawowy'!$F$19,IF(OR(D611="zastępca dyrektora ",D611="główny księgowy"),'Podział podstawowy'!$F$20,IF(D611="kierownik",'Podział podstawowy'!$F$24,IF(D611="zastępca kierownika",'Podział podstawowy'!$F$25,IF(D611="główny ekspert",'Podział podstawowy'!$F$26,IF(OR(D611="starszy ekspert",D611="główny specjalista"),'Podział podstawowy'!$F$27,IF(OR(D611="ekspert",D611="specjalista"),'Podział podstawowy'!$F$28,'Podział podstawowy'!$F$29)))))))</f>
        <v>870.67396312778124</v>
      </c>
    </row>
    <row r="612" spans="1:6">
      <c r="A612" s="104"/>
      <c r="B612" s="104"/>
      <c r="C612" s="104"/>
      <c r="D612" s="104"/>
      <c r="E612" s="104"/>
      <c r="F612" s="113">
        <f>IF(D612="dyrektor ",'Podział podstawowy'!$F$19,IF(OR(D612="zastępca dyrektora ",D612="główny księgowy"),'Podział podstawowy'!$F$20,IF(D612="kierownik",'Podział podstawowy'!$F$24,IF(D612="zastępca kierownika",'Podział podstawowy'!$F$25,IF(D612="główny ekspert",'Podział podstawowy'!$F$26,IF(OR(D612="starszy ekspert",D612="główny specjalista"),'Podział podstawowy'!$F$27,IF(OR(D612="ekspert",D612="specjalista"),'Podział podstawowy'!$F$28,'Podział podstawowy'!$F$29)))))))</f>
        <v>870.67396312778124</v>
      </c>
    </row>
    <row r="613" spans="1:6">
      <c r="A613" s="104"/>
      <c r="B613" s="104"/>
      <c r="C613" s="104"/>
      <c r="D613" s="104"/>
      <c r="E613" s="104"/>
      <c r="F613" s="113">
        <f>IF(D613="dyrektor ",'Podział podstawowy'!$F$19,IF(OR(D613="zastępca dyrektora ",D613="główny księgowy"),'Podział podstawowy'!$F$20,IF(D613="kierownik",'Podział podstawowy'!$F$24,IF(D613="zastępca kierownika",'Podział podstawowy'!$F$25,IF(D613="główny ekspert",'Podział podstawowy'!$F$26,IF(OR(D613="starszy ekspert",D613="główny specjalista"),'Podział podstawowy'!$F$27,IF(OR(D613="ekspert",D613="specjalista"),'Podział podstawowy'!$F$28,'Podział podstawowy'!$F$29)))))))</f>
        <v>870.67396312778124</v>
      </c>
    </row>
    <row r="614" spans="1:6">
      <c r="A614" s="104"/>
      <c r="B614" s="104"/>
      <c r="C614" s="104"/>
      <c r="D614" s="104"/>
      <c r="E614" s="104"/>
      <c r="F614" s="113">
        <f>IF(D614="dyrektor ",'Podział podstawowy'!$F$19,IF(OR(D614="zastępca dyrektora ",D614="główny księgowy"),'Podział podstawowy'!$F$20,IF(D614="kierownik",'Podział podstawowy'!$F$24,IF(D614="zastępca kierownika",'Podział podstawowy'!$F$25,IF(D614="główny ekspert",'Podział podstawowy'!$F$26,IF(OR(D614="starszy ekspert",D614="główny specjalista"),'Podział podstawowy'!$F$27,IF(OR(D614="ekspert",D614="specjalista"),'Podział podstawowy'!$F$28,'Podział podstawowy'!$F$29)))))))</f>
        <v>870.67396312778124</v>
      </c>
    </row>
    <row r="615" spans="1:6">
      <c r="A615" s="104"/>
      <c r="B615" s="104"/>
      <c r="C615" s="104"/>
      <c r="D615" s="104"/>
      <c r="E615" s="104"/>
      <c r="F615" s="113">
        <f>IF(D615="dyrektor ",'Podział podstawowy'!$F$19,IF(OR(D615="zastępca dyrektora ",D615="główny księgowy"),'Podział podstawowy'!$F$20,IF(D615="kierownik",'Podział podstawowy'!$F$24,IF(D615="zastępca kierownika",'Podział podstawowy'!$F$25,IF(D615="główny ekspert",'Podział podstawowy'!$F$26,IF(OR(D615="starszy ekspert",D615="główny specjalista"),'Podział podstawowy'!$F$27,IF(OR(D615="ekspert",D615="specjalista"),'Podział podstawowy'!$F$28,'Podział podstawowy'!$F$29)))))))</f>
        <v>870.67396312778124</v>
      </c>
    </row>
    <row r="616" spans="1:6">
      <c r="A616" s="104"/>
      <c r="B616" s="104"/>
      <c r="C616" s="104"/>
      <c r="D616" s="104"/>
      <c r="E616" s="104"/>
      <c r="F616" s="113">
        <f>IF(D616="dyrektor ",'Podział podstawowy'!$F$19,IF(OR(D616="zastępca dyrektora ",D616="główny księgowy"),'Podział podstawowy'!$F$20,IF(D616="kierownik",'Podział podstawowy'!$F$24,IF(D616="zastępca kierownika",'Podział podstawowy'!$F$25,IF(D616="główny ekspert",'Podział podstawowy'!$F$26,IF(OR(D616="starszy ekspert",D616="główny specjalista"),'Podział podstawowy'!$F$27,IF(OR(D616="ekspert",D616="specjalista"),'Podział podstawowy'!$F$28,'Podział podstawowy'!$F$29)))))))</f>
        <v>870.67396312778124</v>
      </c>
    </row>
    <row r="617" spans="1:6">
      <c r="A617" s="104"/>
      <c r="B617" s="104"/>
      <c r="C617" s="104"/>
      <c r="D617" s="104"/>
      <c r="E617" s="104"/>
      <c r="F617" s="113">
        <f>IF(D617="dyrektor ",'Podział podstawowy'!$F$19,IF(OR(D617="zastępca dyrektora ",D617="główny księgowy"),'Podział podstawowy'!$F$20,IF(D617="kierownik",'Podział podstawowy'!$F$24,IF(D617="zastępca kierownika",'Podział podstawowy'!$F$25,IF(D617="główny ekspert",'Podział podstawowy'!$F$26,IF(OR(D617="starszy ekspert",D617="główny specjalista"),'Podział podstawowy'!$F$27,IF(OR(D617="ekspert",D617="specjalista"),'Podział podstawowy'!$F$28,'Podział podstawowy'!$F$29)))))))</f>
        <v>870.67396312778124</v>
      </c>
    </row>
    <row r="618" spans="1:6">
      <c r="A618" s="104"/>
      <c r="B618" s="104"/>
      <c r="C618" s="104"/>
      <c r="D618" s="104"/>
      <c r="E618" s="104"/>
      <c r="F618" s="113">
        <f>IF(D618="dyrektor ",'Podział podstawowy'!$F$19,IF(OR(D618="zastępca dyrektora ",D618="główny księgowy"),'Podział podstawowy'!$F$20,IF(D618="kierownik",'Podział podstawowy'!$F$24,IF(D618="zastępca kierownika",'Podział podstawowy'!$F$25,IF(D618="główny ekspert",'Podział podstawowy'!$F$26,IF(OR(D618="starszy ekspert",D618="główny specjalista"),'Podział podstawowy'!$F$27,IF(OR(D618="ekspert",D618="specjalista"),'Podział podstawowy'!$F$28,'Podział podstawowy'!$F$29)))))))</f>
        <v>870.67396312778124</v>
      </c>
    </row>
    <row r="619" spans="1:6">
      <c r="A619" s="104"/>
      <c r="B619" s="104"/>
      <c r="C619" s="104"/>
      <c r="D619" s="104"/>
      <c r="E619" s="104"/>
      <c r="F619" s="113">
        <f>IF(D619="dyrektor ",'Podział podstawowy'!$F$19,IF(OR(D619="zastępca dyrektora ",D619="główny księgowy"),'Podział podstawowy'!$F$20,IF(D619="kierownik",'Podział podstawowy'!$F$24,IF(D619="zastępca kierownika",'Podział podstawowy'!$F$25,IF(D619="główny ekspert",'Podział podstawowy'!$F$26,IF(OR(D619="starszy ekspert",D619="główny specjalista"),'Podział podstawowy'!$F$27,IF(OR(D619="ekspert",D619="specjalista"),'Podział podstawowy'!$F$28,'Podział podstawowy'!$F$29)))))))</f>
        <v>870.67396312778124</v>
      </c>
    </row>
    <row r="620" spans="1:6">
      <c r="A620" s="104"/>
      <c r="B620" s="104"/>
      <c r="C620" s="104"/>
      <c r="D620" s="104"/>
      <c r="E620" s="104"/>
      <c r="F620" s="113">
        <f>IF(D620="dyrektor ",'Podział podstawowy'!$F$19,IF(OR(D620="zastępca dyrektora ",D620="główny księgowy"),'Podział podstawowy'!$F$20,IF(D620="kierownik",'Podział podstawowy'!$F$24,IF(D620="zastępca kierownika",'Podział podstawowy'!$F$25,IF(D620="główny ekspert",'Podział podstawowy'!$F$26,IF(OR(D620="starszy ekspert",D620="główny specjalista"),'Podział podstawowy'!$F$27,IF(OR(D620="ekspert",D620="specjalista"),'Podział podstawowy'!$F$28,'Podział podstawowy'!$F$29)))))))</f>
        <v>870.67396312778124</v>
      </c>
    </row>
    <row r="621" spans="1:6">
      <c r="A621" s="104"/>
      <c r="B621" s="104"/>
      <c r="C621" s="104"/>
      <c r="D621" s="104"/>
      <c r="E621" s="104"/>
      <c r="F621" s="113">
        <f>IF(D621="dyrektor ",'Podział podstawowy'!$F$19,IF(OR(D621="zastępca dyrektora ",D621="główny księgowy"),'Podział podstawowy'!$F$20,IF(D621="kierownik",'Podział podstawowy'!$F$24,IF(D621="zastępca kierownika",'Podział podstawowy'!$F$25,IF(D621="główny ekspert",'Podział podstawowy'!$F$26,IF(OR(D621="starszy ekspert",D621="główny specjalista"),'Podział podstawowy'!$F$27,IF(OR(D621="ekspert",D621="specjalista"),'Podział podstawowy'!$F$28,'Podział podstawowy'!$F$29)))))))</f>
        <v>870.67396312778124</v>
      </c>
    </row>
    <row r="622" spans="1:6">
      <c r="A622" s="104"/>
      <c r="B622" s="104"/>
      <c r="C622" s="104"/>
      <c r="D622" s="104"/>
      <c r="E622" s="104"/>
      <c r="F622" s="113">
        <f>IF(D622="dyrektor ",'Podział podstawowy'!$F$19,IF(OR(D622="zastępca dyrektora ",D622="główny księgowy"),'Podział podstawowy'!$F$20,IF(D622="kierownik",'Podział podstawowy'!$F$24,IF(D622="zastępca kierownika",'Podział podstawowy'!$F$25,IF(D622="główny ekspert",'Podział podstawowy'!$F$26,IF(OR(D622="starszy ekspert",D622="główny specjalista"),'Podział podstawowy'!$F$27,IF(OR(D622="ekspert",D622="specjalista"),'Podział podstawowy'!$F$28,'Podział podstawowy'!$F$29)))))))</f>
        <v>870.67396312778124</v>
      </c>
    </row>
    <row r="623" spans="1:6">
      <c r="A623" s="104"/>
      <c r="B623" s="104"/>
      <c r="C623" s="104"/>
      <c r="D623" s="104"/>
      <c r="E623" s="104"/>
      <c r="F623" s="113">
        <f>IF(D623="dyrektor ",'Podział podstawowy'!$F$19,IF(OR(D623="zastępca dyrektora ",D623="główny księgowy"),'Podział podstawowy'!$F$20,IF(D623="kierownik",'Podział podstawowy'!$F$24,IF(D623="zastępca kierownika",'Podział podstawowy'!$F$25,IF(D623="główny ekspert",'Podział podstawowy'!$F$26,IF(OR(D623="starszy ekspert",D623="główny specjalista"),'Podział podstawowy'!$F$27,IF(OR(D623="ekspert",D623="specjalista"),'Podział podstawowy'!$F$28,'Podział podstawowy'!$F$29)))))))</f>
        <v>870.67396312778124</v>
      </c>
    </row>
    <row r="624" spans="1:6">
      <c r="A624" s="104"/>
      <c r="B624" s="104"/>
      <c r="C624" s="104"/>
      <c r="D624" s="104"/>
      <c r="E624" s="104"/>
      <c r="F624" s="113">
        <f>IF(D624="dyrektor ",'Podział podstawowy'!$F$19,IF(OR(D624="zastępca dyrektora ",D624="główny księgowy"),'Podział podstawowy'!$F$20,IF(D624="kierownik",'Podział podstawowy'!$F$24,IF(D624="zastępca kierownika",'Podział podstawowy'!$F$25,IF(D624="główny ekspert",'Podział podstawowy'!$F$26,IF(OR(D624="starszy ekspert",D624="główny specjalista"),'Podział podstawowy'!$F$27,IF(OR(D624="ekspert",D624="specjalista"),'Podział podstawowy'!$F$28,'Podział podstawowy'!$F$29)))))))</f>
        <v>870.67396312778124</v>
      </c>
    </row>
    <row r="625" spans="1:6">
      <c r="A625" s="104"/>
      <c r="B625" s="104"/>
      <c r="C625" s="104"/>
      <c r="D625" s="104"/>
      <c r="E625" s="104"/>
      <c r="F625" s="113">
        <f>IF(D625="dyrektor ",'Podział podstawowy'!$F$19,IF(OR(D625="zastępca dyrektora ",D625="główny księgowy"),'Podział podstawowy'!$F$20,IF(D625="kierownik",'Podział podstawowy'!$F$24,IF(D625="zastępca kierownika",'Podział podstawowy'!$F$25,IF(D625="główny ekspert",'Podział podstawowy'!$F$26,IF(OR(D625="starszy ekspert",D625="główny specjalista"),'Podział podstawowy'!$F$27,IF(OR(D625="ekspert",D625="specjalista"),'Podział podstawowy'!$F$28,'Podział podstawowy'!$F$29)))))))</f>
        <v>870.67396312778124</v>
      </c>
    </row>
    <row r="626" spans="1:6">
      <c r="A626" s="104"/>
      <c r="B626" s="104"/>
      <c r="C626" s="104"/>
      <c r="D626" s="104"/>
      <c r="E626" s="104"/>
      <c r="F626" s="113">
        <f>IF(D626="dyrektor ",'Podział podstawowy'!$F$19,IF(OR(D626="zastępca dyrektora ",D626="główny księgowy"),'Podział podstawowy'!$F$20,IF(D626="kierownik",'Podział podstawowy'!$F$24,IF(D626="zastępca kierownika",'Podział podstawowy'!$F$25,IF(D626="główny ekspert",'Podział podstawowy'!$F$26,IF(OR(D626="starszy ekspert",D626="główny specjalista"),'Podział podstawowy'!$F$27,IF(OR(D626="ekspert",D626="specjalista"),'Podział podstawowy'!$F$28,'Podział podstawowy'!$F$29)))))))</f>
        <v>870.67396312778124</v>
      </c>
    </row>
    <row r="627" spans="1:6">
      <c r="A627" s="104"/>
      <c r="B627" s="104"/>
      <c r="C627" s="104"/>
      <c r="D627" s="104"/>
      <c r="E627" s="104"/>
      <c r="F627" s="113">
        <f>IF(D627="dyrektor ",'Podział podstawowy'!$F$19,IF(OR(D627="zastępca dyrektora ",D627="główny księgowy"),'Podział podstawowy'!$F$20,IF(D627="kierownik",'Podział podstawowy'!$F$24,IF(D627="zastępca kierownika",'Podział podstawowy'!$F$25,IF(D627="główny ekspert",'Podział podstawowy'!$F$26,IF(OR(D627="starszy ekspert",D627="główny specjalista"),'Podział podstawowy'!$F$27,IF(OR(D627="ekspert",D627="specjalista"),'Podział podstawowy'!$F$28,'Podział podstawowy'!$F$29)))))))</f>
        <v>870.67396312778124</v>
      </c>
    </row>
    <row r="628" spans="1:6">
      <c r="A628" s="104"/>
      <c r="B628" s="104"/>
      <c r="C628" s="104"/>
      <c r="D628" s="104"/>
      <c r="E628" s="104"/>
      <c r="F628" s="113">
        <f>IF(D628="dyrektor ",'Podział podstawowy'!$F$19,IF(OR(D628="zastępca dyrektora ",D628="główny księgowy"),'Podział podstawowy'!$F$20,IF(D628="kierownik",'Podział podstawowy'!$F$24,IF(D628="zastępca kierownika",'Podział podstawowy'!$F$25,IF(D628="główny ekspert",'Podział podstawowy'!$F$26,IF(OR(D628="starszy ekspert",D628="główny specjalista"),'Podział podstawowy'!$F$27,IF(OR(D628="ekspert",D628="specjalista"),'Podział podstawowy'!$F$28,'Podział podstawowy'!$F$29)))))))</f>
        <v>870.67396312778124</v>
      </c>
    </row>
    <row r="629" spans="1:6">
      <c r="A629" s="104"/>
      <c r="B629" s="104"/>
      <c r="C629" s="104"/>
      <c r="D629" s="104"/>
      <c r="E629" s="104"/>
      <c r="F629" s="113">
        <f>IF(D629="dyrektor ",'Podział podstawowy'!$F$19,IF(OR(D629="zastępca dyrektora ",D629="główny księgowy"),'Podział podstawowy'!$F$20,IF(D629="kierownik",'Podział podstawowy'!$F$24,IF(D629="zastępca kierownika",'Podział podstawowy'!$F$25,IF(D629="główny ekspert",'Podział podstawowy'!$F$26,IF(OR(D629="starszy ekspert",D629="główny specjalista"),'Podział podstawowy'!$F$27,IF(OR(D629="ekspert",D629="specjalista"),'Podział podstawowy'!$F$28,'Podział podstawowy'!$F$29)))))))</f>
        <v>870.67396312778124</v>
      </c>
    </row>
    <row r="630" spans="1:6">
      <c r="A630" s="104"/>
      <c r="B630" s="104"/>
      <c r="C630" s="104"/>
      <c r="D630" s="104"/>
      <c r="E630" s="104"/>
      <c r="F630" s="113">
        <f>IF(D630="dyrektor ",'Podział podstawowy'!$F$19,IF(OR(D630="zastępca dyrektora ",D630="główny księgowy"),'Podział podstawowy'!$F$20,IF(D630="kierownik",'Podział podstawowy'!$F$24,IF(D630="zastępca kierownika",'Podział podstawowy'!$F$25,IF(D630="główny ekspert",'Podział podstawowy'!$F$26,IF(OR(D630="starszy ekspert",D630="główny specjalista"),'Podział podstawowy'!$F$27,IF(OR(D630="ekspert",D630="specjalista"),'Podział podstawowy'!$F$28,'Podział podstawowy'!$F$29)))))))</f>
        <v>870.67396312778124</v>
      </c>
    </row>
    <row r="631" spans="1:6">
      <c r="A631" s="104"/>
      <c r="B631" s="104"/>
      <c r="C631" s="104"/>
      <c r="D631" s="104"/>
      <c r="E631" s="104"/>
      <c r="F631" s="113">
        <f>IF(D631="dyrektor ",'Podział podstawowy'!$F$19,IF(OR(D631="zastępca dyrektora ",D631="główny księgowy"),'Podział podstawowy'!$F$20,IF(D631="kierownik",'Podział podstawowy'!$F$24,IF(D631="zastępca kierownika",'Podział podstawowy'!$F$25,IF(D631="główny ekspert",'Podział podstawowy'!$F$26,IF(OR(D631="starszy ekspert",D631="główny specjalista"),'Podział podstawowy'!$F$27,IF(OR(D631="ekspert",D631="specjalista"),'Podział podstawowy'!$F$28,'Podział podstawowy'!$F$29)))))))</f>
        <v>870.67396312778124</v>
      </c>
    </row>
    <row r="632" spans="1:6">
      <c r="A632" s="104"/>
      <c r="B632" s="104"/>
      <c r="C632" s="104"/>
      <c r="D632" s="104"/>
      <c r="E632" s="104"/>
      <c r="F632" s="113">
        <f>IF(D632="dyrektor ",'Podział podstawowy'!$F$19,IF(OR(D632="zastępca dyrektora ",D632="główny księgowy"),'Podział podstawowy'!$F$20,IF(D632="kierownik",'Podział podstawowy'!$F$24,IF(D632="zastępca kierownika",'Podział podstawowy'!$F$25,IF(D632="główny ekspert",'Podział podstawowy'!$F$26,IF(OR(D632="starszy ekspert",D632="główny specjalista"),'Podział podstawowy'!$F$27,IF(OR(D632="ekspert",D632="specjalista"),'Podział podstawowy'!$F$28,'Podział podstawowy'!$F$29)))))))</f>
        <v>870.67396312778124</v>
      </c>
    </row>
    <row r="633" spans="1:6">
      <c r="A633" s="104"/>
      <c r="B633" s="104"/>
      <c r="C633" s="104"/>
      <c r="D633" s="104"/>
      <c r="E633" s="104"/>
      <c r="F633" s="113">
        <f>IF(D633="dyrektor ",'Podział podstawowy'!$F$19,IF(OR(D633="zastępca dyrektora ",D633="główny księgowy"),'Podział podstawowy'!$F$20,IF(D633="kierownik",'Podział podstawowy'!$F$24,IF(D633="zastępca kierownika",'Podział podstawowy'!$F$25,IF(D633="główny ekspert",'Podział podstawowy'!$F$26,IF(OR(D633="starszy ekspert",D633="główny specjalista"),'Podział podstawowy'!$F$27,IF(OR(D633="ekspert",D633="specjalista"),'Podział podstawowy'!$F$28,'Podział podstawowy'!$F$29)))))))</f>
        <v>870.67396312778124</v>
      </c>
    </row>
    <row r="634" spans="1:6">
      <c r="A634" s="104"/>
      <c r="B634" s="104"/>
      <c r="C634" s="104"/>
      <c r="D634" s="104"/>
      <c r="E634" s="104"/>
      <c r="F634" s="113">
        <f>IF(D634="dyrektor ",'Podział podstawowy'!$F$19,IF(OR(D634="zastępca dyrektora ",D634="główny księgowy"),'Podział podstawowy'!$F$20,IF(D634="kierownik",'Podział podstawowy'!$F$24,IF(D634="zastępca kierownika",'Podział podstawowy'!$F$25,IF(D634="główny ekspert",'Podział podstawowy'!$F$26,IF(OR(D634="starszy ekspert",D634="główny specjalista"),'Podział podstawowy'!$F$27,IF(OR(D634="ekspert",D634="specjalista"),'Podział podstawowy'!$F$28,'Podział podstawowy'!$F$29)))))))</f>
        <v>870.67396312778124</v>
      </c>
    </row>
    <row r="635" spans="1:6">
      <c r="A635" s="104"/>
      <c r="B635" s="104"/>
      <c r="C635" s="104"/>
      <c r="D635" s="104"/>
      <c r="E635" s="104"/>
      <c r="F635" s="113">
        <f>IF(D635="dyrektor ",'Podział podstawowy'!$F$19,IF(OR(D635="zastępca dyrektora ",D635="główny księgowy"),'Podział podstawowy'!$F$20,IF(D635="kierownik",'Podział podstawowy'!$F$24,IF(D635="zastępca kierownika",'Podział podstawowy'!$F$25,IF(D635="główny ekspert",'Podział podstawowy'!$F$26,IF(OR(D635="starszy ekspert",D635="główny specjalista"),'Podział podstawowy'!$F$27,IF(OR(D635="ekspert",D635="specjalista"),'Podział podstawowy'!$F$28,'Podział podstawowy'!$F$29)))))))</f>
        <v>870.67396312778124</v>
      </c>
    </row>
    <row r="636" spans="1:6">
      <c r="A636" s="104"/>
      <c r="B636" s="104"/>
      <c r="C636" s="104"/>
      <c r="D636" s="104"/>
      <c r="E636" s="104"/>
      <c r="F636" s="113">
        <f>IF(D636="dyrektor ",'Podział podstawowy'!$F$19,IF(OR(D636="zastępca dyrektora ",D636="główny księgowy"),'Podział podstawowy'!$F$20,IF(D636="kierownik",'Podział podstawowy'!$F$24,IF(D636="zastępca kierownika",'Podział podstawowy'!$F$25,IF(D636="główny ekspert",'Podział podstawowy'!$F$26,IF(OR(D636="starszy ekspert",D636="główny specjalista"),'Podział podstawowy'!$F$27,IF(OR(D636="ekspert",D636="specjalista"),'Podział podstawowy'!$F$28,'Podział podstawowy'!$F$29)))))))</f>
        <v>870.67396312778124</v>
      </c>
    </row>
    <row r="637" spans="1:6">
      <c r="A637" s="104"/>
      <c r="B637" s="104"/>
      <c r="C637" s="104"/>
      <c r="D637" s="104"/>
      <c r="E637" s="104"/>
      <c r="F637" s="113">
        <f>IF(D637="dyrektor ",'Podział podstawowy'!$F$19,IF(OR(D637="zastępca dyrektora ",D637="główny księgowy"),'Podział podstawowy'!$F$20,IF(D637="kierownik",'Podział podstawowy'!$F$24,IF(D637="zastępca kierownika",'Podział podstawowy'!$F$25,IF(D637="główny ekspert",'Podział podstawowy'!$F$26,IF(OR(D637="starszy ekspert",D637="główny specjalista"),'Podział podstawowy'!$F$27,IF(OR(D637="ekspert",D637="specjalista"),'Podział podstawowy'!$F$28,'Podział podstawowy'!$F$29)))))))</f>
        <v>870.67396312778124</v>
      </c>
    </row>
    <row r="638" spans="1:6">
      <c r="A638" s="104"/>
      <c r="B638" s="104"/>
      <c r="C638" s="104"/>
      <c r="D638" s="104"/>
      <c r="E638" s="104"/>
      <c r="F638" s="113">
        <f>IF(D638="dyrektor ",'Podział podstawowy'!$F$19,IF(OR(D638="zastępca dyrektora ",D638="główny księgowy"),'Podział podstawowy'!$F$20,IF(D638="kierownik",'Podział podstawowy'!$F$24,IF(D638="zastępca kierownika",'Podział podstawowy'!$F$25,IF(D638="główny ekspert",'Podział podstawowy'!$F$26,IF(OR(D638="starszy ekspert",D638="główny specjalista"),'Podział podstawowy'!$F$27,IF(OR(D638="ekspert",D638="specjalista"),'Podział podstawowy'!$F$28,'Podział podstawowy'!$F$29)))))))</f>
        <v>870.67396312778124</v>
      </c>
    </row>
    <row r="639" spans="1:6">
      <c r="A639" s="104"/>
      <c r="B639" s="104"/>
      <c r="C639" s="104"/>
      <c r="D639" s="104"/>
      <c r="E639" s="104"/>
      <c r="F639" s="113">
        <f>IF(D639="dyrektor ",'Podział podstawowy'!$F$19,IF(OR(D639="zastępca dyrektora ",D639="główny księgowy"),'Podział podstawowy'!$F$20,IF(D639="kierownik",'Podział podstawowy'!$F$24,IF(D639="zastępca kierownika",'Podział podstawowy'!$F$25,IF(D639="główny ekspert",'Podział podstawowy'!$F$26,IF(OR(D639="starszy ekspert",D639="główny specjalista"),'Podział podstawowy'!$F$27,IF(OR(D639="ekspert",D639="specjalista"),'Podział podstawowy'!$F$28,'Podział podstawowy'!$F$29)))))))</f>
        <v>870.67396312778124</v>
      </c>
    </row>
    <row r="640" spans="1:6">
      <c r="A640" s="104"/>
      <c r="B640" s="104"/>
      <c r="C640" s="104"/>
      <c r="D640" s="104"/>
      <c r="E640" s="104"/>
      <c r="F640" s="113">
        <f>IF(D640="dyrektor ",'Podział podstawowy'!$F$19,IF(OR(D640="zastępca dyrektora ",D640="główny księgowy"),'Podział podstawowy'!$F$20,IF(D640="kierownik",'Podział podstawowy'!$F$24,IF(D640="zastępca kierownika",'Podział podstawowy'!$F$25,IF(D640="główny ekspert",'Podział podstawowy'!$F$26,IF(OR(D640="starszy ekspert",D640="główny specjalista"),'Podział podstawowy'!$F$27,IF(OR(D640="ekspert",D640="specjalista"),'Podział podstawowy'!$F$28,'Podział podstawowy'!$F$29)))))))</f>
        <v>870.67396312778124</v>
      </c>
    </row>
    <row r="641" spans="1:6">
      <c r="A641" s="104"/>
      <c r="B641" s="104"/>
      <c r="C641" s="104"/>
      <c r="D641" s="104"/>
      <c r="E641" s="104"/>
      <c r="F641" s="113">
        <f>IF(D641="dyrektor ",'Podział podstawowy'!$F$19,IF(OR(D641="zastępca dyrektora ",D641="główny księgowy"),'Podział podstawowy'!$F$20,IF(D641="kierownik",'Podział podstawowy'!$F$24,IF(D641="zastępca kierownika",'Podział podstawowy'!$F$25,IF(D641="główny ekspert",'Podział podstawowy'!$F$26,IF(OR(D641="starszy ekspert",D641="główny specjalista"),'Podział podstawowy'!$F$27,IF(OR(D641="ekspert",D641="specjalista"),'Podział podstawowy'!$F$28,'Podział podstawowy'!$F$29)))))))</f>
        <v>870.67396312778124</v>
      </c>
    </row>
    <row r="642" spans="1:6">
      <c r="A642" s="104"/>
      <c r="B642" s="104"/>
      <c r="C642" s="104"/>
      <c r="D642" s="104"/>
      <c r="E642" s="104"/>
      <c r="F642" s="113">
        <f>IF(D642="dyrektor ",'Podział podstawowy'!$F$19,IF(OR(D642="zastępca dyrektora ",D642="główny księgowy"),'Podział podstawowy'!$F$20,IF(D642="kierownik",'Podział podstawowy'!$F$24,IF(D642="zastępca kierownika",'Podział podstawowy'!$F$25,IF(D642="główny ekspert",'Podział podstawowy'!$F$26,IF(OR(D642="starszy ekspert",D642="główny specjalista"),'Podział podstawowy'!$F$27,IF(OR(D642="ekspert",D642="specjalista"),'Podział podstawowy'!$F$28,'Podział podstawowy'!$F$29)))))))</f>
        <v>870.67396312778124</v>
      </c>
    </row>
    <row r="643" spans="1:6">
      <c r="A643" s="104"/>
      <c r="B643" s="104"/>
      <c r="C643" s="104"/>
      <c r="D643" s="104"/>
      <c r="E643" s="104"/>
      <c r="F643" s="113">
        <f>IF(D643="dyrektor ",'Podział podstawowy'!$F$19,IF(OR(D643="zastępca dyrektora ",D643="główny księgowy"),'Podział podstawowy'!$F$20,IF(D643="kierownik",'Podział podstawowy'!$F$24,IF(D643="zastępca kierownika",'Podział podstawowy'!$F$25,IF(D643="główny ekspert",'Podział podstawowy'!$F$26,IF(OR(D643="starszy ekspert",D643="główny specjalista"),'Podział podstawowy'!$F$27,IF(OR(D643="ekspert",D643="specjalista"),'Podział podstawowy'!$F$28,'Podział podstawowy'!$F$29)))))))</f>
        <v>870.67396312778124</v>
      </c>
    </row>
    <row r="644" spans="1:6">
      <c r="A644" s="104"/>
      <c r="B644" s="104"/>
      <c r="C644" s="104"/>
      <c r="D644" s="104"/>
      <c r="E644" s="104"/>
      <c r="F644" s="113">
        <f>IF(D644="dyrektor ",'Podział podstawowy'!$F$19,IF(OR(D644="zastępca dyrektora ",D644="główny księgowy"),'Podział podstawowy'!$F$20,IF(D644="kierownik",'Podział podstawowy'!$F$24,IF(D644="zastępca kierownika",'Podział podstawowy'!$F$25,IF(D644="główny ekspert",'Podział podstawowy'!$F$26,IF(OR(D644="starszy ekspert",D644="główny specjalista"),'Podział podstawowy'!$F$27,IF(OR(D644="ekspert",D644="specjalista"),'Podział podstawowy'!$F$28,'Podział podstawowy'!$F$29)))))))</f>
        <v>870.67396312778124</v>
      </c>
    </row>
    <row r="645" spans="1:6">
      <c r="A645" s="104"/>
      <c r="B645" s="104"/>
      <c r="C645" s="104"/>
      <c r="D645" s="104"/>
      <c r="E645" s="104"/>
      <c r="F645" s="113">
        <f>IF(D645="dyrektor ",'Podział podstawowy'!$F$19,IF(OR(D645="zastępca dyrektora ",D645="główny księgowy"),'Podział podstawowy'!$F$20,IF(D645="kierownik",'Podział podstawowy'!$F$24,IF(D645="zastępca kierownika",'Podział podstawowy'!$F$25,IF(D645="główny ekspert",'Podział podstawowy'!$F$26,IF(OR(D645="starszy ekspert",D645="główny specjalista"),'Podział podstawowy'!$F$27,IF(OR(D645="ekspert",D645="specjalista"),'Podział podstawowy'!$F$28,'Podział podstawowy'!$F$29)))))))</f>
        <v>870.67396312778124</v>
      </c>
    </row>
    <row r="646" spans="1:6">
      <c r="A646" s="104"/>
      <c r="B646" s="104"/>
      <c r="C646" s="104"/>
      <c r="D646" s="104"/>
      <c r="E646" s="104"/>
      <c r="F646" s="113">
        <f>IF(D646="dyrektor ",'Podział podstawowy'!$F$19,IF(OR(D646="zastępca dyrektora ",D646="główny księgowy"),'Podział podstawowy'!$F$20,IF(D646="kierownik",'Podział podstawowy'!$F$24,IF(D646="zastępca kierownika",'Podział podstawowy'!$F$25,IF(D646="główny ekspert",'Podział podstawowy'!$F$26,IF(OR(D646="starszy ekspert",D646="główny specjalista"),'Podział podstawowy'!$F$27,IF(OR(D646="ekspert",D646="specjalista"),'Podział podstawowy'!$F$28,'Podział podstawowy'!$F$29)))))))</f>
        <v>870.67396312778124</v>
      </c>
    </row>
    <row r="647" spans="1:6">
      <c r="A647" s="104"/>
      <c r="B647" s="104"/>
      <c r="C647" s="104"/>
      <c r="D647" s="104"/>
      <c r="E647" s="104"/>
      <c r="F647" s="113">
        <f>IF(D647="dyrektor ",'Podział podstawowy'!$F$19,IF(OR(D647="zastępca dyrektora ",D647="główny księgowy"),'Podział podstawowy'!$F$20,IF(D647="kierownik",'Podział podstawowy'!$F$24,IF(D647="zastępca kierownika",'Podział podstawowy'!$F$25,IF(D647="główny ekspert",'Podział podstawowy'!$F$26,IF(OR(D647="starszy ekspert",D647="główny specjalista"),'Podział podstawowy'!$F$27,IF(OR(D647="ekspert",D647="specjalista"),'Podział podstawowy'!$F$28,'Podział podstawowy'!$F$29)))))))</f>
        <v>870.67396312778124</v>
      </c>
    </row>
    <row r="648" spans="1:6">
      <c r="A648" s="104"/>
      <c r="B648" s="104"/>
      <c r="C648" s="104"/>
      <c r="D648" s="104"/>
      <c r="E648" s="104"/>
      <c r="F648" s="113">
        <f>IF(D648="dyrektor ",'Podział podstawowy'!$F$19,IF(OR(D648="zastępca dyrektora ",D648="główny księgowy"),'Podział podstawowy'!$F$20,IF(D648="kierownik",'Podział podstawowy'!$F$24,IF(D648="zastępca kierownika",'Podział podstawowy'!$F$25,IF(D648="główny ekspert",'Podział podstawowy'!$F$26,IF(OR(D648="starszy ekspert",D648="główny specjalista"),'Podział podstawowy'!$F$27,IF(OR(D648="ekspert",D648="specjalista"),'Podział podstawowy'!$F$28,'Podział podstawowy'!$F$29)))))))</f>
        <v>870.67396312778124</v>
      </c>
    </row>
    <row r="649" spans="1:6">
      <c r="A649" s="104"/>
      <c r="B649" s="104"/>
      <c r="C649" s="104"/>
      <c r="D649" s="104"/>
      <c r="E649" s="104"/>
      <c r="F649" s="113">
        <f>IF(D649="dyrektor ",'Podział podstawowy'!$F$19,IF(OR(D649="zastępca dyrektora ",D649="główny księgowy"),'Podział podstawowy'!$F$20,IF(D649="kierownik",'Podział podstawowy'!$F$24,IF(D649="zastępca kierownika",'Podział podstawowy'!$F$25,IF(D649="główny ekspert",'Podział podstawowy'!$F$26,IF(OR(D649="starszy ekspert",D649="główny specjalista"),'Podział podstawowy'!$F$27,IF(OR(D649="ekspert",D649="specjalista"),'Podział podstawowy'!$F$28,'Podział podstawowy'!$F$29)))))))</f>
        <v>870.67396312778124</v>
      </c>
    </row>
    <row r="650" spans="1:6">
      <c r="A650" s="104"/>
      <c r="B650" s="104"/>
      <c r="C650" s="104"/>
      <c r="D650" s="104"/>
      <c r="E650" s="104"/>
      <c r="F650" s="113">
        <f>IF(D650="dyrektor ",'Podział podstawowy'!$F$19,IF(OR(D650="zastępca dyrektora ",D650="główny księgowy"),'Podział podstawowy'!$F$20,IF(D650="kierownik",'Podział podstawowy'!$F$24,IF(D650="zastępca kierownika",'Podział podstawowy'!$F$25,IF(D650="główny ekspert",'Podział podstawowy'!$F$26,IF(OR(D650="starszy ekspert",D650="główny specjalista"),'Podział podstawowy'!$F$27,IF(OR(D650="ekspert",D650="specjalista"),'Podział podstawowy'!$F$28,'Podział podstawowy'!$F$29)))))))</f>
        <v>870.67396312778124</v>
      </c>
    </row>
    <row r="651" spans="1:6">
      <c r="A651" s="104"/>
      <c r="B651" s="104"/>
      <c r="C651" s="104"/>
      <c r="D651" s="104"/>
      <c r="E651" s="104"/>
      <c r="F651" s="113">
        <f>IF(D651="dyrektor ",'Podział podstawowy'!$F$19,IF(OR(D651="zastępca dyrektora ",D651="główny księgowy"),'Podział podstawowy'!$F$20,IF(D651="kierownik",'Podział podstawowy'!$F$24,IF(D651="zastępca kierownika",'Podział podstawowy'!$F$25,IF(D651="główny ekspert",'Podział podstawowy'!$F$26,IF(OR(D651="starszy ekspert",D651="główny specjalista"),'Podział podstawowy'!$F$27,IF(OR(D651="ekspert",D651="specjalista"),'Podział podstawowy'!$F$28,'Podział podstawowy'!$F$29)))))))</f>
        <v>870.67396312778124</v>
      </c>
    </row>
    <row r="652" spans="1:6">
      <c r="A652" s="104"/>
      <c r="B652" s="104"/>
      <c r="C652" s="104"/>
      <c r="D652" s="104"/>
      <c r="E652" s="104"/>
      <c r="F652" s="113">
        <f>IF(D652="dyrektor ",'Podział podstawowy'!$F$19,IF(OR(D652="zastępca dyrektora ",D652="główny księgowy"),'Podział podstawowy'!$F$20,IF(D652="kierownik",'Podział podstawowy'!$F$24,IF(D652="zastępca kierownika",'Podział podstawowy'!$F$25,IF(D652="główny ekspert",'Podział podstawowy'!$F$26,IF(OR(D652="starszy ekspert",D652="główny specjalista"),'Podział podstawowy'!$F$27,IF(OR(D652="ekspert",D652="specjalista"),'Podział podstawowy'!$F$28,'Podział podstawowy'!$F$29)))))))</f>
        <v>870.67396312778124</v>
      </c>
    </row>
    <row r="653" spans="1:6">
      <c r="A653" s="104"/>
      <c r="B653" s="104"/>
      <c r="C653" s="104"/>
      <c r="D653" s="104"/>
      <c r="E653" s="104"/>
      <c r="F653" s="113">
        <f>IF(D653="dyrektor ",'Podział podstawowy'!$F$19,IF(OR(D653="zastępca dyrektora ",D653="główny księgowy"),'Podział podstawowy'!$F$20,IF(D653="kierownik",'Podział podstawowy'!$F$24,IF(D653="zastępca kierownika",'Podział podstawowy'!$F$25,IF(D653="główny ekspert",'Podział podstawowy'!$F$26,IF(OR(D653="starszy ekspert",D653="główny specjalista"),'Podział podstawowy'!$F$27,IF(OR(D653="ekspert",D653="specjalista"),'Podział podstawowy'!$F$28,'Podział podstawowy'!$F$29)))))))</f>
        <v>870.67396312778124</v>
      </c>
    </row>
    <row r="654" spans="1:6">
      <c r="A654" s="104"/>
      <c r="B654" s="104"/>
      <c r="C654" s="104"/>
      <c r="D654" s="104"/>
      <c r="E654" s="104"/>
      <c r="F654" s="113">
        <f>IF(D654="dyrektor ",'Podział podstawowy'!$F$19,IF(OR(D654="zastępca dyrektora ",D654="główny księgowy"),'Podział podstawowy'!$F$20,IF(D654="kierownik",'Podział podstawowy'!$F$24,IF(D654="zastępca kierownika",'Podział podstawowy'!$F$25,IF(D654="główny ekspert",'Podział podstawowy'!$F$26,IF(OR(D654="starszy ekspert",D654="główny specjalista"),'Podział podstawowy'!$F$27,IF(OR(D654="ekspert",D654="specjalista"),'Podział podstawowy'!$F$28,'Podział podstawowy'!$F$29)))))))</f>
        <v>870.67396312778124</v>
      </c>
    </row>
    <row r="655" spans="1:6">
      <c r="A655" s="104"/>
      <c r="B655" s="104"/>
      <c r="C655" s="104"/>
      <c r="D655" s="104"/>
      <c r="E655" s="104"/>
      <c r="F655" s="113">
        <f>IF(D655="dyrektor ",'Podział podstawowy'!$F$19,IF(OR(D655="zastępca dyrektora ",D655="główny księgowy"),'Podział podstawowy'!$F$20,IF(D655="kierownik",'Podział podstawowy'!$F$24,IF(D655="zastępca kierownika",'Podział podstawowy'!$F$25,IF(D655="główny ekspert",'Podział podstawowy'!$F$26,IF(OR(D655="starszy ekspert",D655="główny specjalista"),'Podział podstawowy'!$F$27,IF(OR(D655="ekspert",D655="specjalista"),'Podział podstawowy'!$F$28,'Podział podstawowy'!$F$29)))))))</f>
        <v>870.67396312778124</v>
      </c>
    </row>
    <row r="656" spans="1:6">
      <c r="A656" s="104"/>
      <c r="B656" s="104"/>
      <c r="C656" s="104"/>
      <c r="D656" s="104"/>
      <c r="E656" s="104"/>
      <c r="F656" s="113">
        <f>IF(D656="dyrektor ",'Podział podstawowy'!$F$19,IF(OR(D656="zastępca dyrektora ",D656="główny księgowy"),'Podział podstawowy'!$F$20,IF(D656="kierownik",'Podział podstawowy'!$F$24,IF(D656="zastępca kierownika",'Podział podstawowy'!$F$25,IF(D656="główny ekspert",'Podział podstawowy'!$F$26,IF(OR(D656="starszy ekspert",D656="główny specjalista"),'Podział podstawowy'!$F$27,IF(OR(D656="ekspert",D656="specjalista"),'Podział podstawowy'!$F$28,'Podział podstawowy'!$F$29)))))))</f>
        <v>870.67396312778124</v>
      </c>
    </row>
    <row r="657" spans="1:6">
      <c r="A657" s="104"/>
      <c r="B657" s="104"/>
      <c r="C657" s="104"/>
      <c r="D657" s="104"/>
      <c r="E657" s="104"/>
      <c r="F657" s="113">
        <f>IF(D657="dyrektor ",'Podział podstawowy'!$F$19,IF(OR(D657="zastępca dyrektora ",D657="główny księgowy"),'Podział podstawowy'!$F$20,IF(D657="kierownik",'Podział podstawowy'!$F$24,IF(D657="zastępca kierownika",'Podział podstawowy'!$F$25,IF(D657="główny ekspert",'Podział podstawowy'!$F$26,IF(OR(D657="starszy ekspert",D657="główny specjalista"),'Podział podstawowy'!$F$27,IF(OR(D657="ekspert",D657="specjalista"),'Podział podstawowy'!$F$28,'Podział podstawowy'!$F$29)))))))</f>
        <v>870.67396312778124</v>
      </c>
    </row>
    <row r="658" spans="1:6">
      <c r="A658" s="104"/>
      <c r="B658" s="104"/>
      <c r="C658" s="104"/>
      <c r="D658" s="104"/>
      <c r="E658" s="104"/>
      <c r="F658" s="113">
        <f>IF(D658="dyrektor ",'Podział podstawowy'!$F$19,IF(OR(D658="zastępca dyrektora ",D658="główny księgowy"),'Podział podstawowy'!$F$20,IF(D658="kierownik",'Podział podstawowy'!$F$24,IF(D658="zastępca kierownika",'Podział podstawowy'!$F$25,IF(D658="główny ekspert",'Podział podstawowy'!$F$26,IF(OR(D658="starszy ekspert",D658="główny specjalista"),'Podział podstawowy'!$F$27,IF(OR(D658="ekspert",D658="specjalista"),'Podział podstawowy'!$F$28,'Podział podstawowy'!$F$29)))))))</f>
        <v>870.67396312778124</v>
      </c>
    </row>
    <row r="659" spans="1:6">
      <c r="A659" s="104"/>
      <c r="B659" s="104"/>
      <c r="C659" s="104"/>
      <c r="D659" s="104"/>
      <c r="E659" s="104"/>
      <c r="F659" s="113">
        <f>IF(D659="dyrektor ",'Podział podstawowy'!$F$19,IF(OR(D659="zastępca dyrektora ",D659="główny księgowy"),'Podział podstawowy'!$F$20,IF(D659="kierownik",'Podział podstawowy'!$F$24,IF(D659="zastępca kierownika",'Podział podstawowy'!$F$25,IF(D659="główny ekspert",'Podział podstawowy'!$F$26,IF(OR(D659="starszy ekspert",D659="główny specjalista"),'Podział podstawowy'!$F$27,IF(OR(D659="ekspert",D659="specjalista"),'Podział podstawowy'!$F$28,'Podział podstawowy'!$F$29)))))))</f>
        <v>870.67396312778124</v>
      </c>
    </row>
    <row r="660" spans="1:6">
      <c r="A660" s="104"/>
      <c r="B660" s="104"/>
      <c r="C660" s="104"/>
      <c r="D660" s="104"/>
      <c r="E660" s="104"/>
      <c r="F660" s="113">
        <f>IF(D660="dyrektor ",'Podział podstawowy'!$F$19,IF(OR(D660="zastępca dyrektora ",D660="główny księgowy"),'Podział podstawowy'!$F$20,IF(D660="kierownik",'Podział podstawowy'!$F$24,IF(D660="zastępca kierownika",'Podział podstawowy'!$F$25,IF(D660="główny ekspert",'Podział podstawowy'!$F$26,IF(OR(D660="starszy ekspert",D660="główny specjalista"),'Podział podstawowy'!$F$27,IF(OR(D660="ekspert",D660="specjalista"),'Podział podstawowy'!$F$28,'Podział podstawowy'!$F$29)))))))</f>
        <v>870.67396312778124</v>
      </c>
    </row>
    <row r="661" spans="1:6">
      <c r="A661" s="104"/>
      <c r="B661" s="104"/>
      <c r="C661" s="104"/>
      <c r="D661" s="104"/>
      <c r="E661" s="104"/>
      <c r="F661" s="113">
        <f>IF(D661="dyrektor ",'Podział podstawowy'!$F$19,IF(OR(D661="zastępca dyrektora ",D661="główny księgowy"),'Podział podstawowy'!$F$20,IF(D661="kierownik",'Podział podstawowy'!$F$24,IF(D661="zastępca kierownika",'Podział podstawowy'!$F$25,IF(D661="główny ekspert",'Podział podstawowy'!$F$26,IF(OR(D661="starszy ekspert",D661="główny specjalista"),'Podział podstawowy'!$F$27,IF(OR(D661="ekspert",D661="specjalista"),'Podział podstawowy'!$F$28,'Podział podstawowy'!$F$29)))))))</f>
        <v>870.67396312778124</v>
      </c>
    </row>
    <row r="662" spans="1:6">
      <c r="A662" s="104"/>
      <c r="B662" s="104"/>
      <c r="C662" s="104"/>
      <c r="D662" s="104"/>
      <c r="E662" s="104"/>
      <c r="F662" s="113">
        <f>IF(D662="dyrektor ",'Podział podstawowy'!$F$19,IF(OR(D662="zastępca dyrektora ",D662="główny księgowy"),'Podział podstawowy'!$F$20,IF(D662="kierownik",'Podział podstawowy'!$F$24,IF(D662="zastępca kierownika",'Podział podstawowy'!$F$25,IF(D662="główny ekspert",'Podział podstawowy'!$F$26,IF(OR(D662="starszy ekspert",D662="główny specjalista"),'Podział podstawowy'!$F$27,IF(OR(D662="ekspert",D662="specjalista"),'Podział podstawowy'!$F$28,'Podział podstawowy'!$F$29)))))))</f>
        <v>870.67396312778124</v>
      </c>
    </row>
    <row r="663" spans="1:6">
      <c r="A663" s="104"/>
      <c r="B663" s="104"/>
      <c r="C663" s="104"/>
      <c r="D663" s="104"/>
      <c r="E663" s="104"/>
      <c r="F663" s="113">
        <f>IF(D663="dyrektor ",'Podział podstawowy'!$F$19,IF(OR(D663="zastępca dyrektora ",D663="główny księgowy"),'Podział podstawowy'!$F$20,IF(D663="kierownik",'Podział podstawowy'!$F$24,IF(D663="zastępca kierownika",'Podział podstawowy'!$F$25,IF(D663="główny ekspert",'Podział podstawowy'!$F$26,IF(OR(D663="starszy ekspert",D663="główny specjalista"),'Podział podstawowy'!$F$27,IF(OR(D663="ekspert",D663="specjalista"),'Podział podstawowy'!$F$28,'Podział podstawowy'!$F$29)))))))</f>
        <v>870.67396312778124</v>
      </c>
    </row>
    <row r="664" spans="1:6">
      <c r="A664" s="104"/>
      <c r="B664" s="104"/>
      <c r="C664" s="104"/>
      <c r="D664" s="104"/>
      <c r="E664" s="104"/>
      <c r="F664" s="113">
        <f>IF(D664="dyrektor ",'Podział podstawowy'!$F$19,IF(OR(D664="zastępca dyrektora ",D664="główny księgowy"),'Podział podstawowy'!$F$20,IF(D664="kierownik",'Podział podstawowy'!$F$24,IF(D664="zastępca kierownika",'Podział podstawowy'!$F$25,IF(D664="główny ekspert",'Podział podstawowy'!$F$26,IF(OR(D664="starszy ekspert",D664="główny specjalista"),'Podział podstawowy'!$F$27,IF(OR(D664="ekspert",D664="specjalista"),'Podział podstawowy'!$F$28,'Podział podstawowy'!$F$29)))))))</f>
        <v>870.67396312778124</v>
      </c>
    </row>
    <row r="665" spans="1:6">
      <c r="A665" s="104"/>
      <c r="B665" s="104"/>
      <c r="C665" s="104"/>
      <c r="D665" s="104"/>
      <c r="E665" s="104"/>
      <c r="F665" s="113">
        <f>IF(D665="dyrektor ",'Podział podstawowy'!$F$19,IF(OR(D665="zastępca dyrektora ",D665="główny księgowy"),'Podział podstawowy'!$F$20,IF(D665="kierownik",'Podział podstawowy'!$F$24,IF(D665="zastępca kierownika",'Podział podstawowy'!$F$25,IF(D665="główny ekspert",'Podział podstawowy'!$F$26,IF(OR(D665="starszy ekspert",D665="główny specjalista"),'Podział podstawowy'!$F$27,IF(OR(D665="ekspert",D665="specjalista"),'Podział podstawowy'!$F$28,'Podział podstawowy'!$F$29)))))))</f>
        <v>870.67396312778124</v>
      </c>
    </row>
    <row r="666" spans="1:6">
      <c r="A666" s="104"/>
      <c r="B666" s="104"/>
      <c r="C666" s="104"/>
      <c r="D666" s="104"/>
      <c r="E666" s="104"/>
      <c r="F666" s="113">
        <f>IF(D666="dyrektor ",'Podział podstawowy'!$F$19,IF(OR(D666="zastępca dyrektora ",D666="główny księgowy"),'Podział podstawowy'!$F$20,IF(D666="kierownik",'Podział podstawowy'!$F$24,IF(D666="zastępca kierownika",'Podział podstawowy'!$F$25,IF(D666="główny ekspert",'Podział podstawowy'!$F$26,IF(OR(D666="starszy ekspert",D666="główny specjalista"),'Podział podstawowy'!$F$27,IF(OR(D666="ekspert",D666="specjalista"),'Podział podstawowy'!$F$28,'Podział podstawowy'!$F$29)))))))</f>
        <v>870.67396312778124</v>
      </c>
    </row>
    <row r="667" spans="1:6">
      <c r="A667" s="104"/>
      <c r="B667" s="104"/>
      <c r="C667" s="104"/>
      <c r="D667" s="104"/>
      <c r="E667" s="104"/>
      <c r="F667" s="113">
        <f>IF(D667="dyrektor ",'Podział podstawowy'!$F$19,IF(OR(D667="zastępca dyrektora ",D667="główny księgowy"),'Podział podstawowy'!$F$20,IF(D667="kierownik",'Podział podstawowy'!$F$24,IF(D667="zastępca kierownika",'Podział podstawowy'!$F$25,IF(D667="główny ekspert",'Podział podstawowy'!$F$26,IF(OR(D667="starszy ekspert",D667="główny specjalista"),'Podział podstawowy'!$F$27,IF(OR(D667="ekspert",D667="specjalista"),'Podział podstawowy'!$F$28,'Podział podstawowy'!$F$29)))))))</f>
        <v>870.67396312778124</v>
      </c>
    </row>
    <row r="668" spans="1:6">
      <c r="A668" s="104"/>
      <c r="B668" s="104"/>
      <c r="C668" s="104"/>
      <c r="D668" s="104"/>
      <c r="E668" s="104"/>
      <c r="F668" s="113">
        <f>IF(D668="dyrektor ",'Podział podstawowy'!$F$19,IF(OR(D668="zastępca dyrektora ",D668="główny księgowy"),'Podział podstawowy'!$F$20,IF(D668="kierownik",'Podział podstawowy'!$F$24,IF(D668="zastępca kierownika",'Podział podstawowy'!$F$25,IF(D668="główny ekspert",'Podział podstawowy'!$F$26,IF(OR(D668="starszy ekspert",D668="główny specjalista"),'Podział podstawowy'!$F$27,IF(OR(D668="ekspert",D668="specjalista"),'Podział podstawowy'!$F$28,'Podział podstawowy'!$F$29)))))))</f>
        <v>870.67396312778124</v>
      </c>
    </row>
    <row r="669" spans="1:6">
      <c r="A669" s="104"/>
      <c r="B669" s="104"/>
      <c r="C669" s="104"/>
      <c r="D669" s="104"/>
      <c r="E669" s="104"/>
      <c r="F669" s="113">
        <f>IF(D669="dyrektor ",'Podział podstawowy'!$F$19,IF(OR(D669="zastępca dyrektora ",D669="główny księgowy"),'Podział podstawowy'!$F$20,IF(D669="kierownik",'Podział podstawowy'!$F$24,IF(D669="zastępca kierownika",'Podział podstawowy'!$F$25,IF(D669="główny ekspert",'Podział podstawowy'!$F$26,IF(OR(D669="starszy ekspert",D669="główny specjalista"),'Podział podstawowy'!$F$27,IF(OR(D669="ekspert",D669="specjalista"),'Podział podstawowy'!$F$28,'Podział podstawowy'!$F$29)))))))</f>
        <v>870.67396312778124</v>
      </c>
    </row>
    <row r="670" spans="1:6">
      <c r="A670" s="104"/>
      <c r="B670" s="104"/>
      <c r="C670" s="104"/>
      <c r="D670" s="104"/>
      <c r="E670" s="104"/>
      <c r="F670" s="113">
        <f>IF(D670="dyrektor ",'Podział podstawowy'!$F$19,IF(OR(D670="zastępca dyrektora ",D670="główny księgowy"),'Podział podstawowy'!$F$20,IF(D670="kierownik",'Podział podstawowy'!$F$24,IF(D670="zastępca kierownika",'Podział podstawowy'!$F$25,IF(D670="główny ekspert",'Podział podstawowy'!$F$26,IF(OR(D670="starszy ekspert",D670="główny specjalista"),'Podział podstawowy'!$F$27,IF(OR(D670="ekspert",D670="specjalista"),'Podział podstawowy'!$F$28,'Podział podstawowy'!$F$29)))))))</f>
        <v>870.67396312778124</v>
      </c>
    </row>
    <row r="671" spans="1:6">
      <c r="A671" s="104"/>
      <c r="B671" s="104"/>
      <c r="C671" s="104"/>
      <c r="D671" s="104"/>
      <c r="E671" s="104"/>
      <c r="F671" s="113">
        <f>IF(D671="dyrektor ",'Podział podstawowy'!$F$19,IF(OR(D671="zastępca dyrektora ",D671="główny księgowy"),'Podział podstawowy'!$F$20,IF(D671="kierownik",'Podział podstawowy'!$F$24,IF(D671="zastępca kierownika",'Podział podstawowy'!$F$25,IF(D671="główny ekspert",'Podział podstawowy'!$F$26,IF(OR(D671="starszy ekspert",D671="główny specjalista"),'Podział podstawowy'!$F$27,IF(OR(D671="ekspert",D671="specjalista"),'Podział podstawowy'!$F$28,'Podział podstawowy'!$F$29)))))))</f>
        <v>870.67396312778124</v>
      </c>
    </row>
    <row r="672" spans="1:6">
      <c r="A672" s="104"/>
      <c r="B672" s="104"/>
      <c r="C672" s="104"/>
      <c r="D672" s="104"/>
      <c r="E672" s="104"/>
      <c r="F672" s="113">
        <f>IF(D672="dyrektor ",'Podział podstawowy'!$F$19,IF(OR(D672="zastępca dyrektora ",D672="główny księgowy"),'Podział podstawowy'!$F$20,IF(D672="kierownik",'Podział podstawowy'!$F$24,IF(D672="zastępca kierownika",'Podział podstawowy'!$F$25,IF(D672="główny ekspert",'Podział podstawowy'!$F$26,IF(OR(D672="starszy ekspert",D672="główny specjalista"),'Podział podstawowy'!$F$27,IF(OR(D672="ekspert",D672="specjalista"),'Podział podstawowy'!$F$28,'Podział podstawowy'!$F$29)))))))</f>
        <v>870.67396312778124</v>
      </c>
    </row>
    <row r="673" spans="1:6">
      <c r="A673" s="104"/>
      <c r="B673" s="104"/>
      <c r="C673" s="104"/>
      <c r="D673" s="104"/>
      <c r="E673" s="104"/>
      <c r="F673" s="113">
        <f>IF(D673="dyrektor ",'Podział podstawowy'!$F$19,IF(OR(D673="zastępca dyrektora ",D673="główny księgowy"),'Podział podstawowy'!$F$20,IF(D673="kierownik",'Podział podstawowy'!$F$24,IF(D673="zastępca kierownika",'Podział podstawowy'!$F$25,IF(D673="główny ekspert",'Podział podstawowy'!$F$26,IF(OR(D673="starszy ekspert",D673="główny specjalista"),'Podział podstawowy'!$F$27,IF(OR(D673="ekspert",D673="specjalista"),'Podział podstawowy'!$F$28,'Podział podstawowy'!$F$29)))))))</f>
        <v>870.67396312778124</v>
      </c>
    </row>
    <row r="674" spans="1:6">
      <c r="A674" s="104"/>
      <c r="B674" s="104"/>
      <c r="C674" s="104"/>
      <c r="D674" s="104"/>
      <c r="E674" s="104"/>
      <c r="F674" s="113">
        <f>IF(D674="dyrektor ",'Podział podstawowy'!$F$19,IF(OR(D674="zastępca dyrektora ",D674="główny księgowy"),'Podział podstawowy'!$F$20,IF(D674="kierownik",'Podział podstawowy'!$F$24,IF(D674="zastępca kierownika",'Podział podstawowy'!$F$25,IF(D674="główny ekspert",'Podział podstawowy'!$F$26,IF(OR(D674="starszy ekspert",D674="główny specjalista"),'Podział podstawowy'!$F$27,IF(OR(D674="ekspert",D674="specjalista"),'Podział podstawowy'!$F$28,'Podział podstawowy'!$F$29)))))))</f>
        <v>870.67396312778124</v>
      </c>
    </row>
    <row r="675" spans="1:6">
      <c r="A675" s="104"/>
      <c r="B675" s="104"/>
      <c r="C675" s="104"/>
      <c r="D675" s="104"/>
      <c r="E675" s="104"/>
      <c r="F675" s="113">
        <f>IF(D675="dyrektor ",'Podział podstawowy'!$F$19,IF(OR(D675="zastępca dyrektora ",D675="główny księgowy"),'Podział podstawowy'!$F$20,IF(D675="kierownik",'Podział podstawowy'!$F$24,IF(D675="zastępca kierownika",'Podział podstawowy'!$F$25,IF(D675="główny ekspert",'Podział podstawowy'!$F$26,IF(OR(D675="starszy ekspert",D675="główny specjalista"),'Podział podstawowy'!$F$27,IF(OR(D675="ekspert",D675="specjalista"),'Podział podstawowy'!$F$28,'Podział podstawowy'!$F$29)))))))</f>
        <v>870.67396312778124</v>
      </c>
    </row>
    <row r="676" spans="1:6">
      <c r="A676" s="104"/>
      <c r="B676" s="104"/>
      <c r="C676" s="104"/>
      <c r="D676" s="104"/>
      <c r="E676" s="104"/>
      <c r="F676" s="113">
        <f>IF(D676="dyrektor ",'Podział podstawowy'!$F$19,IF(OR(D676="zastępca dyrektora ",D676="główny księgowy"),'Podział podstawowy'!$F$20,IF(D676="kierownik",'Podział podstawowy'!$F$24,IF(D676="zastępca kierownika",'Podział podstawowy'!$F$25,IF(D676="główny ekspert",'Podział podstawowy'!$F$26,IF(OR(D676="starszy ekspert",D676="główny specjalista"),'Podział podstawowy'!$F$27,IF(OR(D676="ekspert",D676="specjalista"),'Podział podstawowy'!$F$28,'Podział podstawowy'!$F$29)))))))</f>
        <v>870.67396312778124</v>
      </c>
    </row>
    <row r="677" spans="1:6">
      <c r="A677" s="104"/>
      <c r="B677" s="104"/>
      <c r="C677" s="104"/>
      <c r="D677" s="104"/>
      <c r="E677" s="104"/>
      <c r="F677" s="113">
        <f>IF(D677="dyrektor ",'Podział podstawowy'!$F$19,IF(OR(D677="zastępca dyrektora ",D677="główny księgowy"),'Podział podstawowy'!$F$20,IF(D677="kierownik",'Podział podstawowy'!$F$24,IF(D677="zastępca kierownika",'Podział podstawowy'!$F$25,IF(D677="główny ekspert",'Podział podstawowy'!$F$26,IF(OR(D677="starszy ekspert",D677="główny specjalista"),'Podział podstawowy'!$F$27,IF(OR(D677="ekspert",D677="specjalista"),'Podział podstawowy'!$F$28,'Podział podstawowy'!$F$29)))))))</f>
        <v>870.67396312778124</v>
      </c>
    </row>
    <row r="678" spans="1:6">
      <c r="A678" s="104"/>
      <c r="B678" s="104"/>
      <c r="C678" s="104"/>
      <c r="D678" s="104"/>
      <c r="E678" s="104"/>
      <c r="F678" s="113">
        <f>IF(D678="dyrektor ",'Podział podstawowy'!$F$19,IF(OR(D678="zastępca dyrektora ",D678="główny księgowy"),'Podział podstawowy'!$F$20,IF(D678="kierownik",'Podział podstawowy'!$F$24,IF(D678="zastępca kierownika",'Podział podstawowy'!$F$25,IF(D678="główny ekspert",'Podział podstawowy'!$F$26,IF(OR(D678="starszy ekspert",D678="główny specjalista"),'Podział podstawowy'!$F$27,IF(OR(D678="ekspert",D678="specjalista"),'Podział podstawowy'!$F$28,'Podział podstawowy'!$F$29)))))))</f>
        <v>870.67396312778124</v>
      </c>
    </row>
    <row r="679" spans="1:6">
      <c r="A679" s="104"/>
      <c r="B679" s="104"/>
      <c r="C679" s="104"/>
      <c r="D679" s="104"/>
      <c r="E679" s="104"/>
      <c r="F679" s="113">
        <f>IF(D679="dyrektor ",'Podział podstawowy'!$F$19,IF(OR(D679="zastępca dyrektora ",D679="główny księgowy"),'Podział podstawowy'!$F$20,IF(D679="kierownik",'Podział podstawowy'!$F$24,IF(D679="zastępca kierownika",'Podział podstawowy'!$F$25,IF(D679="główny ekspert",'Podział podstawowy'!$F$26,IF(OR(D679="starszy ekspert",D679="główny specjalista"),'Podział podstawowy'!$F$27,IF(OR(D679="ekspert",D679="specjalista"),'Podział podstawowy'!$F$28,'Podział podstawowy'!$F$29)))))))</f>
        <v>870.67396312778124</v>
      </c>
    </row>
    <row r="680" spans="1:6">
      <c r="A680" s="104"/>
      <c r="B680" s="104"/>
      <c r="C680" s="104"/>
      <c r="D680" s="104"/>
      <c r="E680" s="104"/>
      <c r="F680" s="113">
        <f>IF(D680="dyrektor ",'Podział podstawowy'!$F$19,IF(OR(D680="zastępca dyrektora ",D680="główny księgowy"),'Podział podstawowy'!$F$20,IF(D680="kierownik",'Podział podstawowy'!$F$24,IF(D680="zastępca kierownika",'Podział podstawowy'!$F$25,IF(D680="główny ekspert",'Podział podstawowy'!$F$26,IF(OR(D680="starszy ekspert",D680="główny specjalista"),'Podział podstawowy'!$F$27,IF(OR(D680="ekspert",D680="specjalista"),'Podział podstawowy'!$F$28,'Podział podstawowy'!$F$29)))))))</f>
        <v>870.67396312778124</v>
      </c>
    </row>
    <row r="681" spans="1:6">
      <c r="A681" s="104"/>
      <c r="B681" s="104"/>
      <c r="C681" s="104"/>
      <c r="D681" s="104"/>
      <c r="E681" s="104"/>
      <c r="F681" s="113">
        <f>IF(D681="dyrektor ",'Podział podstawowy'!$F$19,IF(OR(D681="zastępca dyrektora ",D681="główny księgowy"),'Podział podstawowy'!$F$20,IF(D681="kierownik",'Podział podstawowy'!$F$24,IF(D681="zastępca kierownika",'Podział podstawowy'!$F$25,IF(D681="główny ekspert",'Podział podstawowy'!$F$26,IF(OR(D681="starszy ekspert",D681="główny specjalista"),'Podział podstawowy'!$F$27,IF(OR(D681="ekspert",D681="specjalista"),'Podział podstawowy'!$F$28,'Podział podstawowy'!$F$29)))))))</f>
        <v>870.67396312778124</v>
      </c>
    </row>
    <row r="682" spans="1:6">
      <c r="A682" s="104"/>
      <c r="B682" s="104"/>
      <c r="C682" s="104"/>
      <c r="D682" s="104"/>
      <c r="E682" s="104"/>
      <c r="F682" s="113">
        <f>IF(D682="dyrektor ",'Podział podstawowy'!$F$19,IF(OR(D682="zastępca dyrektora ",D682="główny księgowy"),'Podział podstawowy'!$F$20,IF(D682="kierownik",'Podział podstawowy'!$F$24,IF(D682="zastępca kierownika",'Podział podstawowy'!$F$25,IF(D682="główny ekspert",'Podział podstawowy'!$F$26,IF(OR(D682="starszy ekspert",D682="główny specjalista"),'Podział podstawowy'!$F$27,IF(OR(D682="ekspert",D682="specjalista"),'Podział podstawowy'!$F$28,'Podział podstawowy'!$F$29)))))))</f>
        <v>870.67396312778124</v>
      </c>
    </row>
    <row r="683" spans="1:6">
      <c r="A683" s="104"/>
      <c r="B683" s="104"/>
      <c r="C683" s="104"/>
      <c r="D683" s="104"/>
      <c r="E683" s="104"/>
      <c r="F683" s="113">
        <f>IF(D683="dyrektor ",'Podział podstawowy'!$F$19,IF(OR(D683="zastępca dyrektora ",D683="główny księgowy"),'Podział podstawowy'!$F$20,IF(D683="kierownik",'Podział podstawowy'!$F$24,IF(D683="zastępca kierownika",'Podział podstawowy'!$F$25,IF(D683="główny ekspert",'Podział podstawowy'!$F$26,IF(OR(D683="starszy ekspert",D683="główny specjalista"),'Podział podstawowy'!$F$27,IF(OR(D683="ekspert",D683="specjalista"),'Podział podstawowy'!$F$28,'Podział podstawowy'!$F$29)))))))</f>
        <v>870.67396312778124</v>
      </c>
    </row>
    <row r="684" spans="1:6">
      <c r="A684" s="104"/>
      <c r="B684" s="104"/>
      <c r="C684" s="104"/>
      <c r="D684" s="104"/>
      <c r="E684" s="104"/>
      <c r="F684" s="113">
        <f>IF(D684="dyrektor ",'Podział podstawowy'!$F$19,IF(OR(D684="zastępca dyrektora ",D684="główny księgowy"),'Podział podstawowy'!$F$20,IF(D684="kierownik",'Podział podstawowy'!$F$24,IF(D684="zastępca kierownika",'Podział podstawowy'!$F$25,IF(D684="główny ekspert",'Podział podstawowy'!$F$26,IF(OR(D684="starszy ekspert",D684="główny specjalista"),'Podział podstawowy'!$F$27,IF(OR(D684="ekspert",D684="specjalista"),'Podział podstawowy'!$F$28,'Podział podstawowy'!$F$29)))))))</f>
        <v>870.67396312778124</v>
      </c>
    </row>
    <row r="685" spans="1:6">
      <c r="A685" s="104"/>
      <c r="B685" s="104"/>
      <c r="C685" s="104"/>
      <c r="D685" s="104"/>
      <c r="E685" s="104"/>
      <c r="F685" s="113">
        <f>IF(D685="dyrektor ",'Podział podstawowy'!$F$19,IF(OR(D685="zastępca dyrektora ",D685="główny księgowy"),'Podział podstawowy'!$F$20,IF(D685="kierownik",'Podział podstawowy'!$F$24,IF(D685="zastępca kierownika",'Podział podstawowy'!$F$25,IF(D685="główny ekspert",'Podział podstawowy'!$F$26,IF(OR(D685="starszy ekspert",D685="główny specjalista"),'Podział podstawowy'!$F$27,IF(OR(D685="ekspert",D685="specjalista"),'Podział podstawowy'!$F$28,'Podział podstawowy'!$F$29)))))))</f>
        <v>870.67396312778124</v>
      </c>
    </row>
    <row r="686" spans="1:6">
      <c r="A686" s="104"/>
      <c r="B686" s="104"/>
      <c r="C686" s="104"/>
      <c r="D686" s="104"/>
      <c r="E686" s="104"/>
      <c r="F686" s="113">
        <f>IF(D686="dyrektor ",'Podział podstawowy'!$F$19,IF(OR(D686="zastępca dyrektora ",D686="główny księgowy"),'Podział podstawowy'!$F$20,IF(D686="kierownik",'Podział podstawowy'!$F$24,IF(D686="zastępca kierownika",'Podział podstawowy'!$F$25,IF(D686="główny ekspert",'Podział podstawowy'!$F$26,IF(OR(D686="starszy ekspert",D686="główny specjalista"),'Podział podstawowy'!$F$27,IF(OR(D686="ekspert",D686="specjalista"),'Podział podstawowy'!$F$28,'Podział podstawowy'!$F$29)))))))</f>
        <v>870.67396312778124</v>
      </c>
    </row>
    <row r="687" spans="1:6">
      <c r="A687" s="104"/>
      <c r="B687" s="104"/>
      <c r="C687" s="104"/>
      <c r="D687" s="104"/>
      <c r="E687" s="104"/>
      <c r="F687" s="113">
        <f>IF(D687="dyrektor ",'Podział podstawowy'!$F$19,IF(OR(D687="zastępca dyrektora ",D687="główny księgowy"),'Podział podstawowy'!$F$20,IF(D687="kierownik",'Podział podstawowy'!$F$24,IF(D687="zastępca kierownika",'Podział podstawowy'!$F$25,IF(D687="główny ekspert",'Podział podstawowy'!$F$26,IF(OR(D687="starszy ekspert",D687="główny specjalista"),'Podział podstawowy'!$F$27,IF(OR(D687="ekspert",D687="specjalista"),'Podział podstawowy'!$F$28,'Podział podstawowy'!$F$29)))))))</f>
        <v>870.67396312778124</v>
      </c>
    </row>
    <row r="688" spans="1:6">
      <c r="A688" s="104"/>
      <c r="B688" s="104"/>
      <c r="C688" s="104"/>
      <c r="D688" s="104"/>
      <c r="E688" s="104"/>
      <c r="F688" s="113">
        <f>IF(D688="dyrektor ",'Podział podstawowy'!$F$19,IF(OR(D688="zastępca dyrektora ",D688="główny księgowy"),'Podział podstawowy'!$F$20,IF(D688="kierownik",'Podział podstawowy'!$F$24,IF(D688="zastępca kierownika",'Podział podstawowy'!$F$25,IF(D688="główny ekspert",'Podział podstawowy'!$F$26,IF(OR(D688="starszy ekspert",D688="główny specjalista"),'Podział podstawowy'!$F$27,IF(OR(D688="ekspert",D688="specjalista"),'Podział podstawowy'!$F$28,'Podział podstawowy'!$F$29)))))))</f>
        <v>870.67396312778124</v>
      </c>
    </row>
    <row r="689" spans="1:6">
      <c r="A689" s="104"/>
      <c r="B689" s="104"/>
      <c r="C689" s="104"/>
      <c r="D689" s="104"/>
      <c r="E689" s="104"/>
      <c r="F689" s="113">
        <f>IF(D689="dyrektor ",'Podział podstawowy'!$F$19,IF(OR(D689="zastępca dyrektora ",D689="główny księgowy"),'Podział podstawowy'!$F$20,IF(D689="kierownik",'Podział podstawowy'!$F$24,IF(D689="zastępca kierownika",'Podział podstawowy'!$F$25,IF(D689="główny ekspert",'Podział podstawowy'!$F$26,IF(OR(D689="starszy ekspert",D689="główny specjalista"),'Podział podstawowy'!$F$27,IF(OR(D689="ekspert",D689="specjalista"),'Podział podstawowy'!$F$28,'Podział podstawowy'!$F$29)))))))</f>
        <v>870.67396312778124</v>
      </c>
    </row>
    <row r="690" spans="1:6">
      <c r="A690" s="104"/>
      <c r="B690" s="104"/>
      <c r="C690" s="104"/>
      <c r="D690" s="104"/>
      <c r="E690" s="104"/>
      <c r="F690" s="113">
        <f>IF(D690="dyrektor ",'Podział podstawowy'!$F$19,IF(OR(D690="zastępca dyrektora ",D690="główny księgowy"),'Podział podstawowy'!$F$20,IF(D690="kierownik",'Podział podstawowy'!$F$24,IF(D690="zastępca kierownika",'Podział podstawowy'!$F$25,IF(D690="główny ekspert",'Podział podstawowy'!$F$26,IF(OR(D690="starszy ekspert",D690="główny specjalista"),'Podział podstawowy'!$F$27,IF(OR(D690="ekspert",D690="specjalista"),'Podział podstawowy'!$F$28,'Podział podstawowy'!$F$29)))))))</f>
        <v>870.67396312778124</v>
      </c>
    </row>
    <row r="691" spans="1:6">
      <c r="A691" s="104"/>
      <c r="B691" s="104"/>
      <c r="C691" s="104"/>
      <c r="D691" s="104"/>
      <c r="E691" s="104"/>
      <c r="F691" s="113">
        <f>IF(D691="dyrektor ",'Podział podstawowy'!$F$19,IF(OR(D691="zastępca dyrektora ",D691="główny księgowy"),'Podział podstawowy'!$F$20,IF(D691="kierownik",'Podział podstawowy'!$F$24,IF(D691="zastępca kierownika",'Podział podstawowy'!$F$25,IF(D691="główny ekspert",'Podział podstawowy'!$F$26,IF(OR(D691="starszy ekspert",D691="główny specjalista"),'Podział podstawowy'!$F$27,IF(OR(D691="ekspert",D691="specjalista"),'Podział podstawowy'!$F$28,'Podział podstawowy'!$F$29)))))))</f>
        <v>870.67396312778124</v>
      </c>
    </row>
    <row r="692" spans="1:6">
      <c r="A692" s="104"/>
      <c r="B692" s="104"/>
      <c r="C692" s="104"/>
      <c r="D692" s="104"/>
      <c r="E692" s="104"/>
      <c r="F692" s="113">
        <f>IF(D692="dyrektor ",'Podział podstawowy'!$F$19,IF(OR(D692="zastępca dyrektora ",D692="główny księgowy"),'Podział podstawowy'!$F$20,IF(D692="kierownik",'Podział podstawowy'!$F$24,IF(D692="zastępca kierownika",'Podział podstawowy'!$F$25,IF(D692="główny ekspert",'Podział podstawowy'!$F$26,IF(OR(D692="starszy ekspert",D692="główny specjalista"),'Podział podstawowy'!$F$27,IF(OR(D692="ekspert",D692="specjalista"),'Podział podstawowy'!$F$28,'Podział podstawowy'!$F$29)))))))</f>
        <v>870.67396312778124</v>
      </c>
    </row>
    <row r="693" spans="1:6">
      <c r="A693" s="104"/>
      <c r="B693" s="104"/>
      <c r="C693" s="104"/>
      <c r="D693" s="104"/>
      <c r="E693" s="104"/>
      <c r="F693" s="113">
        <f>IF(D693="dyrektor ",'Podział podstawowy'!$F$19,IF(OR(D693="zastępca dyrektora ",D693="główny księgowy"),'Podział podstawowy'!$F$20,IF(D693="kierownik",'Podział podstawowy'!$F$24,IF(D693="zastępca kierownika",'Podział podstawowy'!$F$25,IF(D693="główny ekspert",'Podział podstawowy'!$F$26,IF(OR(D693="starszy ekspert",D693="główny specjalista"),'Podział podstawowy'!$F$27,IF(OR(D693="ekspert",D693="specjalista"),'Podział podstawowy'!$F$28,'Podział podstawowy'!$F$29)))))))</f>
        <v>870.67396312778124</v>
      </c>
    </row>
    <row r="694" spans="1:6">
      <c r="A694" s="104"/>
      <c r="B694" s="104"/>
      <c r="C694" s="104"/>
      <c r="D694" s="104"/>
      <c r="E694" s="104"/>
      <c r="F694" s="113">
        <f>IF(D694="dyrektor ",'Podział podstawowy'!$F$19,IF(OR(D694="zastępca dyrektora ",D694="główny księgowy"),'Podział podstawowy'!$F$20,IF(D694="kierownik",'Podział podstawowy'!$F$24,IF(D694="zastępca kierownika",'Podział podstawowy'!$F$25,IF(D694="główny ekspert",'Podział podstawowy'!$F$26,IF(OR(D694="starszy ekspert",D694="główny specjalista"),'Podział podstawowy'!$F$27,IF(OR(D694="ekspert",D694="specjalista"),'Podział podstawowy'!$F$28,'Podział podstawowy'!$F$29)))))))</f>
        <v>870.67396312778124</v>
      </c>
    </row>
    <row r="695" spans="1:6">
      <c r="A695" s="104"/>
      <c r="B695" s="104"/>
      <c r="C695" s="104"/>
      <c r="D695" s="104"/>
      <c r="E695" s="104"/>
      <c r="F695" s="113">
        <f>IF(D695="dyrektor ",'Podział podstawowy'!$F$19,IF(OR(D695="zastępca dyrektora ",D695="główny księgowy"),'Podział podstawowy'!$F$20,IF(D695="kierownik",'Podział podstawowy'!$F$24,IF(D695="zastępca kierownika",'Podział podstawowy'!$F$25,IF(D695="główny ekspert",'Podział podstawowy'!$F$26,IF(OR(D695="starszy ekspert",D695="główny specjalista"),'Podział podstawowy'!$F$27,IF(OR(D695="ekspert",D695="specjalista"),'Podział podstawowy'!$F$28,'Podział podstawowy'!$F$29)))))))</f>
        <v>870.67396312778124</v>
      </c>
    </row>
    <row r="696" spans="1:6">
      <c r="A696" s="104"/>
      <c r="B696" s="104"/>
      <c r="C696" s="104"/>
      <c r="D696" s="104"/>
      <c r="E696" s="104"/>
      <c r="F696" s="113">
        <f>IF(D696="dyrektor ",'Podział podstawowy'!$F$19,IF(OR(D696="zastępca dyrektora ",D696="główny księgowy"),'Podział podstawowy'!$F$20,IF(D696="kierownik",'Podział podstawowy'!$F$24,IF(D696="zastępca kierownika",'Podział podstawowy'!$F$25,IF(D696="główny ekspert",'Podział podstawowy'!$F$26,IF(OR(D696="starszy ekspert",D696="główny specjalista"),'Podział podstawowy'!$F$27,IF(OR(D696="ekspert",D696="specjalista"),'Podział podstawowy'!$F$28,'Podział podstawowy'!$F$29)))))))</f>
        <v>870.67396312778124</v>
      </c>
    </row>
    <row r="697" spans="1:6">
      <c r="A697" s="104"/>
      <c r="B697" s="104"/>
      <c r="C697" s="104"/>
      <c r="D697" s="104"/>
      <c r="E697" s="104"/>
      <c r="F697" s="113">
        <f>IF(D697="dyrektor ",'Podział podstawowy'!$F$19,IF(OR(D697="zastępca dyrektora ",D697="główny księgowy"),'Podział podstawowy'!$F$20,IF(D697="kierownik",'Podział podstawowy'!$F$24,IF(D697="zastępca kierownika",'Podział podstawowy'!$F$25,IF(D697="główny ekspert",'Podział podstawowy'!$F$26,IF(OR(D697="starszy ekspert",D697="główny specjalista"),'Podział podstawowy'!$F$27,IF(OR(D697="ekspert",D697="specjalista"),'Podział podstawowy'!$F$28,'Podział podstawowy'!$F$29)))))))</f>
        <v>870.67396312778124</v>
      </c>
    </row>
    <row r="698" spans="1:6">
      <c r="A698" s="104"/>
      <c r="B698" s="104"/>
      <c r="C698" s="104"/>
      <c r="D698" s="104"/>
      <c r="E698" s="104"/>
      <c r="F698" s="113">
        <f>IF(D698="dyrektor ",'Podział podstawowy'!$F$19,IF(OR(D698="zastępca dyrektora ",D698="główny księgowy"),'Podział podstawowy'!$F$20,IF(D698="kierownik",'Podział podstawowy'!$F$24,IF(D698="zastępca kierownika",'Podział podstawowy'!$F$25,IF(D698="główny ekspert",'Podział podstawowy'!$F$26,IF(OR(D698="starszy ekspert",D698="główny specjalista"),'Podział podstawowy'!$F$27,IF(OR(D698="ekspert",D698="specjalista"),'Podział podstawowy'!$F$28,'Podział podstawowy'!$F$29)))))))</f>
        <v>870.67396312778124</v>
      </c>
    </row>
    <row r="699" spans="1:6">
      <c r="A699" s="104"/>
      <c r="B699" s="104"/>
      <c r="C699" s="104"/>
      <c r="D699" s="104"/>
      <c r="E699" s="104"/>
      <c r="F699" s="113">
        <f>IF(D699="dyrektor ",'Podział podstawowy'!$F$19,IF(OR(D699="zastępca dyrektora ",D699="główny księgowy"),'Podział podstawowy'!$F$20,IF(D699="kierownik",'Podział podstawowy'!$F$24,IF(D699="zastępca kierownika",'Podział podstawowy'!$F$25,IF(D699="główny ekspert",'Podział podstawowy'!$F$26,IF(OR(D699="starszy ekspert",D699="główny specjalista"),'Podział podstawowy'!$F$27,IF(OR(D699="ekspert",D699="specjalista"),'Podział podstawowy'!$F$28,'Podział podstawowy'!$F$29)))))))</f>
        <v>870.67396312778124</v>
      </c>
    </row>
    <row r="700" spans="1:6">
      <c r="A700" s="104"/>
      <c r="B700" s="104"/>
      <c r="C700" s="104"/>
      <c r="D700" s="104"/>
      <c r="E700" s="104"/>
      <c r="F700" s="113">
        <f>IF(D700="dyrektor ",'Podział podstawowy'!$F$19,IF(OR(D700="zastępca dyrektora ",D700="główny księgowy"),'Podział podstawowy'!$F$20,IF(D700="kierownik",'Podział podstawowy'!$F$24,IF(D700="zastępca kierownika",'Podział podstawowy'!$F$25,IF(D700="główny ekspert",'Podział podstawowy'!$F$26,IF(OR(D700="starszy ekspert",D700="główny specjalista"),'Podział podstawowy'!$F$27,IF(OR(D700="ekspert",D700="specjalista"),'Podział podstawowy'!$F$28,'Podział podstawowy'!$F$29)))))))</f>
        <v>870.67396312778124</v>
      </c>
    </row>
    <row r="701" spans="1:6">
      <c r="A701" s="104"/>
      <c r="B701" s="104"/>
      <c r="C701" s="104"/>
      <c r="D701" s="104"/>
      <c r="E701" s="104"/>
      <c r="F701" s="113">
        <f>IF(D701="dyrektor ",'Podział podstawowy'!$F$19,IF(OR(D701="zastępca dyrektora ",D701="główny księgowy"),'Podział podstawowy'!$F$20,IF(D701="kierownik",'Podział podstawowy'!$F$24,IF(D701="zastępca kierownika",'Podział podstawowy'!$F$25,IF(D701="główny ekspert",'Podział podstawowy'!$F$26,IF(OR(D701="starszy ekspert",D701="główny specjalista"),'Podział podstawowy'!$F$27,IF(OR(D701="ekspert",D701="specjalista"),'Podział podstawowy'!$F$28,'Podział podstawowy'!$F$29)))))))</f>
        <v>870.67396312778124</v>
      </c>
    </row>
    <row r="702" spans="1:6">
      <c r="A702" s="104"/>
      <c r="B702" s="104"/>
      <c r="C702" s="104"/>
      <c r="D702" s="104"/>
      <c r="E702" s="104"/>
      <c r="F702" s="113">
        <f>IF(D702="dyrektor ",'Podział podstawowy'!$F$19,IF(OR(D702="zastępca dyrektora ",D702="główny księgowy"),'Podział podstawowy'!$F$20,IF(D702="kierownik",'Podział podstawowy'!$F$24,IF(D702="zastępca kierownika",'Podział podstawowy'!$F$25,IF(D702="główny ekspert",'Podział podstawowy'!$F$26,IF(OR(D702="starszy ekspert",D702="główny specjalista"),'Podział podstawowy'!$F$27,IF(OR(D702="ekspert",D702="specjalista"),'Podział podstawowy'!$F$28,'Podział podstawowy'!$F$29)))))))</f>
        <v>870.67396312778124</v>
      </c>
    </row>
    <row r="703" spans="1:6">
      <c r="A703" s="104"/>
      <c r="B703" s="104"/>
      <c r="C703" s="104"/>
      <c r="D703" s="104"/>
      <c r="E703" s="104"/>
      <c r="F703" s="113">
        <f>IF(D703="dyrektor ",'Podział podstawowy'!$F$19,IF(OR(D703="zastępca dyrektora ",D703="główny księgowy"),'Podział podstawowy'!$F$20,IF(D703="kierownik",'Podział podstawowy'!$F$24,IF(D703="zastępca kierownika",'Podział podstawowy'!$F$25,IF(D703="główny ekspert",'Podział podstawowy'!$F$26,IF(OR(D703="starszy ekspert",D703="główny specjalista"),'Podział podstawowy'!$F$27,IF(OR(D703="ekspert",D703="specjalista"),'Podział podstawowy'!$F$28,'Podział podstawowy'!$F$29)))))))</f>
        <v>870.67396312778124</v>
      </c>
    </row>
    <row r="704" spans="1:6">
      <c r="A704" s="104"/>
      <c r="B704" s="104"/>
      <c r="C704" s="104"/>
      <c r="D704" s="104"/>
      <c r="E704" s="104"/>
      <c r="F704" s="113">
        <f>IF(D704="dyrektor ",'Podział podstawowy'!$F$19,IF(OR(D704="zastępca dyrektora ",D704="główny księgowy"),'Podział podstawowy'!$F$20,IF(D704="kierownik",'Podział podstawowy'!$F$24,IF(D704="zastępca kierownika",'Podział podstawowy'!$F$25,IF(D704="główny ekspert",'Podział podstawowy'!$F$26,IF(OR(D704="starszy ekspert",D704="główny specjalista"),'Podział podstawowy'!$F$27,IF(OR(D704="ekspert",D704="specjalista"),'Podział podstawowy'!$F$28,'Podział podstawowy'!$F$29)))))))</f>
        <v>870.67396312778124</v>
      </c>
    </row>
    <row r="705" spans="1:6">
      <c r="A705" s="104"/>
      <c r="B705" s="104"/>
      <c r="C705" s="104"/>
      <c r="D705" s="104"/>
      <c r="E705" s="104"/>
      <c r="F705" s="113">
        <f>IF(D705="dyrektor ",'Podział podstawowy'!$F$19,IF(OR(D705="zastępca dyrektora ",D705="główny księgowy"),'Podział podstawowy'!$F$20,IF(D705="kierownik",'Podział podstawowy'!$F$24,IF(D705="zastępca kierownika",'Podział podstawowy'!$F$25,IF(D705="główny ekspert",'Podział podstawowy'!$F$26,IF(OR(D705="starszy ekspert",D705="główny specjalista"),'Podział podstawowy'!$F$27,IF(OR(D705="ekspert",D705="specjalista"),'Podział podstawowy'!$F$28,'Podział podstawowy'!$F$29)))))))</f>
        <v>870.67396312778124</v>
      </c>
    </row>
    <row r="706" spans="1:6">
      <c r="A706" s="104"/>
      <c r="B706" s="104"/>
      <c r="C706" s="104"/>
      <c r="D706" s="104"/>
      <c r="E706" s="104"/>
      <c r="F706" s="113">
        <f>IF(D706="dyrektor ",'Podział podstawowy'!$F$19,IF(OR(D706="zastępca dyrektora ",D706="główny księgowy"),'Podział podstawowy'!$F$20,IF(D706="kierownik",'Podział podstawowy'!$F$24,IF(D706="zastępca kierownika",'Podział podstawowy'!$F$25,IF(D706="główny ekspert",'Podział podstawowy'!$F$26,IF(OR(D706="starszy ekspert",D706="główny specjalista"),'Podział podstawowy'!$F$27,IF(OR(D706="ekspert",D706="specjalista"),'Podział podstawowy'!$F$28,'Podział podstawowy'!$F$29)))))))</f>
        <v>870.67396312778124</v>
      </c>
    </row>
    <row r="707" spans="1:6">
      <c r="A707" s="104"/>
      <c r="B707" s="104"/>
      <c r="C707" s="104"/>
      <c r="D707" s="104"/>
      <c r="E707" s="104"/>
      <c r="F707" s="113">
        <f>IF(D707="dyrektor ",'Podział podstawowy'!$F$19,IF(OR(D707="zastępca dyrektora ",D707="główny księgowy"),'Podział podstawowy'!$F$20,IF(D707="kierownik",'Podział podstawowy'!$F$24,IF(D707="zastępca kierownika",'Podział podstawowy'!$F$25,IF(D707="główny ekspert",'Podział podstawowy'!$F$26,IF(OR(D707="starszy ekspert",D707="główny specjalista"),'Podział podstawowy'!$F$27,IF(OR(D707="ekspert",D707="specjalista"),'Podział podstawowy'!$F$28,'Podział podstawowy'!$F$29)))))))</f>
        <v>870.67396312778124</v>
      </c>
    </row>
    <row r="708" spans="1:6">
      <c r="A708" s="104"/>
      <c r="B708" s="104"/>
      <c r="C708" s="104"/>
      <c r="D708" s="104"/>
      <c r="E708" s="104"/>
      <c r="F708" s="113">
        <f>IF(D708="dyrektor ",'Podział podstawowy'!$F$19,IF(OR(D708="zastępca dyrektora ",D708="główny księgowy"),'Podział podstawowy'!$F$20,IF(D708="kierownik",'Podział podstawowy'!$F$24,IF(D708="zastępca kierownika",'Podział podstawowy'!$F$25,IF(D708="główny ekspert",'Podział podstawowy'!$F$26,IF(OR(D708="starszy ekspert",D708="główny specjalista"),'Podział podstawowy'!$F$27,IF(OR(D708="ekspert",D708="specjalista"),'Podział podstawowy'!$F$28,'Podział podstawowy'!$F$29)))))))</f>
        <v>870.67396312778124</v>
      </c>
    </row>
    <row r="709" spans="1:6">
      <c r="A709" s="104"/>
      <c r="B709" s="104"/>
      <c r="C709" s="104"/>
      <c r="D709" s="104"/>
      <c r="E709" s="104"/>
      <c r="F709" s="113">
        <f>IF(D709="dyrektor ",'Podział podstawowy'!$F$19,IF(OR(D709="zastępca dyrektora ",D709="główny księgowy"),'Podział podstawowy'!$F$20,IF(D709="kierownik",'Podział podstawowy'!$F$24,IF(D709="zastępca kierownika",'Podział podstawowy'!$F$25,IF(D709="główny ekspert",'Podział podstawowy'!$F$26,IF(OR(D709="starszy ekspert",D709="główny specjalista"),'Podział podstawowy'!$F$27,IF(OR(D709="ekspert",D709="specjalista"),'Podział podstawowy'!$F$28,'Podział podstawowy'!$F$29)))))))</f>
        <v>870.67396312778124</v>
      </c>
    </row>
    <row r="710" spans="1:6">
      <c r="A710" s="104"/>
      <c r="B710" s="104"/>
      <c r="C710" s="104"/>
      <c r="D710" s="104"/>
      <c r="E710" s="104"/>
      <c r="F710" s="113">
        <f>IF(D710="dyrektor ",'Podział podstawowy'!$F$19,IF(OR(D710="zastępca dyrektora ",D710="główny księgowy"),'Podział podstawowy'!$F$20,IF(D710="kierownik",'Podział podstawowy'!$F$24,IF(D710="zastępca kierownika",'Podział podstawowy'!$F$25,IF(D710="główny ekspert",'Podział podstawowy'!$F$26,IF(OR(D710="starszy ekspert",D710="główny specjalista"),'Podział podstawowy'!$F$27,IF(OR(D710="ekspert",D710="specjalista"),'Podział podstawowy'!$F$28,'Podział podstawowy'!$F$29)))))))</f>
        <v>870.67396312778124</v>
      </c>
    </row>
    <row r="711" spans="1:6">
      <c r="A711" s="104"/>
      <c r="B711" s="104"/>
      <c r="C711" s="104"/>
      <c r="D711" s="104"/>
      <c r="E711" s="104"/>
      <c r="F711" s="113">
        <f>IF(D711="dyrektor ",'Podział podstawowy'!$F$19,IF(OR(D711="zastępca dyrektora ",D711="główny księgowy"),'Podział podstawowy'!$F$20,IF(D711="kierownik",'Podział podstawowy'!$F$24,IF(D711="zastępca kierownika",'Podział podstawowy'!$F$25,IF(D711="główny ekspert",'Podział podstawowy'!$F$26,IF(OR(D711="starszy ekspert",D711="główny specjalista"),'Podział podstawowy'!$F$27,IF(OR(D711="ekspert",D711="specjalista"),'Podział podstawowy'!$F$28,'Podział podstawowy'!$F$29)))))))</f>
        <v>870.67396312778124</v>
      </c>
    </row>
    <row r="712" spans="1:6">
      <c r="A712" s="104"/>
      <c r="B712" s="104"/>
      <c r="C712" s="104"/>
      <c r="D712" s="104"/>
      <c r="E712" s="104"/>
      <c r="F712" s="113">
        <f>IF(D712="dyrektor ",'Podział podstawowy'!$F$19,IF(OR(D712="zastępca dyrektora ",D712="główny księgowy"),'Podział podstawowy'!$F$20,IF(D712="kierownik",'Podział podstawowy'!$F$24,IF(D712="zastępca kierownika",'Podział podstawowy'!$F$25,IF(D712="główny ekspert",'Podział podstawowy'!$F$26,IF(OR(D712="starszy ekspert",D712="główny specjalista"),'Podział podstawowy'!$F$27,IF(OR(D712="ekspert",D712="specjalista"),'Podział podstawowy'!$F$28,'Podział podstawowy'!$F$29)))))))</f>
        <v>870.67396312778124</v>
      </c>
    </row>
    <row r="713" spans="1:6">
      <c r="A713" s="104"/>
      <c r="B713" s="104"/>
      <c r="C713" s="104"/>
      <c r="D713" s="104"/>
      <c r="E713" s="104"/>
      <c r="F713" s="113">
        <f>IF(D713="dyrektor ",'Podział podstawowy'!$F$19,IF(OR(D713="zastępca dyrektora ",D713="główny księgowy"),'Podział podstawowy'!$F$20,IF(D713="kierownik",'Podział podstawowy'!$F$24,IF(D713="zastępca kierownika",'Podział podstawowy'!$F$25,IF(D713="główny ekspert",'Podział podstawowy'!$F$26,IF(OR(D713="starszy ekspert",D713="główny specjalista"),'Podział podstawowy'!$F$27,IF(OR(D713="ekspert",D713="specjalista"),'Podział podstawowy'!$F$28,'Podział podstawowy'!$F$29)))))))</f>
        <v>870.67396312778124</v>
      </c>
    </row>
    <row r="714" spans="1:6">
      <c r="A714" s="104"/>
      <c r="B714" s="104"/>
      <c r="C714" s="104"/>
      <c r="D714" s="104"/>
      <c r="E714" s="104"/>
      <c r="F714" s="113">
        <f>IF(D714="dyrektor ",'Podział podstawowy'!$F$19,IF(OR(D714="zastępca dyrektora ",D714="główny księgowy"),'Podział podstawowy'!$F$20,IF(D714="kierownik",'Podział podstawowy'!$F$24,IF(D714="zastępca kierownika",'Podział podstawowy'!$F$25,IF(D714="główny ekspert",'Podział podstawowy'!$F$26,IF(OR(D714="starszy ekspert",D714="główny specjalista"),'Podział podstawowy'!$F$27,IF(OR(D714="ekspert",D714="specjalista"),'Podział podstawowy'!$F$28,'Podział podstawowy'!$F$29)))))))</f>
        <v>870.67396312778124</v>
      </c>
    </row>
    <row r="715" spans="1:6">
      <c r="A715" s="104"/>
      <c r="B715" s="104"/>
      <c r="C715" s="104"/>
      <c r="D715" s="104"/>
      <c r="E715" s="104"/>
      <c r="F715" s="113">
        <f>IF(D715="dyrektor ",'Podział podstawowy'!$F$19,IF(OR(D715="zastępca dyrektora ",D715="główny księgowy"),'Podział podstawowy'!$F$20,IF(D715="kierownik",'Podział podstawowy'!$F$24,IF(D715="zastępca kierownika",'Podział podstawowy'!$F$25,IF(D715="główny ekspert",'Podział podstawowy'!$F$26,IF(OR(D715="starszy ekspert",D715="główny specjalista"),'Podział podstawowy'!$F$27,IF(OR(D715="ekspert",D715="specjalista"),'Podział podstawowy'!$F$28,'Podział podstawowy'!$F$29)))))))</f>
        <v>870.67396312778124</v>
      </c>
    </row>
    <row r="716" spans="1:6">
      <c r="A716" s="104"/>
      <c r="B716" s="104"/>
      <c r="C716" s="104"/>
      <c r="D716" s="104"/>
      <c r="E716" s="104"/>
      <c r="F716" s="113">
        <f>IF(D716="dyrektor ",'Podział podstawowy'!$F$19,IF(OR(D716="zastępca dyrektora ",D716="główny księgowy"),'Podział podstawowy'!$F$20,IF(D716="kierownik",'Podział podstawowy'!$F$24,IF(D716="zastępca kierownika",'Podział podstawowy'!$F$25,IF(D716="główny ekspert",'Podział podstawowy'!$F$26,IF(OR(D716="starszy ekspert",D716="główny specjalista"),'Podział podstawowy'!$F$27,IF(OR(D716="ekspert",D716="specjalista"),'Podział podstawowy'!$F$28,'Podział podstawowy'!$F$29)))))))</f>
        <v>870.67396312778124</v>
      </c>
    </row>
    <row r="717" spans="1:6">
      <c r="A717" s="104"/>
      <c r="B717" s="104"/>
      <c r="C717" s="104"/>
      <c r="D717" s="104"/>
      <c r="E717" s="104"/>
      <c r="F717" s="113">
        <f>IF(D717="dyrektor ",'Podział podstawowy'!$F$19,IF(OR(D717="zastępca dyrektora ",D717="główny księgowy"),'Podział podstawowy'!$F$20,IF(D717="kierownik",'Podział podstawowy'!$F$24,IF(D717="zastępca kierownika",'Podział podstawowy'!$F$25,IF(D717="główny ekspert",'Podział podstawowy'!$F$26,IF(OR(D717="starszy ekspert",D717="główny specjalista"),'Podział podstawowy'!$F$27,IF(OR(D717="ekspert",D717="specjalista"),'Podział podstawowy'!$F$28,'Podział podstawowy'!$F$29)))))))</f>
        <v>870.67396312778124</v>
      </c>
    </row>
    <row r="718" spans="1:6">
      <c r="A718" s="104"/>
      <c r="B718" s="104"/>
      <c r="C718" s="104"/>
      <c r="D718" s="104"/>
      <c r="E718" s="104"/>
      <c r="F718" s="113">
        <f>IF(D718="dyrektor ",'Podział podstawowy'!$F$19,IF(OR(D718="zastępca dyrektora ",D718="główny księgowy"),'Podział podstawowy'!$F$20,IF(D718="kierownik",'Podział podstawowy'!$F$24,IF(D718="zastępca kierownika",'Podział podstawowy'!$F$25,IF(D718="główny ekspert",'Podział podstawowy'!$F$26,IF(OR(D718="starszy ekspert",D718="główny specjalista"),'Podział podstawowy'!$F$27,IF(OR(D718="ekspert",D718="specjalista"),'Podział podstawowy'!$F$28,'Podział podstawowy'!$F$29)))))))</f>
        <v>870.67396312778124</v>
      </c>
    </row>
    <row r="719" spans="1:6">
      <c r="A719" s="104"/>
      <c r="B719" s="104"/>
      <c r="C719" s="104"/>
      <c r="D719" s="104"/>
      <c r="E719" s="104"/>
      <c r="F719" s="113">
        <f>IF(D719="dyrektor ",'Podział podstawowy'!$F$19,IF(OR(D719="zastępca dyrektora ",D719="główny księgowy"),'Podział podstawowy'!$F$20,IF(D719="kierownik",'Podział podstawowy'!$F$24,IF(D719="zastępca kierownika",'Podział podstawowy'!$F$25,IF(D719="główny ekspert",'Podział podstawowy'!$F$26,IF(OR(D719="starszy ekspert",D719="główny specjalista"),'Podział podstawowy'!$F$27,IF(OR(D719="ekspert",D719="specjalista"),'Podział podstawowy'!$F$28,'Podział podstawowy'!$F$29)))))))</f>
        <v>870.67396312778124</v>
      </c>
    </row>
    <row r="720" spans="1:6">
      <c r="A720" s="104"/>
      <c r="B720" s="104"/>
      <c r="C720" s="104"/>
      <c r="D720" s="104"/>
      <c r="E720" s="104"/>
      <c r="F720" s="113">
        <f>IF(D720="dyrektor ",'Podział podstawowy'!$F$19,IF(OR(D720="zastępca dyrektora ",D720="główny księgowy"),'Podział podstawowy'!$F$20,IF(D720="kierownik",'Podział podstawowy'!$F$24,IF(D720="zastępca kierownika",'Podział podstawowy'!$F$25,IF(D720="główny ekspert",'Podział podstawowy'!$F$26,IF(OR(D720="starszy ekspert",D720="główny specjalista"),'Podział podstawowy'!$F$27,IF(OR(D720="ekspert",D720="specjalista"),'Podział podstawowy'!$F$28,'Podział podstawowy'!$F$29)))))))</f>
        <v>870.67396312778124</v>
      </c>
    </row>
    <row r="721" spans="1:6">
      <c r="A721" s="104"/>
      <c r="B721" s="104"/>
      <c r="C721" s="104"/>
      <c r="D721" s="104"/>
      <c r="E721" s="104"/>
      <c r="F721" s="113">
        <f>IF(D721="dyrektor ",'Podział podstawowy'!$F$19,IF(OR(D721="zastępca dyrektora ",D721="główny księgowy"),'Podział podstawowy'!$F$20,IF(D721="kierownik",'Podział podstawowy'!$F$24,IF(D721="zastępca kierownika",'Podział podstawowy'!$F$25,IF(D721="główny ekspert",'Podział podstawowy'!$F$26,IF(OR(D721="starszy ekspert",D721="główny specjalista"),'Podział podstawowy'!$F$27,IF(OR(D721="ekspert",D721="specjalista"),'Podział podstawowy'!$F$28,'Podział podstawowy'!$F$29)))))))</f>
        <v>870.67396312778124</v>
      </c>
    </row>
    <row r="722" spans="1:6">
      <c r="A722" s="104"/>
      <c r="B722" s="104"/>
      <c r="C722" s="104"/>
      <c r="D722" s="104"/>
      <c r="E722" s="104"/>
      <c r="F722" s="113">
        <f>IF(D722="dyrektor ",'Podział podstawowy'!$F$19,IF(OR(D722="zastępca dyrektora ",D722="główny księgowy"),'Podział podstawowy'!$F$20,IF(D722="kierownik",'Podział podstawowy'!$F$24,IF(D722="zastępca kierownika",'Podział podstawowy'!$F$25,IF(D722="główny ekspert",'Podział podstawowy'!$F$26,IF(OR(D722="starszy ekspert",D722="główny specjalista"),'Podział podstawowy'!$F$27,IF(OR(D722="ekspert",D722="specjalista"),'Podział podstawowy'!$F$28,'Podział podstawowy'!$F$29)))))))</f>
        <v>870.67396312778124</v>
      </c>
    </row>
    <row r="723" spans="1:6">
      <c r="A723" s="104"/>
      <c r="B723" s="104"/>
      <c r="C723" s="104"/>
      <c r="D723" s="104"/>
      <c r="E723" s="104"/>
      <c r="F723" s="113">
        <f>IF(D723="dyrektor ",'Podział podstawowy'!$F$19,IF(OR(D723="zastępca dyrektora ",D723="główny księgowy"),'Podział podstawowy'!$F$20,IF(D723="kierownik",'Podział podstawowy'!$F$24,IF(D723="zastępca kierownika",'Podział podstawowy'!$F$25,IF(D723="główny ekspert",'Podział podstawowy'!$F$26,IF(OR(D723="starszy ekspert",D723="główny specjalista"),'Podział podstawowy'!$F$27,IF(OR(D723="ekspert",D723="specjalista"),'Podział podstawowy'!$F$28,'Podział podstawowy'!$F$29)))))))</f>
        <v>870.67396312778124</v>
      </c>
    </row>
    <row r="724" spans="1:6">
      <c r="A724" s="104"/>
      <c r="B724" s="104"/>
      <c r="C724" s="104"/>
      <c r="D724" s="104"/>
      <c r="E724" s="104"/>
      <c r="F724" s="113">
        <f>IF(D724="dyrektor ",'Podział podstawowy'!$F$19,IF(OR(D724="zastępca dyrektora ",D724="główny księgowy"),'Podział podstawowy'!$F$20,IF(D724="kierownik",'Podział podstawowy'!$F$24,IF(D724="zastępca kierownika",'Podział podstawowy'!$F$25,IF(D724="główny ekspert",'Podział podstawowy'!$F$26,IF(OR(D724="starszy ekspert",D724="główny specjalista"),'Podział podstawowy'!$F$27,IF(OR(D724="ekspert",D724="specjalista"),'Podział podstawowy'!$F$28,'Podział podstawowy'!$F$29)))))))</f>
        <v>870.67396312778124</v>
      </c>
    </row>
    <row r="725" spans="1:6">
      <c r="A725" s="104"/>
      <c r="B725" s="104"/>
      <c r="C725" s="104"/>
      <c r="D725" s="104"/>
      <c r="E725" s="104"/>
      <c r="F725" s="113">
        <f>IF(D725="dyrektor ",'Podział podstawowy'!$F$19,IF(OR(D725="zastępca dyrektora ",D725="główny księgowy"),'Podział podstawowy'!$F$20,IF(D725="kierownik",'Podział podstawowy'!$F$24,IF(D725="zastępca kierownika",'Podział podstawowy'!$F$25,IF(D725="główny ekspert",'Podział podstawowy'!$F$26,IF(OR(D725="starszy ekspert",D725="główny specjalista"),'Podział podstawowy'!$F$27,IF(OR(D725="ekspert",D725="specjalista"),'Podział podstawowy'!$F$28,'Podział podstawowy'!$F$29)))))))</f>
        <v>870.67396312778124</v>
      </c>
    </row>
    <row r="726" spans="1:6">
      <c r="A726" s="104"/>
      <c r="B726" s="104"/>
      <c r="C726" s="104"/>
      <c r="D726" s="104"/>
      <c r="E726" s="104"/>
      <c r="F726" s="113">
        <f>IF(D726="dyrektor ",'Podział podstawowy'!$F$19,IF(OR(D726="zastępca dyrektora ",D726="główny księgowy"),'Podział podstawowy'!$F$20,IF(D726="kierownik",'Podział podstawowy'!$F$24,IF(D726="zastępca kierownika",'Podział podstawowy'!$F$25,IF(D726="główny ekspert",'Podział podstawowy'!$F$26,IF(OR(D726="starszy ekspert",D726="główny specjalista"),'Podział podstawowy'!$F$27,IF(OR(D726="ekspert",D726="specjalista"),'Podział podstawowy'!$F$28,'Podział podstawowy'!$F$29)))))))</f>
        <v>870.67396312778124</v>
      </c>
    </row>
    <row r="727" spans="1:6">
      <c r="A727" s="104"/>
      <c r="B727" s="104"/>
      <c r="C727" s="104"/>
      <c r="D727" s="104"/>
      <c r="E727" s="104"/>
      <c r="F727" s="113">
        <f>IF(D727="dyrektor ",'Podział podstawowy'!$F$19,IF(OR(D727="zastępca dyrektora ",D727="główny księgowy"),'Podział podstawowy'!$F$20,IF(D727="kierownik",'Podział podstawowy'!$F$24,IF(D727="zastępca kierownika",'Podział podstawowy'!$F$25,IF(D727="główny ekspert",'Podział podstawowy'!$F$26,IF(OR(D727="starszy ekspert",D727="główny specjalista"),'Podział podstawowy'!$F$27,IF(OR(D727="ekspert",D727="specjalista"),'Podział podstawowy'!$F$28,'Podział podstawowy'!$F$29)))))))</f>
        <v>870.67396312778124</v>
      </c>
    </row>
    <row r="728" spans="1:6">
      <c r="A728" s="104"/>
      <c r="B728" s="104"/>
      <c r="C728" s="104"/>
      <c r="D728" s="104"/>
      <c r="E728" s="104"/>
      <c r="F728" s="113">
        <f>IF(D728="dyrektor ",'Podział podstawowy'!$F$19,IF(OR(D728="zastępca dyrektora ",D728="główny księgowy"),'Podział podstawowy'!$F$20,IF(D728="kierownik",'Podział podstawowy'!$F$24,IF(D728="zastępca kierownika",'Podział podstawowy'!$F$25,IF(D728="główny ekspert",'Podział podstawowy'!$F$26,IF(OR(D728="starszy ekspert",D728="główny specjalista"),'Podział podstawowy'!$F$27,IF(OR(D728="ekspert",D728="specjalista"),'Podział podstawowy'!$F$28,'Podział podstawowy'!$F$29)))))))</f>
        <v>870.67396312778124</v>
      </c>
    </row>
    <row r="729" spans="1:6">
      <c r="A729" s="104"/>
      <c r="B729" s="104"/>
      <c r="C729" s="104"/>
      <c r="D729" s="104"/>
      <c r="E729" s="104"/>
      <c r="F729" s="113">
        <f>IF(D729="dyrektor ",'Podział podstawowy'!$F$19,IF(OR(D729="zastępca dyrektora ",D729="główny księgowy"),'Podział podstawowy'!$F$20,IF(D729="kierownik",'Podział podstawowy'!$F$24,IF(D729="zastępca kierownika",'Podział podstawowy'!$F$25,IF(D729="główny ekspert",'Podział podstawowy'!$F$26,IF(OR(D729="starszy ekspert",D729="główny specjalista"),'Podział podstawowy'!$F$27,IF(OR(D729="ekspert",D729="specjalista"),'Podział podstawowy'!$F$28,'Podział podstawowy'!$F$29)))))))</f>
        <v>870.67396312778124</v>
      </c>
    </row>
    <row r="730" spans="1:6">
      <c r="A730" s="104"/>
      <c r="B730" s="104"/>
      <c r="C730" s="104"/>
      <c r="D730" s="104"/>
      <c r="E730" s="104"/>
      <c r="F730" s="113">
        <f>IF(D730="dyrektor ",'Podział podstawowy'!$F$19,IF(OR(D730="zastępca dyrektora ",D730="główny księgowy"),'Podział podstawowy'!$F$20,IF(D730="kierownik",'Podział podstawowy'!$F$24,IF(D730="zastępca kierownika",'Podział podstawowy'!$F$25,IF(D730="główny ekspert",'Podział podstawowy'!$F$26,IF(OR(D730="starszy ekspert",D730="główny specjalista"),'Podział podstawowy'!$F$27,IF(OR(D730="ekspert",D730="specjalista"),'Podział podstawowy'!$F$28,'Podział podstawowy'!$F$29)))))))</f>
        <v>870.67396312778124</v>
      </c>
    </row>
    <row r="731" spans="1:6">
      <c r="A731" s="104"/>
      <c r="B731" s="104"/>
      <c r="C731" s="104"/>
      <c r="D731" s="104"/>
      <c r="E731" s="104"/>
      <c r="F731" s="113">
        <f>IF(D731="dyrektor ",'Podział podstawowy'!$F$19,IF(OR(D731="zastępca dyrektora ",D731="główny księgowy"),'Podział podstawowy'!$F$20,IF(D731="kierownik",'Podział podstawowy'!$F$24,IF(D731="zastępca kierownika",'Podział podstawowy'!$F$25,IF(D731="główny ekspert",'Podział podstawowy'!$F$26,IF(OR(D731="starszy ekspert",D731="główny specjalista"),'Podział podstawowy'!$F$27,IF(OR(D731="ekspert",D731="specjalista"),'Podział podstawowy'!$F$28,'Podział podstawowy'!$F$29)))))))</f>
        <v>870.67396312778124</v>
      </c>
    </row>
    <row r="732" spans="1:6">
      <c r="A732" s="104"/>
      <c r="B732" s="104"/>
      <c r="C732" s="104"/>
      <c r="D732" s="104"/>
      <c r="E732" s="104"/>
      <c r="F732" s="113">
        <f>IF(D732="dyrektor ",'Podział podstawowy'!$F$19,IF(OR(D732="zastępca dyrektora ",D732="główny księgowy"),'Podział podstawowy'!$F$20,IF(D732="kierownik",'Podział podstawowy'!$F$24,IF(D732="zastępca kierownika",'Podział podstawowy'!$F$25,IF(D732="główny ekspert",'Podział podstawowy'!$F$26,IF(OR(D732="starszy ekspert",D732="główny specjalista"),'Podział podstawowy'!$F$27,IF(OR(D732="ekspert",D732="specjalista"),'Podział podstawowy'!$F$28,'Podział podstawowy'!$F$29)))))))</f>
        <v>870.67396312778124</v>
      </c>
    </row>
    <row r="733" spans="1:6">
      <c r="A733" s="104"/>
      <c r="B733" s="104"/>
      <c r="C733" s="104"/>
      <c r="D733" s="104"/>
      <c r="E733" s="104"/>
      <c r="F733" s="113">
        <f>IF(D733="dyrektor ",'Podział podstawowy'!$F$19,IF(OR(D733="zastępca dyrektora ",D733="główny księgowy"),'Podział podstawowy'!$F$20,IF(D733="kierownik",'Podział podstawowy'!$F$24,IF(D733="zastępca kierownika",'Podział podstawowy'!$F$25,IF(D733="główny ekspert",'Podział podstawowy'!$F$26,IF(OR(D733="starszy ekspert",D733="główny specjalista"),'Podział podstawowy'!$F$27,IF(OR(D733="ekspert",D733="specjalista"),'Podział podstawowy'!$F$28,'Podział podstawowy'!$F$29)))))))</f>
        <v>870.67396312778124</v>
      </c>
    </row>
    <row r="734" spans="1:6">
      <c r="A734" s="104"/>
      <c r="B734" s="104"/>
      <c r="C734" s="104"/>
      <c r="D734" s="104"/>
      <c r="E734" s="104"/>
      <c r="F734" s="113">
        <f>IF(D734="dyrektor ",'Podział podstawowy'!$F$19,IF(OR(D734="zastępca dyrektora ",D734="główny księgowy"),'Podział podstawowy'!$F$20,IF(D734="kierownik",'Podział podstawowy'!$F$24,IF(D734="zastępca kierownika",'Podział podstawowy'!$F$25,IF(D734="główny ekspert",'Podział podstawowy'!$F$26,IF(OR(D734="starszy ekspert",D734="główny specjalista"),'Podział podstawowy'!$F$27,IF(OR(D734="ekspert",D734="specjalista"),'Podział podstawowy'!$F$28,'Podział podstawowy'!$F$29)))))))</f>
        <v>870.67396312778124</v>
      </c>
    </row>
    <row r="735" spans="1:6">
      <c r="A735" s="104"/>
      <c r="B735" s="104"/>
      <c r="C735" s="104"/>
      <c r="D735" s="104"/>
      <c r="E735" s="104"/>
      <c r="F735" s="113">
        <f>IF(D735="dyrektor ",'Podział podstawowy'!$F$19,IF(OR(D735="zastępca dyrektora ",D735="główny księgowy"),'Podział podstawowy'!$F$20,IF(D735="kierownik",'Podział podstawowy'!$F$24,IF(D735="zastępca kierownika",'Podział podstawowy'!$F$25,IF(D735="główny ekspert",'Podział podstawowy'!$F$26,IF(OR(D735="starszy ekspert",D735="główny specjalista"),'Podział podstawowy'!$F$27,IF(OR(D735="ekspert",D735="specjalista"),'Podział podstawowy'!$F$28,'Podział podstawowy'!$F$29)))))))</f>
        <v>870.67396312778124</v>
      </c>
    </row>
    <row r="736" spans="1:6">
      <c r="A736" s="104"/>
      <c r="B736" s="104"/>
      <c r="C736" s="104"/>
      <c r="D736" s="104"/>
      <c r="E736" s="104"/>
      <c r="F736" s="113">
        <f>IF(D736="dyrektor ",'Podział podstawowy'!$F$19,IF(OR(D736="zastępca dyrektora ",D736="główny księgowy"),'Podział podstawowy'!$F$20,IF(D736="kierownik",'Podział podstawowy'!$F$24,IF(D736="zastępca kierownika",'Podział podstawowy'!$F$25,IF(D736="główny ekspert",'Podział podstawowy'!$F$26,IF(OR(D736="starszy ekspert",D736="główny specjalista"),'Podział podstawowy'!$F$27,IF(OR(D736="ekspert",D736="specjalista"),'Podział podstawowy'!$F$28,'Podział podstawowy'!$F$29)))))))</f>
        <v>870.67396312778124</v>
      </c>
    </row>
    <row r="737" spans="1:6">
      <c r="A737" s="104"/>
      <c r="B737" s="104"/>
      <c r="C737" s="104"/>
      <c r="D737" s="104"/>
      <c r="E737" s="104"/>
      <c r="F737" s="113">
        <f>IF(D737="dyrektor ",'Podział podstawowy'!$F$19,IF(OR(D737="zastępca dyrektora ",D737="główny księgowy"),'Podział podstawowy'!$F$20,IF(D737="kierownik",'Podział podstawowy'!$F$24,IF(D737="zastępca kierownika",'Podział podstawowy'!$F$25,IF(D737="główny ekspert",'Podział podstawowy'!$F$26,IF(OR(D737="starszy ekspert",D737="główny specjalista"),'Podział podstawowy'!$F$27,IF(OR(D737="ekspert",D737="specjalista"),'Podział podstawowy'!$F$28,'Podział podstawowy'!$F$29)))))))</f>
        <v>870.67396312778124</v>
      </c>
    </row>
    <row r="738" spans="1:6">
      <c r="A738" s="104"/>
      <c r="B738" s="104"/>
      <c r="C738" s="104"/>
      <c r="D738" s="104"/>
      <c r="E738" s="104"/>
      <c r="F738" s="113">
        <f>IF(D738="dyrektor ",'Podział podstawowy'!$F$19,IF(OR(D738="zastępca dyrektora ",D738="główny księgowy"),'Podział podstawowy'!$F$20,IF(D738="kierownik",'Podział podstawowy'!$F$24,IF(D738="zastępca kierownika",'Podział podstawowy'!$F$25,IF(D738="główny ekspert",'Podział podstawowy'!$F$26,IF(OR(D738="starszy ekspert",D738="główny specjalista"),'Podział podstawowy'!$F$27,IF(OR(D738="ekspert",D738="specjalista"),'Podział podstawowy'!$F$28,'Podział podstawowy'!$F$29)))))))</f>
        <v>870.67396312778124</v>
      </c>
    </row>
    <row r="739" spans="1:6">
      <c r="A739" s="104"/>
      <c r="B739" s="104"/>
      <c r="C739" s="104"/>
      <c r="D739" s="104"/>
      <c r="E739" s="104"/>
      <c r="F739" s="113">
        <f>IF(D739="dyrektor ",'Podział podstawowy'!$F$19,IF(OR(D739="zastępca dyrektora ",D739="główny księgowy"),'Podział podstawowy'!$F$20,IF(D739="kierownik",'Podział podstawowy'!$F$24,IF(D739="zastępca kierownika",'Podział podstawowy'!$F$25,IF(D739="główny ekspert",'Podział podstawowy'!$F$26,IF(OR(D739="starszy ekspert",D739="główny specjalista"),'Podział podstawowy'!$F$27,IF(OR(D739="ekspert",D739="specjalista"),'Podział podstawowy'!$F$28,'Podział podstawowy'!$F$29)))))))</f>
        <v>870.67396312778124</v>
      </c>
    </row>
    <row r="740" spans="1:6">
      <c r="A740" s="104"/>
      <c r="B740" s="104"/>
      <c r="C740" s="104"/>
      <c r="D740" s="104"/>
      <c r="E740" s="104"/>
      <c r="F740" s="113">
        <f>IF(D740="dyrektor ",'Podział podstawowy'!$F$19,IF(OR(D740="zastępca dyrektora ",D740="główny księgowy"),'Podział podstawowy'!$F$20,IF(D740="kierownik",'Podział podstawowy'!$F$24,IF(D740="zastępca kierownika",'Podział podstawowy'!$F$25,IF(D740="główny ekspert",'Podział podstawowy'!$F$26,IF(OR(D740="starszy ekspert",D740="główny specjalista"),'Podział podstawowy'!$F$27,IF(OR(D740="ekspert",D740="specjalista"),'Podział podstawowy'!$F$28,'Podział podstawowy'!$F$29)))))))</f>
        <v>870.67396312778124</v>
      </c>
    </row>
    <row r="741" spans="1:6">
      <c r="A741" s="104"/>
      <c r="B741" s="104"/>
      <c r="C741" s="104"/>
      <c r="D741" s="104"/>
      <c r="E741" s="104"/>
      <c r="F741" s="113">
        <f>IF(D741="dyrektor ",'Podział podstawowy'!$F$19,IF(OR(D741="zastępca dyrektora ",D741="główny księgowy"),'Podział podstawowy'!$F$20,IF(D741="kierownik",'Podział podstawowy'!$F$24,IF(D741="zastępca kierownika",'Podział podstawowy'!$F$25,IF(D741="główny ekspert",'Podział podstawowy'!$F$26,IF(OR(D741="starszy ekspert",D741="główny specjalista"),'Podział podstawowy'!$F$27,IF(OR(D741="ekspert",D741="specjalista"),'Podział podstawowy'!$F$28,'Podział podstawowy'!$F$29)))))))</f>
        <v>870.67396312778124</v>
      </c>
    </row>
    <row r="742" spans="1:6">
      <c r="A742" s="104"/>
      <c r="B742" s="104"/>
      <c r="C742" s="104"/>
      <c r="D742" s="104"/>
      <c r="E742" s="104"/>
      <c r="F742" s="113">
        <f>IF(D742="dyrektor ",'Podział podstawowy'!$F$19,IF(OR(D742="zastępca dyrektora ",D742="główny księgowy"),'Podział podstawowy'!$F$20,IF(D742="kierownik",'Podział podstawowy'!$F$24,IF(D742="zastępca kierownika",'Podział podstawowy'!$F$25,IF(D742="główny ekspert",'Podział podstawowy'!$F$26,IF(OR(D742="starszy ekspert",D742="główny specjalista"),'Podział podstawowy'!$F$27,IF(OR(D742="ekspert",D742="specjalista"),'Podział podstawowy'!$F$28,'Podział podstawowy'!$F$29)))))))</f>
        <v>870.67396312778124</v>
      </c>
    </row>
    <row r="743" spans="1:6">
      <c r="A743" s="104"/>
      <c r="B743" s="104"/>
      <c r="C743" s="104"/>
      <c r="D743" s="104"/>
      <c r="E743" s="104"/>
      <c r="F743" s="113">
        <f>IF(D743="dyrektor ",'Podział podstawowy'!$F$19,IF(OR(D743="zastępca dyrektora ",D743="główny księgowy"),'Podział podstawowy'!$F$20,IF(D743="kierownik",'Podział podstawowy'!$F$24,IF(D743="zastępca kierownika",'Podział podstawowy'!$F$25,IF(D743="główny ekspert",'Podział podstawowy'!$F$26,IF(OR(D743="starszy ekspert",D743="główny specjalista"),'Podział podstawowy'!$F$27,IF(OR(D743="ekspert",D743="specjalista"),'Podział podstawowy'!$F$28,'Podział podstawowy'!$F$29)))))))</f>
        <v>870.67396312778124</v>
      </c>
    </row>
    <row r="744" spans="1:6">
      <c r="A744" s="104"/>
      <c r="B744" s="104"/>
      <c r="C744" s="104"/>
      <c r="D744" s="104"/>
      <c r="E744" s="104"/>
      <c r="F744" s="113">
        <f>IF(D744="dyrektor ",'Podział podstawowy'!$F$19,IF(OR(D744="zastępca dyrektora ",D744="główny księgowy"),'Podział podstawowy'!$F$20,IF(D744="kierownik",'Podział podstawowy'!$F$24,IF(D744="zastępca kierownika",'Podział podstawowy'!$F$25,IF(D744="główny ekspert",'Podział podstawowy'!$F$26,IF(OR(D744="starszy ekspert",D744="główny specjalista"),'Podział podstawowy'!$F$27,IF(OR(D744="ekspert",D744="specjalista"),'Podział podstawowy'!$F$28,'Podział podstawowy'!$F$29)))))))</f>
        <v>870.67396312778124</v>
      </c>
    </row>
    <row r="745" spans="1:6">
      <c r="A745" s="104"/>
      <c r="B745" s="104"/>
      <c r="C745" s="104"/>
      <c r="D745" s="104"/>
      <c r="E745" s="104"/>
      <c r="F745" s="113">
        <f>IF(D745="dyrektor ",'Podział podstawowy'!$F$19,IF(OR(D745="zastępca dyrektora ",D745="główny księgowy"),'Podział podstawowy'!$F$20,IF(D745="kierownik",'Podział podstawowy'!$F$24,IF(D745="zastępca kierownika",'Podział podstawowy'!$F$25,IF(D745="główny ekspert",'Podział podstawowy'!$F$26,IF(OR(D745="starszy ekspert",D745="główny specjalista"),'Podział podstawowy'!$F$27,IF(OR(D745="ekspert",D745="specjalista"),'Podział podstawowy'!$F$28,'Podział podstawowy'!$F$29)))))))</f>
        <v>870.67396312778124</v>
      </c>
    </row>
    <row r="746" spans="1:6">
      <c r="A746" s="104"/>
      <c r="B746" s="104"/>
      <c r="C746" s="104"/>
      <c r="D746" s="104"/>
      <c r="E746" s="104"/>
      <c r="F746" s="113">
        <f>IF(D746="dyrektor ",'Podział podstawowy'!$F$19,IF(OR(D746="zastępca dyrektora ",D746="główny księgowy"),'Podział podstawowy'!$F$20,IF(D746="kierownik",'Podział podstawowy'!$F$24,IF(D746="zastępca kierownika",'Podział podstawowy'!$F$25,IF(D746="główny ekspert",'Podział podstawowy'!$F$26,IF(OR(D746="starszy ekspert",D746="główny specjalista"),'Podział podstawowy'!$F$27,IF(OR(D746="ekspert",D746="specjalista"),'Podział podstawowy'!$F$28,'Podział podstawowy'!$F$29)))))))</f>
        <v>870.67396312778124</v>
      </c>
    </row>
    <row r="747" spans="1:6">
      <c r="A747" s="104"/>
      <c r="B747" s="104"/>
      <c r="C747" s="104"/>
      <c r="D747" s="104"/>
      <c r="E747" s="104"/>
      <c r="F747" s="113">
        <f>IF(D747="dyrektor ",'Podział podstawowy'!$F$19,IF(OR(D747="zastępca dyrektora ",D747="główny księgowy"),'Podział podstawowy'!$F$20,IF(D747="kierownik",'Podział podstawowy'!$F$24,IF(D747="zastępca kierownika",'Podział podstawowy'!$F$25,IF(D747="główny ekspert",'Podział podstawowy'!$F$26,IF(OR(D747="starszy ekspert",D747="główny specjalista"),'Podział podstawowy'!$F$27,IF(OR(D747="ekspert",D747="specjalista"),'Podział podstawowy'!$F$28,'Podział podstawowy'!$F$29)))))))</f>
        <v>870.67396312778124</v>
      </c>
    </row>
    <row r="748" spans="1:6">
      <c r="A748" s="104"/>
      <c r="B748" s="104"/>
      <c r="C748" s="104"/>
      <c r="D748" s="104"/>
      <c r="E748" s="104"/>
      <c r="F748" s="113">
        <f>IF(D748="dyrektor ",'Podział podstawowy'!$F$19,IF(OR(D748="zastępca dyrektora ",D748="główny księgowy"),'Podział podstawowy'!$F$20,IF(D748="kierownik",'Podział podstawowy'!$F$24,IF(D748="zastępca kierownika",'Podział podstawowy'!$F$25,IF(D748="główny ekspert",'Podział podstawowy'!$F$26,IF(OR(D748="starszy ekspert",D748="główny specjalista"),'Podział podstawowy'!$F$27,IF(OR(D748="ekspert",D748="specjalista"),'Podział podstawowy'!$F$28,'Podział podstawowy'!$F$29)))))))</f>
        <v>870.67396312778124</v>
      </c>
    </row>
    <row r="749" spans="1:6">
      <c r="A749" s="104"/>
      <c r="B749" s="104"/>
      <c r="C749" s="104"/>
      <c r="D749" s="104"/>
      <c r="E749" s="104"/>
      <c r="F749" s="113">
        <f>IF(D749="dyrektor ",'Podział podstawowy'!$F$19,IF(OR(D749="zastępca dyrektora ",D749="główny księgowy"),'Podział podstawowy'!$F$20,IF(D749="kierownik",'Podział podstawowy'!$F$24,IF(D749="zastępca kierownika",'Podział podstawowy'!$F$25,IF(D749="główny ekspert",'Podział podstawowy'!$F$26,IF(OR(D749="starszy ekspert",D749="główny specjalista"),'Podział podstawowy'!$F$27,IF(OR(D749="ekspert",D749="specjalista"),'Podział podstawowy'!$F$28,'Podział podstawowy'!$F$29)))))))</f>
        <v>870.67396312778124</v>
      </c>
    </row>
    <row r="750" spans="1:6">
      <c r="A750" s="104"/>
      <c r="B750" s="104"/>
      <c r="C750" s="104"/>
      <c r="D750" s="104"/>
      <c r="E750" s="104"/>
      <c r="F750" s="113">
        <f>IF(D750="dyrektor ",'Podział podstawowy'!$F$19,IF(OR(D750="zastępca dyrektora ",D750="główny księgowy"),'Podział podstawowy'!$F$20,IF(D750="kierownik",'Podział podstawowy'!$F$24,IF(D750="zastępca kierownika",'Podział podstawowy'!$F$25,IF(D750="główny ekspert",'Podział podstawowy'!$F$26,IF(OR(D750="starszy ekspert",D750="główny specjalista"),'Podział podstawowy'!$F$27,IF(OR(D750="ekspert",D750="specjalista"),'Podział podstawowy'!$F$28,'Podział podstawowy'!$F$29)))))))</f>
        <v>870.67396312778124</v>
      </c>
    </row>
    <row r="751" spans="1:6">
      <c r="A751" s="104"/>
      <c r="B751" s="104"/>
      <c r="C751" s="104"/>
      <c r="D751" s="104"/>
      <c r="E751" s="104"/>
      <c r="F751" s="113">
        <f>IF(D751="dyrektor ",'Podział podstawowy'!$F$19,IF(OR(D751="zastępca dyrektora ",D751="główny księgowy"),'Podział podstawowy'!$F$20,IF(D751="kierownik",'Podział podstawowy'!$F$24,IF(D751="zastępca kierownika",'Podział podstawowy'!$F$25,IF(D751="główny ekspert",'Podział podstawowy'!$F$26,IF(OR(D751="starszy ekspert",D751="główny specjalista"),'Podział podstawowy'!$F$27,IF(OR(D751="ekspert",D751="specjalista"),'Podział podstawowy'!$F$28,'Podział podstawowy'!$F$29)))))))</f>
        <v>870.67396312778124</v>
      </c>
    </row>
    <row r="752" spans="1:6">
      <c r="A752" s="104"/>
      <c r="B752" s="104"/>
      <c r="C752" s="104"/>
      <c r="D752" s="104"/>
      <c r="E752" s="104"/>
      <c r="F752" s="113">
        <f>IF(D752="dyrektor ",'Podział podstawowy'!$F$19,IF(OR(D752="zastępca dyrektora ",D752="główny księgowy"),'Podział podstawowy'!$F$20,IF(D752="kierownik",'Podział podstawowy'!$F$24,IF(D752="zastępca kierownika",'Podział podstawowy'!$F$25,IF(D752="główny ekspert",'Podział podstawowy'!$F$26,IF(OR(D752="starszy ekspert",D752="główny specjalista"),'Podział podstawowy'!$F$27,IF(OR(D752="ekspert",D752="specjalista"),'Podział podstawowy'!$F$28,'Podział podstawowy'!$F$29)))))))</f>
        <v>870.67396312778124</v>
      </c>
    </row>
    <row r="753" spans="1:6">
      <c r="A753" s="104"/>
      <c r="B753" s="104"/>
      <c r="C753" s="104"/>
      <c r="D753" s="104"/>
      <c r="E753" s="104"/>
      <c r="F753" s="113">
        <f>IF(D753="dyrektor ",'Podział podstawowy'!$F$19,IF(OR(D753="zastępca dyrektora ",D753="główny księgowy"),'Podział podstawowy'!$F$20,IF(D753="kierownik",'Podział podstawowy'!$F$24,IF(D753="zastępca kierownika",'Podział podstawowy'!$F$25,IF(D753="główny ekspert",'Podział podstawowy'!$F$26,IF(OR(D753="starszy ekspert",D753="główny specjalista"),'Podział podstawowy'!$F$27,IF(OR(D753="ekspert",D753="specjalista"),'Podział podstawowy'!$F$28,'Podział podstawowy'!$F$29)))))))</f>
        <v>870.67396312778124</v>
      </c>
    </row>
    <row r="754" spans="1:6">
      <c r="A754" s="104"/>
      <c r="B754" s="104"/>
      <c r="C754" s="104"/>
      <c r="D754" s="104"/>
      <c r="E754" s="104"/>
      <c r="F754" s="113">
        <f>IF(D754="dyrektor ",'Podział podstawowy'!$F$19,IF(OR(D754="zastępca dyrektora ",D754="główny księgowy"),'Podział podstawowy'!$F$20,IF(D754="kierownik",'Podział podstawowy'!$F$24,IF(D754="zastępca kierownika",'Podział podstawowy'!$F$25,IF(D754="główny ekspert",'Podział podstawowy'!$F$26,IF(OR(D754="starszy ekspert",D754="główny specjalista"),'Podział podstawowy'!$F$27,IF(OR(D754="ekspert",D754="specjalista"),'Podział podstawowy'!$F$28,'Podział podstawowy'!$F$29)))))))</f>
        <v>870.67396312778124</v>
      </c>
    </row>
    <row r="755" spans="1:6">
      <c r="A755" s="104"/>
      <c r="B755" s="104"/>
      <c r="C755" s="104"/>
      <c r="D755" s="104"/>
      <c r="E755" s="104"/>
      <c r="F755" s="113">
        <f>IF(D755="dyrektor ",'Podział podstawowy'!$F$19,IF(OR(D755="zastępca dyrektora ",D755="główny księgowy"),'Podział podstawowy'!$F$20,IF(D755="kierownik",'Podział podstawowy'!$F$24,IF(D755="zastępca kierownika",'Podział podstawowy'!$F$25,IF(D755="główny ekspert",'Podział podstawowy'!$F$26,IF(OR(D755="starszy ekspert",D755="główny specjalista"),'Podział podstawowy'!$F$27,IF(OR(D755="ekspert",D755="specjalista"),'Podział podstawowy'!$F$28,'Podział podstawowy'!$F$29)))))))</f>
        <v>870.67396312778124</v>
      </c>
    </row>
    <row r="756" spans="1:6">
      <c r="A756" s="104"/>
      <c r="B756" s="104"/>
      <c r="C756" s="104"/>
      <c r="D756" s="104"/>
      <c r="E756" s="104"/>
      <c r="F756" s="113">
        <f>IF(D756="dyrektor ",'Podział podstawowy'!$F$19,IF(OR(D756="zastępca dyrektora ",D756="główny księgowy"),'Podział podstawowy'!$F$20,IF(D756="kierownik",'Podział podstawowy'!$F$24,IF(D756="zastępca kierownika",'Podział podstawowy'!$F$25,IF(D756="główny ekspert",'Podział podstawowy'!$F$26,IF(OR(D756="starszy ekspert",D756="główny specjalista"),'Podział podstawowy'!$F$27,IF(OR(D756="ekspert",D756="specjalista"),'Podział podstawowy'!$F$28,'Podział podstawowy'!$F$29)))))))</f>
        <v>870.67396312778124</v>
      </c>
    </row>
    <row r="757" spans="1:6">
      <c r="A757" s="104"/>
      <c r="B757" s="104"/>
      <c r="C757" s="104"/>
      <c r="D757" s="104"/>
      <c r="E757" s="104"/>
      <c r="F757" s="113">
        <f>IF(D757="dyrektor ",'Podział podstawowy'!$F$19,IF(OR(D757="zastępca dyrektora ",D757="główny księgowy"),'Podział podstawowy'!$F$20,IF(D757="kierownik",'Podział podstawowy'!$F$24,IF(D757="zastępca kierownika",'Podział podstawowy'!$F$25,IF(D757="główny ekspert",'Podział podstawowy'!$F$26,IF(OR(D757="starszy ekspert",D757="główny specjalista"),'Podział podstawowy'!$F$27,IF(OR(D757="ekspert",D757="specjalista"),'Podział podstawowy'!$F$28,'Podział podstawowy'!$F$29)))))))</f>
        <v>870.67396312778124</v>
      </c>
    </row>
    <row r="758" spans="1:6">
      <c r="A758" s="104"/>
      <c r="B758" s="104"/>
      <c r="C758" s="104"/>
      <c r="D758" s="104"/>
      <c r="E758" s="104"/>
      <c r="F758" s="113">
        <f>IF(D758="dyrektor ",'Podział podstawowy'!$F$19,IF(OR(D758="zastępca dyrektora ",D758="główny księgowy"),'Podział podstawowy'!$F$20,IF(D758="kierownik",'Podział podstawowy'!$F$24,IF(D758="zastępca kierownika",'Podział podstawowy'!$F$25,IF(D758="główny ekspert",'Podział podstawowy'!$F$26,IF(OR(D758="starszy ekspert",D758="główny specjalista"),'Podział podstawowy'!$F$27,IF(OR(D758="ekspert",D758="specjalista"),'Podział podstawowy'!$F$28,'Podział podstawowy'!$F$29)))))))</f>
        <v>870.67396312778124</v>
      </c>
    </row>
    <row r="759" spans="1:6">
      <c r="A759" s="104"/>
      <c r="B759" s="104"/>
      <c r="C759" s="104"/>
      <c r="D759" s="104"/>
      <c r="E759" s="104"/>
      <c r="F759" s="113">
        <f>IF(D759="dyrektor ",'Podział podstawowy'!$F$19,IF(OR(D759="zastępca dyrektora ",D759="główny księgowy"),'Podział podstawowy'!$F$20,IF(D759="kierownik",'Podział podstawowy'!$F$24,IF(D759="zastępca kierownika",'Podział podstawowy'!$F$25,IF(D759="główny ekspert",'Podział podstawowy'!$F$26,IF(OR(D759="starszy ekspert",D759="główny specjalista"),'Podział podstawowy'!$F$27,IF(OR(D759="ekspert",D759="specjalista"),'Podział podstawowy'!$F$28,'Podział podstawowy'!$F$29)))))))</f>
        <v>870.67396312778124</v>
      </c>
    </row>
    <row r="760" spans="1:6">
      <c r="A760" s="104"/>
      <c r="B760" s="104"/>
      <c r="C760" s="104"/>
      <c r="D760" s="104"/>
      <c r="E760" s="104"/>
      <c r="F760" s="113">
        <f>IF(D760="dyrektor ",'Podział podstawowy'!$F$19,IF(OR(D760="zastępca dyrektora ",D760="główny księgowy"),'Podział podstawowy'!$F$20,IF(D760="kierownik",'Podział podstawowy'!$F$24,IF(D760="zastępca kierownika",'Podział podstawowy'!$F$25,IF(D760="główny ekspert",'Podział podstawowy'!$F$26,IF(OR(D760="starszy ekspert",D760="główny specjalista"),'Podział podstawowy'!$F$27,IF(OR(D760="ekspert",D760="specjalista"),'Podział podstawowy'!$F$28,'Podział podstawowy'!$F$29)))))))</f>
        <v>870.67396312778124</v>
      </c>
    </row>
    <row r="761" spans="1:6">
      <c r="A761" s="104"/>
      <c r="B761" s="104"/>
      <c r="C761" s="104"/>
      <c r="D761" s="104"/>
      <c r="E761" s="104"/>
      <c r="F761" s="113">
        <f>IF(D761="dyrektor ",'Podział podstawowy'!$F$19,IF(OR(D761="zastępca dyrektora ",D761="główny księgowy"),'Podział podstawowy'!$F$20,IF(D761="kierownik",'Podział podstawowy'!$F$24,IF(D761="zastępca kierownika",'Podział podstawowy'!$F$25,IF(D761="główny ekspert",'Podział podstawowy'!$F$26,IF(OR(D761="starszy ekspert",D761="główny specjalista"),'Podział podstawowy'!$F$27,IF(OR(D761="ekspert",D761="specjalista"),'Podział podstawowy'!$F$28,'Podział podstawowy'!$F$29)))))))</f>
        <v>870.67396312778124</v>
      </c>
    </row>
    <row r="762" spans="1:6">
      <c r="A762" s="104"/>
      <c r="B762" s="104"/>
      <c r="C762" s="104"/>
      <c r="D762" s="104"/>
      <c r="E762" s="104"/>
      <c r="F762" s="113">
        <f>IF(D762="dyrektor ",'Podział podstawowy'!$F$19,IF(OR(D762="zastępca dyrektora ",D762="główny księgowy"),'Podział podstawowy'!$F$20,IF(D762="kierownik",'Podział podstawowy'!$F$24,IF(D762="zastępca kierownika",'Podział podstawowy'!$F$25,IF(D762="główny ekspert",'Podział podstawowy'!$F$26,IF(OR(D762="starszy ekspert",D762="główny specjalista"),'Podział podstawowy'!$F$27,IF(OR(D762="ekspert",D762="specjalista"),'Podział podstawowy'!$F$28,'Podział podstawowy'!$F$29)))))))</f>
        <v>870.67396312778124</v>
      </c>
    </row>
    <row r="763" spans="1:6">
      <c r="A763" s="104"/>
      <c r="B763" s="104"/>
      <c r="C763" s="104"/>
      <c r="D763" s="104"/>
      <c r="E763" s="104"/>
      <c r="F763" s="113">
        <f>IF(D763="dyrektor ",'Podział podstawowy'!$F$19,IF(OR(D763="zastępca dyrektora ",D763="główny księgowy"),'Podział podstawowy'!$F$20,IF(D763="kierownik",'Podział podstawowy'!$F$24,IF(D763="zastępca kierownika",'Podział podstawowy'!$F$25,IF(D763="główny ekspert",'Podział podstawowy'!$F$26,IF(OR(D763="starszy ekspert",D763="główny specjalista"),'Podział podstawowy'!$F$27,IF(OR(D763="ekspert",D763="specjalista"),'Podział podstawowy'!$F$28,'Podział podstawowy'!$F$29)))))))</f>
        <v>870.67396312778124</v>
      </c>
    </row>
    <row r="764" spans="1:6">
      <c r="A764" s="104"/>
      <c r="B764" s="104"/>
      <c r="C764" s="104"/>
      <c r="D764" s="104"/>
      <c r="E764" s="104"/>
      <c r="F764" s="113">
        <f>IF(D764="dyrektor ",'Podział podstawowy'!$F$19,IF(OR(D764="zastępca dyrektora ",D764="główny księgowy"),'Podział podstawowy'!$F$20,IF(D764="kierownik",'Podział podstawowy'!$F$24,IF(D764="zastępca kierownika",'Podział podstawowy'!$F$25,IF(D764="główny ekspert",'Podział podstawowy'!$F$26,IF(OR(D764="starszy ekspert",D764="główny specjalista"),'Podział podstawowy'!$F$27,IF(OR(D764="ekspert",D764="specjalista"),'Podział podstawowy'!$F$28,'Podział podstawowy'!$F$29)))))))</f>
        <v>870.67396312778124</v>
      </c>
    </row>
    <row r="765" spans="1:6">
      <c r="A765" s="104"/>
      <c r="B765" s="104"/>
      <c r="C765" s="104"/>
      <c r="D765" s="104"/>
      <c r="E765" s="104"/>
      <c r="F765" s="113">
        <f>IF(D765="dyrektor ",'Podział podstawowy'!$F$19,IF(OR(D765="zastępca dyrektora ",D765="główny księgowy"),'Podział podstawowy'!$F$20,IF(D765="kierownik",'Podział podstawowy'!$F$24,IF(D765="zastępca kierownika",'Podział podstawowy'!$F$25,IF(D765="główny ekspert",'Podział podstawowy'!$F$26,IF(OR(D765="starszy ekspert",D765="główny specjalista"),'Podział podstawowy'!$F$27,IF(OR(D765="ekspert",D765="specjalista"),'Podział podstawowy'!$F$28,'Podział podstawowy'!$F$29)))))))</f>
        <v>870.67396312778124</v>
      </c>
    </row>
    <row r="766" spans="1:6">
      <c r="A766" s="104"/>
      <c r="B766" s="104"/>
      <c r="C766" s="104"/>
      <c r="D766" s="104"/>
      <c r="E766" s="104"/>
      <c r="F766" s="113">
        <f>IF(D766="dyrektor ",'Podział podstawowy'!$F$19,IF(OR(D766="zastępca dyrektora ",D766="główny księgowy"),'Podział podstawowy'!$F$20,IF(D766="kierownik",'Podział podstawowy'!$F$24,IF(D766="zastępca kierownika",'Podział podstawowy'!$F$25,IF(D766="główny ekspert",'Podział podstawowy'!$F$26,IF(OR(D766="starszy ekspert",D766="główny specjalista"),'Podział podstawowy'!$F$27,IF(OR(D766="ekspert",D766="specjalista"),'Podział podstawowy'!$F$28,'Podział podstawowy'!$F$29)))))))</f>
        <v>870.67396312778124</v>
      </c>
    </row>
    <row r="767" spans="1:6">
      <c r="A767" s="104"/>
      <c r="B767" s="104"/>
      <c r="C767" s="104"/>
      <c r="D767" s="104"/>
      <c r="E767" s="104"/>
      <c r="F767" s="113">
        <f>IF(D767="dyrektor ",'Podział podstawowy'!$F$19,IF(OR(D767="zastępca dyrektora ",D767="główny księgowy"),'Podział podstawowy'!$F$20,IF(D767="kierownik",'Podział podstawowy'!$F$24,IF(D767="zastępca kierownika",'Podział podstawowy'!$F$25,IF(D767="główny ekspert",'Podział podstawowy'!$F$26,IF(OR(D767="starszy ekspert",D767="główny specjalista"),'Podział podstawowy'!$F$27,IF(OR(D767="ekspert",D767="specjalista"),'Podział podstawowy'!$F$28,'Podział podstawowy'!$F$29)))))))</f>
        <v>870.67396312778124</v>
      </c>
    </row>
    <row r="768" spans="1:6">
      <c r="A768" s="104"/>
      <c r="B768" s="104"/>
      <c r="C768" s="104"/>
      <c r="D768" s="104"/>
      <c r="E768" s="104"/>
      <c r="F768" s="113">
        <f>IF(D768="dyrektor ",'Podział podstawowy'!$F$19,IF(OR(D768="zastępca dyrektora ",D768="główny księgowy"),'Podział podstawowy'!$F$20,IF(D768="kierownik",'Podział podstawowy'!$F$24,IF(D768="zastępca kierownika",'Podział podstawowy'!$F$25,IF(D768="główny ekspert",'Podział podstawowy'!$F$26,IF(OR(D768="starszy ekspert",D768="główny specjalista"),'Podział podstawowy'!$F$27,IF(OR(D768="ekspert",D768="specjalista"),'Podział podstawowy'!$F$28,'Podział podstawowy'!$F$29)))))))</f>
        <v>870.67396312778124</v>
      </c>
    </row>
    <row r="769" spans="1:6">
      <c r="A769" s="104"/>
      <c r="B769" s="104"/>
      <c r="C769" s="104"/>
      <c r="D769" s="104"/>
      <c r="E769" s="104"/>
      <c r="F769" s="113">
        <f>IF(D769="dyrektor ",'Podział podstawowy'!$F$19,IF(OR(D769="zastępca dyrektora ",D769="główny księgowy"),'Podział podstawowy'!$F$20,IF(D769="kierownik",'Podział podstawowy'!$F$24,IF(D769="zastępca kierownika",'Podział podstawowy'!$F$25,IF(D769="główny ekspert",'Podział podstawowy'!$F$26,IF(OR(D769="starszy ekspert",D769="główny specjalista"),'Podział podstawowy'!$F$27,IF(OR(D769="ekspert",D769="specjalista"),'Podział podstawowy'!$F$28,'Podział podstawowy'!$F$29)))))))</f>
        <v>870.67396312778124</v>
      </c>
    </row>
    <row r="770" spans="1:6">
      <c r="A770" s="104"/>
      <c r="B770" s="104"/>
      <c r="C770" s="104"/>
      <c r="D770" s="104"/>
      <c r="E770" s="104"/>
      <c r="F770" s="113">
        <f>IF(D770="dyrektor ",'Podział podstawowy'!$F$19,IF(OR(D770="zastępca dyrektora ",D770="główny księgowy"),'Podział podstawowy'!$F$20,IF(D770="kierownik",'Podział podstawowy'!$F$24,IF(D770="zastępca kierownika",'Podział podstawowy'!$F$25,IF(D770="główny ekspert",'Podział podstawowy'!$F$26,IF(OR(D770="starszy ekspert",D770="główny specjalista"),'Podział podstawowy'!$F$27,IF(OR(D770="ekspert",D770="specjalista"),'Podział podstawowy'!$F$28,'Podział podstawowy'!$F$29)))))))</f>
        <v>870.67396312778124</v>
      </c>
    </row>
    <row r="771" spans="1:6">
      <c r="A771" s="104"/>
      <c r="B771" s="104"/>
      <c r="C771" s="104"/>
      <c r="D771" s="104"/>
      <c r="E771" s="104"/>
      <c r="F771" s="113">
        <f>IF(D771="dyrektor ",'Podział podstawowy'!$F$19,IF(OR(D771="zastępca dyrektora ",D771="główny księgowy"),'Podział podstawowy'!$F$20,IF(D771="kierownik",'Podział podstawowy'!$F$24,IF(D771="zastępca kierownika",'Podział podstawowy'!$F$25,IF(D771="główny ekspert",'Podział podstawowy'!$F$26,IF(OR(D771="starszy ekspert",D771="główny specjalista"),'Podział podstawowy'!$F$27,IF(OR(D771="ekspert",D771="specjalista"),'Podział podstawowy'!$F$28,'Podział podstawowy'!$F$29)))))))</f>
        <v>870.67396312778124</v>
      </c>
    </row>
    <row r="772" spans="1:6">
      <c r="A772" s="104"/>
      <c r="B772" s="104"/>
      <c r="C772" s="104"/>
      <c r="D772" s="104"/>
      <c r="E772" s="104"/>
      <c r="F772" s="113">
        <f>IF(D772="dyrektor ",'Podział podstawowy'!$F$19,IF(OR(D772="zastępca dyrektora ",D772="główny księgowy"),'Podział podstawowy'!$F$20,IF(D772="kierownik",'Podział podstawowy'!$F$24,IF(D772="zastępca kierownika",'Podział podstawowy'!$F$25,IF(D772="główny ekspert",'Podział podstawowy'!$F$26,IF(OR(D772="starszy ekspert",D772="główny specjalista"),'Podział podstawowy'!$F$27,IF(OR(D772="ekspert",D772="specjalista"),'Podział podstawowy'!$F$28,'Podział podstawowy'!$F$29)))))))</f>
        <v>870.67396312778124</v>
      </c>
    </row>
    <row r="773" spans="1:6">
      <c r="A773" s="104"/>
      <c r="B773" s="104"/>
      <c r="C773" s="104"/>
      <c r="D773" s="104"/>
      <c r="E773" s="104"/>
      <c r="F773" s="113">
        <f>IF(D773="dyrektor ",'Podział podstawowy'!$F$19,IF(OR(D773="zastępca dyrektora ",D773="główny księgowy"),'Podział podstawowy'!$F$20,IF(D773="kierownik",'Podział podstawowy'!$F$24,IF(D773="zastępca kierownika",'Podział podstawowy'!$F$25,IF(D773="główny ekspert",'Podział podstawowy'!$F$26,IF(OR(D773="starszy ekspert",D773="główny specjalista"),'Podział podstawowy'!$F$27,IF(OR(D773="ekspert",D773="specjalista"),'Podział podstawowy'!$F$28,'Podział podstawowy'!$F$29)))))))</f>
        <v>870.67396312778124</v>
      </c>
    </row>
    <row r="774" spans="1:6">
      <c r="A774" s="104"/>
      <c r="B774" s="104"/>
      <c r="C774" s="104"/>
      <c r="D774" s="104"/>
      <c r="E774" s="104"/>
      <c r="F774" s="113">
        <f>IF(D774="dyrektor ",'Podział podstawowy'!$F$19,IF(OR(D774="zastępca dyrektora ",D774="główny księgowy"),'Podział podstawowy'!$F$20,IF(D774="kierownik",'Podział podstawowy'!$F$24,IF(D774="zastępca kierownika",'Podział podstawowy'!$F$25,IF(D774="główny ekspert",'Podział podstawowy'!$F$26,IF(OR(D774="starszy ekspert",D774="główny specjalista"),'Podział podstawowy'!$F$27,IF(OR(D774="ekspert",D774="specjalista"),'Podział podstawowy'!$F$28,'Podział podstawowy'!$F$29)))))))</f>
        <v>870.67396312778124</v>
      </c>
    </row>
    <row r="775" spans="1:6">
      <c r="A775" s="104"/>
      <c r="B775" s="104"/>
      <c r="C775" s="104"/>
      <c r="D775" s="104"/>
      <c r="E775" s="104"/>
      <c r="F775" s="113">
        <f>IF(D775="dyrektor ",'Podział podstawowy'!$F$19,IF(OR(D775="zastępca dyrektora ",D775="główny księgowy"),'Podział podstawowy'!$F$20,IF(D775="kierownik",'Podział podstawowy'!$F$24,IF(D775="zastępca kierownika",'Podział podstawowy'!$F$25,IF(D775="główny ekspert",'Podział podstawowy'!$F$26,IF(OR(D775="starszy ekspert",D775="główny specjalista"),'Podział podstawowy'!$F$27,IF(OR(D775="ekspert",D775="specjalista"),'Podział podstawowy'!$F$28,'Podział podstawowy'!$F$29)))))))</f>
        <v>870.67396312778124</v>
      </c>
    </row>
    <row r="776" spans="1:6">
      <c r="A776" s="104"/>
      <c r="B776" s="104"/>
      <c r="C776" s="104"/>
      <c r="D776" s="104"/>
      <c r="E776" s="104"/>
      <c r="F776" s="113">
        <f>IF(D776="dyrektor ",'Podział podstawowy'!$F$19,IF(OR(D776="zastępca dyrektora ",D776="główny księgowy"),'Podział podstawowy'!$F$20,IF(D776="kierownik",'Podział podstawowy'!$F$24,IF(D776="zastępca kierownika",'Podział podstawowy'!$F$25,IF(D776="główny ekspert",'Podział podstawowy'!$F$26,IF(OR(D776="starszy ekspert",D776="główny specjalista"),'Podział podstawowy'!$F$27,IF(OR(D776="ekspert",D776="specjalista"),'Podział podstawowy'!$F$28,'Podział podstawowy'!$F$29)))))))</f>
        <v>870.67396312778124</v>
      </c>
    </row>
    <row r="777" spans="1:6">
      <c r="A777" s="104"/>
      <c r="B777" s="104"/>
      <c r="C777" s="104"/>
      <c r="D777" s="104"/>
      <c r="E777" s="104"/>
      <c r="F777" s="113">
        <f>IF(D777="dyrektor ",'Podział podstawowy'!$F$19,IF(OR(D777="zastępca dyrektora ",D777="główny księgowy"),'Podział podstawowy'!$F$20,IF(D777="kierownik",'Podział podstawowy'!$F$24,IF(D777="zastępca kierownika",'Podział podstawowy'!$F$25,IF(D777="główny ekspert",'Podział podstawowy'!$F$26,IF(OR(D777="starszy ekspert",D777="główny specjalista"),'Podział podstawowy'!$F$27,IF(OR(D777="ekspert",D777="specjalista"),'Podział podstawowy'!$F$28,'Podział podstawowy'!$F$29)))))))</f>
        <v>870.67396312778124</v>
      </c>
    </row>
    <row r="778" spans="1:6">
      <c r="A778" s="104"/>
      <c r="B778" s="104"/>
      <c r="C778" s="104"/>
      <c r="D778" s="104"/>
      <c r="E778" s="104"/>
      <c r="F778" s="113">
        <f>IF(D778="dyrektor ",'Podział podstawowy'!$F$19,IF(OR(D778="zastępca dyrektora ",D778="główny księgowy"),'Podział podstawowy'!$F$20,IF(D778="kierownik",'Podział podstawowy'!$F$24,IF(D778="zastępca kierownika",'Podział podstawowy'!$F$25,IF(D778="główny ekspert",'Podział podstawowy'!$F$26,IF(OR(D778="starszy ekspert",D778="główny specjalista"),'Podział podstawowy'!$F$27,IF(OR(D778="ekspert",D778="specjalista"),'Podział podstawowy'!$F$28,'Podział podstawowy'!$F$29)))))))</f>
        <v>870.67396312778124</v>
      </c>
    </row>
    <row r="779" spans="1:6">
      <c r="A779" s="104"/>
      <c r="B779" s="104"/>
      <c r="C779" s="104"/>
      <c r="D779" s="104"/>
      <c r="E779" s="104"/>
      <c r="F779" s="113">
        <f>IF(D779="dyrektor ",'Podział podstawowy'!$F$19,IF(OR(D779="zastępca dyrektora ",D779="główny księgowy"),'Podział podstawowy'!$F$20,IF(D779="kierownik",'Podział podstawowy'!$F$24,IF(D779="zastępca kierownika",'Podział podstawowy'!$F$25,IF(D779="główny ekspert",'Podział podstawowy'!$F$26,IF(OR(D779="starszy ekspert",D779="główny specjalista"),'Podział podstawowy'!$F$27,IF(OR(D779="ekspert",D779="specjalista"),'Podział podstawowy'!$F$28,'Podział podstawowy'!$F$29)))))))</f>
        <v>870.67396312778124</v>
      </c>
    </row>
    <row r="780" spans="1:6">
      <c r="A780" s="104"/>
      <c r="B780" s="104"/>
      <c r="C780" s="104"/>
      <c r="D780" s="104"/>
      <c r="E780" s="104"/>
      <c r="F780" s="113">
        <f>IF(D780="dyrektor ",'Podział podstawowy'!$F$19,IF(OR(D780="zastępca dyrektora ",D780="główny księgowy"),'Podział podstawowy'!$F$20,IF(D780="kierownik",'Podział podstawowy'!$F$24,IF(D780="zastępca kierownika",'Podział podstawowy'!$F$25,IF(D780="główny ekspert",'Podział podstawowy'!$F$26,IF(OR(D780="starszy ekspert",D780="główny specjalista"),'Podział podstawowy'!$F$27,IF(OR(D780="ekspert",D780="specjalista"),'Podział podstawowy'!$F$28,'Podział podstawowy'!$F$29)))))))</f>
        <v>870.67396312778124</v>
      </c>
    </row>
    <row r="781" spans="1:6">
      <c r="A781" s="104"/>
      <c r="B781" s="104"/>
      <c r="C781" s="104"/>
      <c r="D781" s="104"/>
      <c r="E781" s="104"/>
      <c r="F781" s="113">
        <f>IF(D781="dyrektor ",'Podział podstawowy'!$F$19,IF(OR(D781="zastępca dyrektora ",D781="główny księgowy"),'Podział podstawowy'!$F$20,IF(D781="kierownik",'Podział podstawowy'!$F$24,IF(D781="zastępca kierownika",'Podział podstawowy'!$F$25,IF(D781="główny ekspert",'Podział podstawowy'!$F$26,IF(OR(D781="starszy ekspert",D781="główny specjalista"),'Podział podstawowy'!$F$27,IF(OR(D781="ekspert",D781="specjalista"),'Podział podstawowy'!$F$28,'Podział podstawowy'!$F$29)))))))</f>
        <v>870.67396312778124</v>
      </c>
    </row>
    <row r="782" spans="1:6">
      <c r="A782" s="104"/>
      <c r="B782" s="104"/>
      <c r="C782" s="104"/>
      <c r="D782" s="104"/>
      <c r="E782" s="104"/>
      <c r="F782" s="113">
        <f>IF(D782="dyrektor ",'Podział podstawowy'!$F$19,IF(OR(D782="zastępca dyrektora ",D782="główny księgowy"),'Podział podstawowy'!$F$20,IF(D782="kierownik",'Podział podstawowy'!$F$24,IF(D782="zastępca kierownika",'Podział podstawowy'!$F$25,IF(D782="główny ekspert",'Podział podstawowy'!$F$26,IF(OR(D782="starszy ekspert",D782="główny specjalista"),'Podział podstawowy'!$F$27,IF(OR(D782="ekspert",D782="specjalista"),'Podział podstawowy'!$F$28,'Podział podstawowy'!$F$29)))))))</f>
        <v>870.67396312778124</v>
      </c>
    </row>
    <row r="783" spans="1:6">
      <c r="A783" s="104"/>
      <c r="B783" s="104"/>
      <c r="C783" s="104"/>
      <c r="D783" s="104"/>
      <c r="E783" s="104"/>
      <c r="F783" s="113">
        <f>IF(D783="dyrektor ",'Podział podstawowy'!$F$19,IF(OR(D783="zastępca dyrektora ",D783="główny księgowy"),'Podział podstawowy'!$F$20,IF(D783="kierownik",'Podział podstawowy'!$F$24,IF(D783="zastępca kierownika",'Podział podstawowy'!$F$25,IF(D783="główny ekspert",'Podział podstawowy'!$F$26,IF(OR(D783="starszy ekspert",D783="główny specjalista"),'Podział podstawowy'!$F$27,IF(OR(D783="ekspert",D783="specjalista"),'Podział podstawowy'!$F$28,'Podział podstawowy'!$F$29)))))))</f>
        <v>870.67396312778124</v>
      </c>
    </row>
    <row r="784" spans="1:6">
      <c r="A784" s="104"/>
      <c r="B784" s="104"/>
      <c r="C784" s="104"/>
      <c r="D784" s="104"/>
      <c r="E784" s="104"/>
      <c r="F784" s="113">
        <f>IF(D784="dyrektor ",'Podział podstawowy'!$F$19,IF(OR(D784="zastępca dyrektora ",D784="główny księgowy"),'Podział podstawowy'!$F$20,IF(D784="kierownik",'Podział podstawowy'!$F$24,IF(D784="zastępca kierownika",'Podział podstawowy'!$F$25,IF(D784="główny ekspert",'Podział podstawowy'!$F$26,IF(OR(D784="starszy ekspert",D784="główny specjalista"),'Podział podstawowy'!$F$27,IF(OR(D784="ekspert",D784="specjalista"),'Podział podstawowy'!$F$28,'Podział podstawowy'!$F$29)))))))</f>
        <v>870.67396312778124</v>
      </c>
    </row>
    <row r="785" spans="1:6">
      <c r="A785" s="104"/>
      <c r="B785" s="104"/>
      <c r="C785" s="104"/>
      <c r="D785" s="104"/>
      <c r="E785" s="104"/>
      <c r="F785" s="113">
        <f>IF(D785="dyrektor ",'Podział podstawowy'!$F$19,IF(OR(D785="zastępca dyrektora ",D785="główny księgowy"),'Podział podstawowy'!$F$20,IF(D785="kierownik",'Podział podstawowy'!$F$24,IF(D785="zastępca kierownika",'Podział podstawowy'!$F$25,IF(D785="główny ekspert",'Podział podstawowy'!$F$26,IF(OR(D785="starszy ekspert",D785="główny specjalista"),'Podział podstawowy'!$F$27,IF(OR(D785="ekspert",D785="specjalista"),'Podział podstawowy'!$F$28,'Podział podstawowy'!$F$29)))))))</f>
        <v>870.67396312778124</v>
      </c>
    </row>
    <row r="786" spans="1:6">
      <c r="A786" s="104"/>
      <c r="B786" s="104"/>
      <c r="C786" s="104"/>
      <c r="D786" s="104"/>
      <c r="E786" s="104"/>
      <c r="F786" s="113">
        <f>IF(D786="dyrektor ",'Podział podstawowy'!$F$19,IF(OR(D786="zastępca dyrektora ",D786="główny księgowy"),'Podział podstawowy'!$F$20,IF(D786="kierownik",'Podział podstawowy'!$F$24,IF(D786="zastępca kierownika",'Podział podstawowy'!$F$25,IF(D786="główny ekspert",'Podział podstawowy'!$F$26,IF(OR(D786="starszy ekspert",D786="główny specjalista"),'Podział podstawowy'!$F$27,IF(OR(D786="ekspert",D786="specjalista"),'Podział podstawowy'!$F$28,'Podział podstawowy'!$F$29)))))))</f>
        <v>870.67396312778124</v>
      </c>
    </row>
    <row r="787" spans="1:6">
      <c r="A787" s="104"/>
      <c r="B787" s="104"/>
      <c r="C787" s="104"/>
      <c r="D787" s="104"/>
      <c r="E787" s="104"/>
      <c r="F787" s="113">
        <f>IF(D787="dyrektor ",'Podział podstawowy'!$F$19,IF(OR(D787="zastępca dyrektora ",D787="główny księgowy"),'Podział podstawowy'!$F$20,IF(D787="kierownik",'Podział podstawowy'!$F$24,IF(D787="zastępca kierownika",'Podział podstawowy'!$F$25,IF(D787="główny ekspert",'Podział podstawowy'!$F$26,IF(OR(D787="starszy ekspert",D787="główny specjalista"),'Podział podstawowy'!$F$27,IF(OR(D787="ekspert",D787="specjalista"),'Podział podstawowy'!$F$28,'Podział podstawowy'!$F$29)))))))</f>
        <v>870.67396312778124</v>
      </c>
    </row>
    <row r="788" spans="1:6">
      <c r="A788" s="104"/>
      <c r="B788" s="104"/>
      <c r="C788" s="104"/>
      <c r="D788" s="104"/>
      <c r="E788" s="104"/>
      <c r="F788" s="113">
        <f>IF(D788="dyrektor ",'Podział podstawowy'!$F$19,IF(OR(D788="zastępca dyrektora ",D788="główny księgowy"),'Podział podstawowy'!$F$20,IF(D788="kierownik",'Podział podstawowy'!$F$24,IF(D788="zastępca kierownika",'Podział podstawowy'!$F$25,IF(D788="główny ekspert",'Podział podstawowy'!$F$26,IF(OR(D788="starszy ekspert",D788="główny specjalista"),'Podział podstawowy'!$F$27,IF(OR(D788="ekspert",D788="specjalista"),'Podział podstawowy'!$F$28,'Podział podstawowy'!$F$29)))))))</f>
        <v>870.67396312778124</v>
      </c>
    </row>
    <row r="789" spans="1:6">
      <c r="A789" s="104"/>
      <c r="B789" s="104"/>
      <c r="C789" s="104"/>
      <c r="D789" s="104"/>
      <c r="E789" s="104"/>
      <c r="F789" s="113">
        <f>IF(D789="dyrektor ",'Podział podstawowy'!$F$19,IF(OR(D789="zastępca dyrektora ",D789="główny księgowy"),'Podział podstawowy'!$F$20,IF(D789="kierownik",'Podział podstawowy'!$F$24,IF(D789="zastępca kierownika",'Podział podstawowy'!$F$25,IF(D789="główny ekspert",'Podział podstawowy'!$F$26,IF(OR(D789="starszy ekspert",D789="główny specjalista"),'Podział podstawowy'!$F$27,IF(OR(D789="ekspert",D789="specjalista"),'Podział podstawowy'!$F$28,'Podział podstawowy'!$F$29)))))))</f>
        <v>870.67396312778124</v>
      </c>
    </row>
    <row r="790" spans="1:6">
      <c r="A790" s="104"/>
      <c r="B790" s="104"/>
      <c r="C790" s="104"/>
      <c r="D790" s="104"/>
      <c r="E790" s="104"/>
      <c r="F790" s="113">
        <f>IF(D790="dyrektor ",'Podział podstawowy'!$F$19,IF(OR(D790="zastępca dyrektora ",D790="główny księgowy"),'Podział podstawowy'!$F$20,IF(D790="kierownik",'Podział podstawowy'!$F$24,IF(D790="zastępca kierownika",'Podział podstawowy'!$F$25,IF(D790="główny ekspert",'Podział podstawowy'!$F$26,IF(OR(D790="starszy ekspert",D790="główny specjalista"),'Podział podstawowy'!$F$27,IF(OR(D790="ekspert",D790="specjalista"),'Podział podstawowy'!$F$28,'Podział podstawowy'!$F$29)))))))</f>
        <v>870.67396312778124</v>
      </c>
    </row>
    <row r="791" spans="1:6">
      <c r="A791" s="104"/>
      <c r="B791" s="104"/>
      <c r="C791" s="104"/>
      <c r="D791" s="104"/>
      <c r="E791" s="104"/>
      <c r="F791" s="113">
        <f>IF(D791="dyrektor ",'Podział podstawowy'!$F$19,IF(OR(D791="zastępca dyrektora ",D791="główny księgowy"),'Podział podstawowy'!$F$20,IF(D791="kierownik",'Podział podstawowy'!$F$24,IF(D791="zastępca kierownika",'Podział podstawowy'!$F$25,IF(D791="główny ekspert",'Podział podstawowy'!$F$26,IF(OR(D791="starszy ekspert",D791="główny specjalista"),'Podział podstawowy'!$F$27,IF(OR(D791="ekspert",D791="specjalista"),'Podział podstawowy'!$F$28,'Podział podstawowy'!$F$29)))))))</f>
        <v>870.67396312778124</v>
      </c>
    </row>
    <row r="792" spans="1:6">
      <c r="A792" s="104"/>
      <c r="B792" s="104"/>
      <c r="C792" s="104"/>
      <c r="D792" s="104"/>
      <c r="E792" s="104"/>
      <c r="F792" s="113">
        <f>IF(D792="dyrektor ",'Podział podstawowy'!$F$19,IF(OR(D792="zastępca dyrektora ",D792="główny księgowy"),'Podział podstawowy'!$F$20,IF(D792="kierownik",'Podział podstawowy'!$F$24,IF(D792="zastępca kierownika",'Podział podstawowy'!$F$25,IF(D792="główny ekspert",'Podział podstawowy'!$F$26,IF(OR(D792="starszy ekspert",D792="główny specjalista"),'Podział podstawowy'!$F$27,IF(OR(D792="ekspert",D792="specjalista"),'Podział podstawowy'!$F$28,'Podział podstawowy'!$F$29)))))))</f>
        <v>870.67396312778124</v>
      </c>
    </row>
    <row r="793" spans="1:6">
      <c r="A793" s="104"/>
      <c r="B793" s="104"/>
      <c r="C793" s="104"/>
      <c r="D793" s="104"/>
      <c r="E793" s="104"/>
      <c r="F793" s="113">
        <f>IF(D793="dyrektor ",'Podział podstawowy'!$F$19,IF(OR(D793="zastępca dyrektora ",D793="główny księgowy"),'Podział podstawowy'!$F$20,IF(D793="kierownik",'Podział podstawowy'!$F$24,IF(D793="zastępca kierownika",'Podział podstawowy'!$F$25,IF(D793="główny ekspert",'Podział podstawowy'!$F$26,IF(OR(D793="starszy ekspert",D793="główny specjalista"),'Podział podstawowy'!$F$27,IF(OR(D793="ekspert",D793="specjalista"),'Podział podstawowy'!$F$28,'Podział podstawowy'!$F$29)))))))</f>
        <v>870.67396312778124</v>
      </c>
    </row>
    <row r="794" spans="1:6">
      <c r="A794" s="104"/>
      <c r="B794" s="104"/>
      <c r="C794" s="104"/>
      <c r="D794" s="104"/>
      <c r="E794" s="104"/>
      <c r="F794" s="113">
        <f>IF(D794="dyrektor ",'Podział podstawowy'!$F$19,IF(OR(D794="zastępca dyrektora ",D794="główny księgowy"),'Podział podstawowy'!$F$20,IF(D794="kierownik",'Podział podstawowy'!$F$24,IF(D794="zastępca kierownika",'Podział podstawowy'!$F$25,IF(D794="główny ekspert",'Podział podstawowy'!$F$26,IF(OR(D794="starszy ekspert",D794="główny specjalista"),'Podział podstawowy'!$F$27,IF(OR(D794="ekspert",D794="specjalista"),'Podział podstawowy'!$F$28,'Podział podstawowy'!$F$29)))))))</f>
        <v>870.67396312778124</v>
      </c>
    </row>
    <row r="795" spans="1:6">
      <c r="A795" s="104"/>
      <c r="B795" s="104"/>
      <c r="C795" s="104"/>
      <c r="D795" s="104"/>
      <c r="E795" s="104"/>
      <c r="F795" s="113">
        <f>IF(D795="dyrektor ",'Podział podstawowy'!$F$19,IF(OR(D795="zastępca dyrektora ",D795="główny księgowy"),'Podział podstawowy'!$F$20,IF(D795="kierownik",'Podział podstawowy'!$F$24,IF(D795="zastępca kierownika",'Podział podstawowy'!$F$25,IF(D795="główny ekspert",'Podział podstawowy'!$F$26,IF(OR(D795="starszy ekspert",D795="główny specjalista"),'Podział podstawowy'!$F$27,IF(OR(D795="ekspert",D795="specjalista"),'Podział podstawowy'!$F$28,'Podział podstawowy'!$F$29)))))))</f>
        <v>870.67396312778124</v>
      </c>
    </row>
    <row r="796" spans="1:6">
      <c r="A796" s="104"/>
      <c r="B796" s="104"/>
      <c r="C796" s="104"/>
      <c r="D796" s="104"/>
      <c r="E796" s="104"/>
      <c r="F796" s="113">
        <f>IF(D796="dyrektor ",'Podział podstawowy'!$F$19,IF(OR(D796="zastępca dyrektora ",D796="główny księgowy"),'Podział podstawowy'!$F$20,IF(D796="kierownik",'Podział podstawowy'!$F$24,IF(D796="zastępca kierownika",'Podział podstawowy'!$F$25,IF(D796="główny ekspert",'Podział podstawowy'!$F$26,IF(OR(D796="starszy ekspert",D796="główny specjalista"),'Podział podstawowy'!$F$27,IF(OR(D796="ekspert",D796="specjalista"),'Podział podstawowy'!$F$28,'Podział podstawowy'!$F$29)))))))</f>
        <v>870.67396312778124</v>
      </c>
    </row>
    <row r="797" spans="1:6">
      <c r="A797" s="104"/>
      <c r="B797" s="104"/>
      <c r="C797" s="104"/>
      <c r="D797" s="104"/>
      <c r="E797" s="104"/>
      <c r="F797" s="113">
        <f>IF(D797="dyrektor ",'Podział podstawowy'!$F$19,IF(OR(D797="zastępca dyrektora ",D797="główny księgowy"),'Podział podstawowy'!$F$20,IF(D797="kierownik",'Podział podstawowy'!$F$24,IF(D797="zastępca kierownika",'Podział podstawowy'!$F$25,IF(D797="główny ekspert",'Podział podstawowy'!$F$26,IF(OR(D797="starszy ekspert",D797="główny specjalista"),'Podział podstawowy'!$F$27,IF(OR(D797="ekspert",D797="specjalista"),'Podział podstawowy'!$F$28,'Podział podstawowy'!$F$29)))))))</f>
        <v>870.67396312778124</v>
      </c>
    </row>
    <row r="798" spans="1:6">
      <c r="A798" s="104"/>
      <c r="B798" s="104"/>
      <c r="C798" s="104"/>
      <c r="D798" s="104"/>
      <c r="E798" s="104"/>
      <c r="F798" s="113">
        <f>IF(D798="dyrektor ",'Podział podstawowy'!$F$19,IF(OR(D798="zastępca dyrektora ",D798="główny księgowy"),'Podział podstawowy'!$F$20,IF(D798="kierownik",'Podział podstawowy'!$F$24,IF(D798="zastępca kierownika",'Podział podstawowy'!$F$25,IF(D798="główny ekspert",'Podział podstawowy'!$F$26,IF(OR(D798="starszy ekspert",D798="główny specjalista"),'Podział podstawowy'!$F$27,IF(OR(D798="ekspert",D798="specjalista"),'Podział podstawowy'!$F$28,'Podział podstawowy'!$F$29)))))))</f>
        <v>870.67396312778124</v>
      </c>
    </row>
    <row r="799" spans="1:6">
      <c r="A799" s="104"/>
      <c r="B799" s="104"/>
      <c r="C799" s="104"/>
      <c r="D799" s="104"/>
      <c r="E799" s="104"/>
      <c r="F799" s="113">
        <f>IF(D799="dyrektor ",'Podział podstawowy'!$F$19,IF(OR(D799="zastępca dyrektora ",D799="główny księgowy"),'Podział podstawowy'!$F$20,IF(D799="kierownik",'Podział podstawowy'!$F$24,IF(D799="zastępca kierownika",'Podział podstawowy'!$F$25,IF(D799="główny ekspert",'Podział podstawowy'!$F$26,IF(OR(D799="starszy ekspert",D799="główny specjalista"),'Podział podstawowy'!$F$27,IF(OR(D799="ekspert",D799="specjalista"),'Podział podstawowy'!$F$28,'Podział podstawowy'!$F$29)))))))</f>
        <v>870.67396312778124</v>
      </c>
    </row>
    <row r="800" spans="1:6">
      <c r="A800" s="104"/>
      <c r="B800" s="104"/>
      <c r="C800" s="104"/>
      <c r="D800" s="104"/>
      <c r="E800" s="104"/>
      <c r="F800" s="113">
        <f>IF(D800="dyrektor ",'Podział podstawowy'!$F$19,IF(OR(D800="zastępca dyrektora ",D800="główny księgowy"),'Podział podstawowy'!$F$20,IF(D800="kierownik",'Podział podstawowy'!$F$24,IF(D800="zastępca kierownika",'Podział podstawowy'!$F$25,IF(D800="główny ekspert",'Podział podstawowy'!$F$26,IF(OR(D800="starszy ekspert",D800="główny specjalista"),'Podział podstawowy'!$F$27,IF(OR(D800="ekspert",D800="specjalista"),'Podział podstawowy'!$F$28,'Podział podstawowy'!$F$29)))))))</f>
        <v>870.67396312778124</v>
      </c>
    </row>
    <row r="801" spans="1:6">
      <c r="A801" s="104"/>
      <c r="B801" s="104"/>
      <c r="C801" s="104"/>
      <c r="D801" s="104"/>
      <c r="E801" s="104"/>
      <c r="F801" s="113">
        <f>IF(D801="dyrektor ",'Podział podstawowy'!$F$19,IF(OR(D801="zastępca dyrektora ",D801="główny księgowy"),'Podział podstawowy'!$F$20,IF(D801="kierownik",'Podział podstawowy'!$F$24,IF(D801="zastępca kierownika",'Podział podstawowy'!$F$25,IF(D801="główny ekspert",'Podział podstawowy'!$F$26,IF(OR(D801="starszy ekspert",D801="główny specjalista"),'Podział podstawowy'!$F$27,IF(OR(D801="ekspert",D801="specjalista"),'Podział podstawowy'!$F$28,'Podział podstawowy'!$F$29)))))))</f>
        <v>870.67396312778124</v>
      </c>
    </row>
    <row r="802" spans="1:6">
      <c r="A802" s="104"/>
      <c r="B802" s="104"/>
      <c r="C802" s="104"/>
      <c r="D802" s="104"/>
      <c r="E802" s="104"/>
      <c r="F802" s="113">
        <f>IF(D802="dyrektor ",'Podział podstawowy'!$F$19,IF(OR(D802="zastępca dyrektora ",D802="główny księgowy"),'Podział podstawowy'!$F$20,IF(D802="kierownik",'Podział podstawowy'!$F$24,IF(D802="zastępca kierownika",'Podział podstawowy'!$F$25,IF(D802="główny ekspert",'Podział podstawowy'!$F$26,IF(OR(D802="starszy ekspert",D802="główny specjalista"),'Podział podstawowy'!$F$27,IF(OR(D802="ekspert",D802="specjalista"),'Podział podstawowy'!$F$28,'Podział podstawowy'!$F$29)))))))</f>
        <v>870.67396312778124</v>
      </c>
    </row>
    <row r="803" spans="1:6">
      <c r="A803" s="104"/>
      <c r="B803" s="104"/>
      <c r="C803" s="104"/>
      <c r="D803" s="104"/>
      <c r="E803" s="104"/>
      <c r="F803" s="113">
        <f>IF(D803="dyrektor ",'Podział podstawowy'!$F$19,IF(OR(D803="zastępca dyrektora ",D803="główny księgowy"),'Podział podstawowy'!$F$20,IF(D803="kierownik",'Podział podstawowy'!$F$24,IF(D803="zastępca kierownika",'Podział podstawowy'!$F$25,IF(D803="główny ekspert",'Podział podstawowy'!$F$26,IF(OR(D803="starszy ekspert",D803="główny specjalista"),'Podział podstawowy'!$F$27,IF(OR(D803="ekspert",D803="specjalista"),'Podział podstawowy'!$F$28,'Podział podstawowy'!$F$29)))))))</f>
        <v>870.67396312778124</v>
      </c>
    </row>
    <row r="804" spans="1:6">
      <c r="A804" s="104"/>
      <c r="B804" s="104"/>
      <c r="C804" s="104"/>
      <c r="D804" s="104"/>
      <c r="E804" s="104"/>
      <c r="F804" s="113">
        <f>IF(D804="dyrektor ",'Podział podstawowy'!$F$19,IF(OR(D804="zastępca dyrektora ",D804="główny księgowy"),'Podział podstawowy'!$F$20,IF(D804="kierownik",'Podział podstawowy'!$F$24,IF(D804="zastępca kierownika",'Podział podstawowy'!$F$25,IF(D804="główny ekspert",'Podział podstawowy'!$F$26,IF(OR(D804="starszy ekspert",D804="główny specjalista"),'Podział podstawowy'!$F$27,IF(OR(D804="ekspert",D804="specjalista"),'Podział podstawowy'!$F$28,'Podział podstawowy'!$F$29)))))))</f>
        <v>870.67396312778124</v>
      </c>
    </row>
    <row r="805" spans="1:6">
      <c r="A805" s="104"/>
      <c r="B805" s="104"/>
      <c r="C805" s="104"/>
      <c r="D805" s="104"/>
      <c r="E805" s="104"/>
      <c r="F805" s="113">
        <f>IF(D805="dyrektor ",'Podział podstawowy'!$F$19,IF(OR(D805="zastępca dyrektora ",D805="główny księgowy"),'Podział podstawowy'!$F$20,IF(D805="kierownik",'Podział podstawowy'!$F$24,IF(D805="zastępca kierownika",'Podział podstawowy'!$F$25,IF(D805="główny ekspert",'Podział podstawowy'!$F$26,IF(OR(D805="starszy ekspert",D805="główny specjalista"),'Podział podstawowy'!$F$27,IF(OR(D805="ekspert",D805="specjalista"),'Podział podstawowy'!$F$28,'Podział podstawowy'!$F$29)))))))</f>
        <v>870.67396312778124</v>
      </c>
    </row>
    <row r="806" spans="1:6">
      <c r="A806" s="104"/>
      <c r="B806" s="104"/>
      <c r="C806" s="104"/>
      <c r="D806" s="104"/>
      <c r="E806" s="104"/>
      <c r="F806" s="113">
        <f>IF(D806="dyrektor ",'Podział podstawowy'!$F$19,IF(OR(D806="zastępca dyrektora ",D806="główny księgowy"),'Podział podstawowy'!$F$20,IF(D806="kierownik",'Podział podstawowy'!$F$24,IF(D806="zastępca kierownika",'Podział podstawowy'!$F$25,IF(D806="główny ekspert",'Podział podstawowy'!$F$26,IF(OR(D806="starszy ekspert",D806="główny specjalista"),'Podział podstawowy'!$F$27,IF(OR(D806="ekspert",D806="specjalista"),'Podział podstawowy'!$F$28,'Podział podstawowy'!$F$29)))))))</f>
        <v>870.67396312778124</v>
      </c>
    </row>
    <row r="807" spans="1:6">
      <c r="A807" s="104"/>
      <c r="B807" s="104"/>
      <c r="C807" s="104"/>
      <c r="D807" s="104"/>
      <c r="E807" s="104"/>
      <c r="F807" s="113">
        <f>IF(D807="dyrektor ",'Podział podstawowy'!$F$19,IF(OR(D807="zastępca dyrektora ",D807="główny księgowy"),'Podział podstawowy'!$F$20,IF(D807="kierownik",'Podział podstawowy'!$F$24,IF(D807="zastępca kierownika",'Podział podstawowy'!$F$25,IF(D807="główny ekspert",'Podział podstawowy'!$F$26,IF(OR(D807="starszy ekspert",D807="główny specjalista"),'Podział podstawowy'!$F$27,IF(OR(D807="ekspert",D807="specjalista"),'Podział podstawowy'!$F$28,'Podział podstawowy'!$F$29)))))))</f>
        <v>870.67396312778124</v>
      </c>
    </row>
    <row r="808" spans="1:6">
      <c r="A808" s="104"/>
      <c r="B808" s="104"/>
      <c r="C808" s="104"/>
      <c r="D808" s="104"/>
      <c r="E808" s="104"/>
      <c r="F808" s="113">
        <f>IF(D808="dyrektor ",'Podział podstawowy'!$F$19,IF(OR(D808="zastępca dyrektora ",D808="główny księgowy"),'Podział podstawowy'!$F$20,IF(D808="kierownik",'Podział podstawowy'!$F$24,IF(D808="zastępca kierownika",'Podział podstawowy'!$F$25,IF(D808="główny ekspert",'Podział podstawowy'!$F$26,IF(OR(D808="starszy ekspert",D808="główny specjalista"),'Podział podstawowy'!$F$27,IF(OR(D808="ekspert",D808="specjalista"),'Podział podstawowy'!$F$28,'Podział podstawowy'!$F$29)))))))</f>
        <v>870.67396312778124</v>
      </c>
    </row>
    <row r="809" spans="1:6">
      <c r="A809" s="104"/>
      <c r="B809" s="104"/>
      <c r="C809" s="104"/>
      <c r="D809" s="104"/>
      <c r="E809" s="104"/>
      <c r="F809" s="113">
        <f>IF(D809="dyrektor ",'Podział podstawowy'!$F$19,IF(OR(D809="zastępca dyrektora ",D809="główny księgowy"),'Podział podstawowy'!$F$20,IF(D809="kierownik",'Podział podstawowy'!$F$24,IF(D809="zastępca kierownika",'Podział podstawowy'!$F$25,IF(D809="główny ekspert",'Podział podstawowy'!$F$26,IF(OR(D809="starszy ekspert",D809="główny specjalista"),'Podział podstawowy'!$F$27,IF(OR(D809="ekspert",D809="specjalista"),'Podział podstawowy'!$F$28,'Podział podstawowy'!$F$29)))))))</f>
        <v>870.67396312778124</v>
      </c>
    </row>
    <row r="810" spans="1:6">
      <c r="A810" s="104"/>
      <c r="B810" s="104"/>
      <c r="C810" s="104"/>
      <c r="D810" s="104"/>
      <c r="E810" s="104"/>
      <c r="F810" s="113">
        <f>IF(D810="dyrektor ",'Podział podstawowy'!$F$19,IF(OR(D810="zastępca dyrektora ",D810="główny księgowy"),'Podział podstawowy'!$F$20,IF(D810="kierownik",'Podział podstawowy'!$F$24,IF(D810="zastępca kierownika",'Podział podstawowy'!$F$25,IF(D810="główny ekspert",'Podział podstawowy'!$F$26,IF(OR(D810="starszy ekspert",D810="główny specjalista"),'Podział podstawowy'!$F$27,IF(OR(D810="ekspert",D810="specjalista"),'Podział podstawowy'!$F$28,'Podział podstawowy'!$F$29)))))))</f>
        <v>870.67396312778124</v>
      </c>
    </row>
    <row r="811" spans="1:6">
      <c r="A811" s="104"/>
      <c r="B811" s="104"/>
      <c r="C811" s="104"/>
      <c r="D811" s="104"/>
      <c r="E811" s="104"/>
      <c r="F811" s="113">
        <f>IF(D811="dyrektor ",'Podział podstawowy'!$F$19,IF(OR(D811="zastępca dyrektora ",D811="główny księgowy"),'Podział podstawowy'!$F$20,IF(D811="kierownik",'Podział podstawowy'!$F$24,IF(D811="zastępca kierownika",'Podział podstawowy'!$F$25,IF(D811="główny ekspert",'Podział podstawowy'!$F$26,IF(OR(D811="starszy ekspert",D811="główny specjalista"),'Podział podstawowy'!$F$27,IF(OR(D811="ekspert",D811="specjalista"),'Podział podstawowy'!$F$28,'Podział podstawowy'!$F$29)))))))</f>
        <v>870.67396312778124</v>
      </c>
    </row>
    <row r="812" spans="1:6">
      <c r="A812" s="104"/>
      <c r="B812" s="104"/>
      <c r="C812" s="104"/>
      <c r="D812" s="104"/>
      <c r="E812" s="104"/>
      <c r="F812" s="113">
        <f>IF(D812="dyrektor ",'Podział podstawowy'!$F$19,IF(OR(D812="zastępca dyrektora ",D812="główny księgowy"),'Podział podstawowy'!$F$20,IF(D812="kierownik",'Podział podstawowy'!$F$24,IF(D812="zastępca kierownika",'Podział podstawowy'!$F$25,IF(D812="główny ekspert",'Podział podstawowy'!$F$26,IF(OR(D812="starszy ekspert",D812="główny specjalista"),'Podział podstawowy'!$F$27,IF(OR(D812="ekspert",D812="specjalista"),'Podział podstawowy'!$F$28,'Podział podstawowy'!$F$29)))))))</f>
        <v>870.67396312778124</v>
      </c>
    </row>
    <row r="813" spans="1:6">
      <c r="A813" s="104"/>
      <c r="B813" s="104"/>
      <c r="C813" s="104"/>
      <c r="D813" s="104"/>
      <c r="E813" s="104"/>
      <c r="F813" s="113">
        <f>IF(D813="dyrektor ",'Podział podstawowy'!$F$19,IF(OR(D813="zastępca dyrektora ",D813="główny księgowy"),'Podział podstawowy'!$F$20,IF(D813="kierownik",'Podział podstawowy'!$F$24,IF(D813="zastępca kierownika",'Podział podstawowy'!$F$25,IF(D813="główny ekspert",'Podział podstawowy'!$F$26,IF(OR(D813="starszy ekspert",D813="główny specjalista"),'Podział podstawowy'!$F$27,IF(OR(D813="ekspert",D813="specjalista"),'Podział podstawowy'!$F$28,'Podział podstawowy'!$F$29)))))))</f>
        <v>870.67396312778124</v>
      </c>
    </row>
    <row r="814" spans="1:6">
      <c r="A814" s="104"/>
      <c r="B814" s="104"/>
      <c r="C814" s="104"/>
      <c r="D814" s="104"/>
      <c r="E814" s="104"/>
      <c r="F814" s="113">
        <f>IF(D814="dyrektor ",'Podział podstawowy'!$F$19,IF(OR(D814="zastępca dyrektora ",D814="główny księgowy"),'Podział podstawowy'!$F$20,IF(D814="kierownik",'Podział podstawowy'!$F$24,IF(D814="zastępca kierownika",'Podział podstawowy'!$F$25,IF(D814="główny ekspert",'Podział podstawowy'!$F$26,IF(OR(D814="starszy ekspert",D814="główny specjalista"),'Podział podstawowy'!$F$27,IF(OR(D814="ekspert",D814="specjalista"),'Podział podstawowy'!$F$28,'Podział podstawowy'!$F$29)))))))</f>
        <v>870.67396312778124</v>
      </c>
    </row>
    <row r="815" spans="1:6">
      <c r="A815" s="104"/>
      <c r="B815" s="104"/>
      <c r="C815" s="104"/>
      <c r="D815" s="104"/>
      <c r="E815" s="104"/>
      <c r="F815" s="113">
        <f>IF(D815="dyrektor ",'Podział podstawowy'!$F$19,IF(OR(D815="zastępca dyrektora ",D815="główny księgowy"),'Podział podstawowy'!$F$20,IF(D815="kierownik",'Podział podstawowy'!$F$24,IF(D815="zastępca kierownika",'Podział podstawowy'!$F$25,IF(D815="główny ekspert",'Podział podstawowy'!$F$26,IF(OR(D815="starszy ekspert",D815="główny specjalista"),'Podział podstawowy'!$F$27,IF(OR(D815="ekspert",D815="specjalista"),'Podział podstawowy'!$F$28,'Podział podstawowy'!$F$29)))))))</f>
        <v>870.67396312778124</v>
      </c>
    </row>
    <row r="816" spans="1:6">
      <c r="A816" s="104"/>
      <c r="B816" s="104"/>
      <c r="C816" s="104"/>
      <c r="D816" s="104"/>
      <c r="E816" s="104"/>
      <c r="F816" s="113">
        <f>IF(D816="dyrektor ",'Podział podstawowy'!$F$19,IF(OR(D816="zastępca dyrektora ",D816="główny księgowy"),'Podział podstawowy'!$F$20,IF(D816="kierownik",'Podział podstawowy'!$F$24,IF(D816="zastępca kierownika",'Podział podstawowy'!$F$25,IF(D816="główny ekspert",'Podział podstawowy'!$F$26,IF(OR(D816="starszy ekspert",D816="główny specjalista"),'Podział podstawowy'!$F$27,IF(OR(D816="ekspert",D816="specjalista"),'Podział podstawowy'!$F$28,'Podział podstawowy'!$F$29)))))))</f>
        <v>870.67396312778124</v>
      </c>
    </row>
    <row r="817" spans="1:6">
      <c r="A817" s="104"/>
      <c r="B817" s="104"/>
      <c r="C817" s="104"/>
      <c r="D817" s="104"/>
      <c r="E817" s="104"/>
      <c r="F817" s="113">
        <f>IF(D817="dyrektor ",'Podział podstawowy'!$F$19,IF(OR(D817="zastępca dyrektora ",D817="główny księgowy"),'Podział podstawowy'!$F$20,IF(D817="kierownik",'Podział podstawowy'!$F$24,IF(D817="zastępca kierownika",'Podział podstawowy'!$F$25,IF(D817="główny ekspert",'Podział podstawowy'!$F$26,IF(OR(D817="starszy ekspert",D817="główny specjalista"),'Podział podstawowy'!$F$27,IF(OR(D817="ekspert",D817="specjalista"),'Podział podstawowy'!$F$28,'Podział podstawowy'!$F$29)))))))</f>
        <v>870.67396312778124</v>
      </c>
    </row>
    <row r="818" spans="1:6">
      <c r="A818" s="104"/>
      <c r="B818" s="104"/>
      <c r="C818" s="104"/>
      <c r="D818" s="104"/>
      <c r="E818" s="104"/>
      <c r="F818" s="113">
        <f>IF(D818="dyrektor ",'Podział podstawowy'!$F$19,IF(OR(D818="zastępca dyrektora ",D818="główny księgowy"),'Podział podstawowy'!$F$20,IF(D818="kierownik",'Podział podstawowy'!$F$24,IF(D818="zastępca kierownika",'Podział podstawowy'!$F$25,IF(D818="główny ekspert",'Podział podstawowy'!$F$26,IF(OR(D818="starszy ekspert",D818="główny specjalista"),'Podział podstawowy'!$F$27,IF(OR(D818="ekspert",D818="specjalista"),'Podział podstawowy'!$F$28,'Podział podstawowy'!$F$29)))))))</f>
        <v>870.67396312778124</v>
      </c>
    </row>
    <row r="819" spans="1:6">
      <c r="A819" s="104"/>
      <c r="B819" s="104"/>
      <c r="C819" s="104"/>
      <c r="D819" s="104"/>
      <c r="E819" s="104"/>
      <c r="F819" s="113">
        <f>IF(D819="dyrektor ",'Podział podstawowy'!$F$19,IF(OR(D819="zastępca dyrektora ",D819="główny księgowy"),'Podział podstawowy'!$F$20,IF(D819="kierownik",'Podział podstawowy'!$F$24,IF(D819="zastępca kierownika",'Podział podstawowy'!$F$25,IF(D819="główny ekspert",'Podział podstawowy'!$F$26,IF(OR(D819="starszy ekspert",D819="główny specjalista"),'Podział podstawowy'!$F$27,IF(OR(D819="ekspert",D819="specjalista"),'Podział podstawowy'!$F$28,'Podział podstawowy'!$F$29)))))))</f>
        <v>870.67396312778124</v>
      </c>
    </row>
    <row r="820" spans="1:6">
      <c r="A820" s="104"/>
      <c r="B820" s="104"/>
      <c r="C820" s="104"/>
      <c r="D820" s="104"/>
      <c r="E820" s="104"/>
      <c r="F820" s="113">
        <f>IF(D820="dyrektor ",'Podział podstawowy'!$F$19,IF(OR(D820="zastępca dyrektora ",D820="główny księgowy"),'Podział podstawowy'!$F$20,IF(D820="kierownik",'Podział podstawowy'!$F$24,IF(D820="zastępca kierownika",'Podział podstawowy'!$F$25,IF(D820="główny ekspert",'Podział podstawowy'!$F$26,IF(OR(D820="starszy ekspert",D820="główny specjalista"),'Podział podstawowy'!$F$27,IF(OR(D820="ekspert",D820="specjalista"),'Podział podstawowy'!$F$28,'Podział podstawowy'!$F$29)))))))</f>
        <v>870.67396312778124</v>
      </c>
    </row>
    <row r="821" spans="1:6">
      <c r="A821" s="104"/>
      <c r="B821" s="104"/>
      <c r="C821" s="104"/>
      <c r="D821" s="104"/>
      <c r="E821" s="104"/>
      <c r="F821" s="113">
        <f>IF(D821="dyrektor ",'Podział podstawowy'!$F$19,IF(OR(D821="zastępca dyrektora ",D821="główny księgowy"),'Podział podstawowy'!$F$20,IF(D821="kierownik",'Podział podstawowy'!$F$24,IF(D821="zastępca kierownika",'Podział podstawowy'!$F$25,IF(D821="główny ekspert",'Podział podstawowy'!$F$26,IF(OR(D821="starszy ekspert",D821="główny specjalista"),'Podział podstawowy'!$F$27,IF(OR(D821="ekspert",D821="specjalista"),'Podział podstawowy'!$F$28,'Podział podstawowy'!$F$29)))))))</f>
        <v>870.67396312778124</v>
      </c>
    </row>
    <row r="822" spans="1:6">
      <c r="A822" s="104"/>
      <c r="B822" s="104"/>
      <c r="C822" s="104"/>
      <c r="D822" s="104"/>
      <c r="E822" s="104"/>
      <c r="F822" s="113">
        <f>IF(D822="dyrektor ",'Podział podstawowy'!$F$19,IF(OR(D822="zastępca dyrektora ",D822="główny księgowy"),'Podział podstawowy'!$F$20,IF(D822="kierownik",'Podział podstawowy'!$F$24,IF(D822="zastępca kierownika",'Podział podstawowy'!$F$25,IF(D822="główny ekspert",'Podział podstawowy'!$F$26,IF(OR(D822="starszy ekspert",D822="główny specjalista"),'Podział podstawowy'!$F$27,IF(OR(D822="ekspert",D822="specjalista"),'Podział podstawowy'!$F$28,'Podział podstawowy'!$F$29)))))))</f>
        <v>870.67396312778124</v>
      </c>
    </row>
    <row r="823" spans="1:6">
      <c r="A823" s="104"/>
      <c r="B823" s="104"/>
      <c r="C823" s="104"/>
      <c r="D823" s="104"/>
      <c r="E823" s="104"/>
      <c r="F823" s="113">
        <f>IF(D823="dyrektor ",'Podział podstawowy'!$F$19,IF(OR(D823="zastępca dyrektora ",D823="główny księgowy"),'Podział podstawowy'!$F$20,IF(D823="kierownik",'Podział podstawowy'!$F$24,IF(D823="zastępca kierownika",'Podział podstawowy'!$F$25,IF(D823="główny ekspert",'Podział podstawowy'!$F$26,IF(OR(D823="starszy ekspert",D823="główny specjalista"),'Podział podstawowy'!$F$27,IF(OR(D823="ekspert",D823="specjalista"),'Podział podstawowy'!$F$28,'Podział podstawowy'!$F$29)))))))</f>
        <v>870.67396312778124</v>
      </c>
    </row>
    <row r="824" spans="1:6">
      <c r="A824" s="104"/>
      <c r="B824" s="104"/>
      <c r="C824" s="104"/>
      <c r="D824" s="104"/>
      <c r="E824" s="104"/>
      <c r="F824" s="113">
        <f>IF(D824="dyrektor ",'Podział podstawowy'!$F$19,IF(OR(D824="zastępca dyrektora ",D824="główny księgowy"),'Podział podstawowy'!$F$20,IF(D824="kierownik",'Podział podstawowy'!$F$24,IF(D824="zastępca kierownika",'Podział podstawowy'!$F$25,IF(D824="główny ekspert",'Podział podstawowy'!$F$26,IF(OR(D824="starszy ekspert",D824="główny specjalista"),'Podział podstawowy'!$F$27,IF(OR(D824="ekspert",D824="specjalista"),'Podział podstawowy'!$F$28,'Podział podstawowy'!$F$29)))))))</f>
        <v>870.67396312778124</v>
      </c>
    </row>
    <row r="825" spans="1:6">
      <c r="A825" s="104"/>
      <c r="B825" s="104"/>
      <c r="C825" s="104"/>
      <c r="D825" s="104"/>
      <c r="E825" s="104"/>
      <c r="F825" s="113">
        <f>IF(D825="dyrektor ",'Podział podstawowy'!$F$19,IF(OR(D825="zastępca dyrektora ",D825="główny księgowy"),'Podział podstawowy'!$F$20,IF(D825="kierownik",'Podział podstawowy'!$F$24,IF(D825="zastępca kierownika",'Podział podstawowy'!$F$25,IF(D825="główny ekspert",'Podział podstawowy'!$F$26,IF(OR(D825="starszy ekspert",D825="główny specjalista"),'Podział podstawowy'!$F$27,IF(OR(D825="ekspert",D825="specjalista"),'Podział podstawowy'!$F$28,'Podział podstawowy'!$F$29)))))))</f>
        <v>870.67396312778124</v>
      </c>
    </row>
    <row r="826" spans="1:6">
      <c r="A826" s="104"/>
      <c r="B826" s="104"/>
      <c r="C826" s="104"/>
      <c r="D826" s="104"/>
      <c r="E826" s="104"/>
      <c r="F826" s="113">
        <f>IF(D826="dyrektor ",'Podział podstawowy'!$F$19,IF(OR(D826="zastępca dyrektora ",D826="główny księgowy"),'Podział podstawowy'!$F$20,IF(D826="kierownik",'Podział podstawowy'!$F$24,IF(D826="zastępca kierownika",'Podział podstawowy'!$F$25,IF(D826="główny ekspert",'Podział podstawowy'!$F$26,IF(OR(D826="starszy ekspert",D826="główny specjalista"),'Podział podstawowy'!$F$27,IF(OR(D826="ekspert",D826="specjalista"),'Podział podstawowy'!$F$28,'Podział podstawowy'!$F$29)))))))</f>
        <v>870.67396312778124</v>
      </c>
    </row>
    <row r="827" spans="1:6">
      <c r="A827" s="104"/>
      <c r="B827" s="104"/>
      <c r="C827" s="104"/>
      <c r="D827" s="104"/>
      <c r="E827" s="104"/>
      <c r="F827" s="113">
        <f>IF(D827="dyrektor ",'Podział podstawowy'!$F$19,IF(OR(D827="zastępca dyrektora ",D827="główny księgowy"),'Podział podstawowy'!$F$20,IF(D827="kierownik",'Podział podstawowy'!$F$24,IF(D827="zastępca kierownika",'Podział podstawowy'!$F$25,IF(D827="główny ekspert",'Podział podstawowy'!$F$26,IF(OR(D827="starszy ekspert",D827="główny specjalista"),'Podział podstawowy'!$F$27,IF(OR(D827="ekspert",D827="specjalista"),'Podział podstawowy'!$F$28,'Podział podstawowy'!$F$29)))))))</f>
        <v>870.67396312778124</v>
      </c>
    </row>
    <row r="828" spans="1:6">
      <c r="A828" s="104"/>
      <c r="B828" s="104"/>
      <c r="C828" s="104"/>
      <c r="D828" s="104"/>
      <c r="E828" s="104"/>
      <c r="F828" s="113">
        <f>IF(D828="dyrektor ",'Podział podstawowy'!$F$19,IF(OR(D828="zastępca dyrektora ",D828="główny księgowy"),'Podział podstawowy'!$F$20,IF(D828="kierownik",'Podział podstawowy'!$F$24,IF(D828="zastępca kierownika",'Podział podstawowy'!$F$25,IF(D828="główny ekspert",'Podział podstawowy'!$F$26,IF(OR(D828="starszy ekspert",D828="główny specjalista"),'Podział podstawowy'!$F$27,IF(OR(D828="ekspert",D828="specjalista"),'Podział podstawowy'!$F$28,'Podział podstawowy'!$F$29)))))))</f>
        <v>870.67396312778124</v>
      </c>
    </row>
    <row r="829" spans="1:6">
      <c r="A829" s="104"/>
      <c r="B829" s="104"/>
      <c r="C829" s="104"/>
      <c r="D829" s="104"/>
      <c r="E829" s="104"/>
      <c r="F829" s="113">
        <f>IF(D829="dyrektor ",'Podział podstawowy'!$F$19,IF(OR(D829="zastępca dyrektora ",D829="główny księgowy"),'Podział podstawowy'!$F$20,IF(D829="kierownik",'Podział podstawowy'!$F$24,IF(D829="zastępca kierownika",'Podział podstawowy'!$F$25,IF(D829="główny ekspert",'Podział podstawowy'!$F$26,IF(OR(D829="starszy ekspert",D829="główny specjalista"),'Podział podstawowy'!$F$27,IF(OR(D829="ekspert",D829="specjalista"),'Podział podstawowy'!$F$28,'Podział podstawowy'!$F$29)))))))</f>
        <v>870.67396312778124</v>
      </c>
    </row>
    <row r="830" spans="1:6">
      <c r="A830" s="104"/>
      <c r="B830" s="104"/>
      <c r="C830" s="104"/>
      <c r="D830" s="104"/>
      <c r="E830" s="104"/>
      <c r="F830" s="113">
        <f>IF(D830="dyrektor ",'Podział podstawowy'!$F$19,IF(OR(D830="zastępca dyrektora ",D830="główny księgowy"),'Podział podstawowy'!$F$20,IF(D830="kierownik",'Podział podstawowy'!$F$24,IF(D830="zastępca kierownika",'Podział podstawowy'!$F$25,IF(D830="główny ekspert",'Podział podstawowy'!$F$26,IF(OR(D830="starszy ekspert",D830="główny specjalista"),'Podział podstawowy'!$F$27,IF(OR(D830="ekspert",D830="specjalista"),'Podział podstawowy'!$F$28,'Podział podstawowy'!$F$29)))))))</f>
        <v>870.67396312778124</v>
      </c>
    </row>
    <row r="831" spans="1:6">
      <c r="A831" s="104"/>
      <c r="B831" s="104"/>
      <c r="C831" s="104"/>
      <c r="D831" s="104"/>
      <c r="E831" s="104"/>
      <c r="F831" s="113">
        <f>IF(D831="dyrektor ",'Podział podstawowy'!$F$19,IF(OR(D831="zastępca dyrektora ",D831="główny księgowy"),'Podział podstawowy'!$F$20,IF(D831="kierownik",'Podział podstawowy'!$F$24,IF(D831="zastępca kierownika",'Podział podstawowy'!$F$25,IF(D831="główny ekspert",'Podział podstawowy'!$F$26,IF(OR(D831="starszy ekspert",D831="główny specjalista"),'Podział podstawowy'!$F$27,IF(OR(D831="ekspert",D831="specjalista"),'Podział podstawowy'!$F$28,'Podział podstawowy'!$F$29)))))))</f>
        <v>870.67396312778124</v>
      </c>
    </row>
    <row r="832" spans="1:6">
      <c r="A832" s="104"/>
      <c r="B832" s="104"/>
      <c r="C832" s="104"/>
      <c r="D832" s="104"/>
      <c r="E832" s="104"/>
      <c r="F832" s="113">
        <f>IF(D832="dyrektor ",'Podział podstawowy'!$F$19,IF(OR(D832="zastępca dyrektora ",D832="główny księgowy"),'Podział podstawowy'!$F$20,IF(D832="kierownik",'Podział podstawowy'!$F$24,IF(D832="zastępca kierownika",'Podział podstawowy'!$F$25,IF(D832="główny ekspert",'Podział podstawowy'!$F$26,IF(OR(D832="starszy ekspert",D832="główny specjalista"),'Podział podstawowy'!$F$27,IF(OR(D832="ekspert",D832="specjalista"),'Podział podstawowy'!$F$28,'Podział podstawowy'!$F$29)))))))</f>
        <v>870.67396312778124</v>
      </c>
    </row>
    <row r="833" spans="1:6">
      <c r="A833" s="104"/>
      <c r="B833" s="104"/>
      <c r="C833" s="104"/>
      <c r="D833" s="104"/>
      <c r="E833" s="104"/>
      <c r="F833" s="113">
        <f>IF(D833="dyrektor ",'Podział podstawowy'!$F$19,IF(OR(D833="zastępca dyrektora ",D833="główny księgowy"),'Podział podstawowy'!$F$20,IF(D833="kierownik",'Podział podstawowy'!$F$24,IF(D833="zastępca kierownika",'Podział podstawowy'!$F$25,IF(D833="główny ekspert",'Podział podstawowy'!$F$26,IF(OR(D833="starszy ekspert",D833="główny specjalista"),'Podział podstawowy'!$F$27,IF(OR(D833="ekspert",D833="specjalista"),'Podział podstawowy'!$F$28,'Podział podstawowy'!$F$29)))))))</f>
        <v>870.67396312778124</v>
      </c>
    </row>
    <row r="834" spans="1:6">
      <c r="A834" s="104"/>
      <c r="B834" s="104"/>
      <c r="C834" s="104"/>
      <c r="D834" s="104"/>
      <c r="E834" s="104"/>
      <c r="F834" s="113">
        <f>IF(D834="dyrektor ",'Podział podstawowy'!$F$19,IF(OR(D834="zastępca dyrektora ",D834="główny księgowy"),'Podział podstawowy'!$F$20,IF(D834="kierownik",'Podział podstawowy'!$F$24,IF(D834="zastępca kierownika",'Podział podstawowy'!$F$25,IF(D834="główny ekspert",'Podział podstawowy'!$F$26,IF(OR(D834="starszy ekspert",D834="główny specjalista"),'Podział podstawowy'!$F$27,IF(OR(D834="ekspert",D834="specjalista"),'Podział podstawowy'!$F$28,'Podział podstawowy'!$F$29)))))))</f>
        <v>870.67396312778124</v>
      </c>
    </row>
    <row r="835" spans="1:6">
      <c r="A835" s="104"/>
      <c r="B835" s="104"/>
      <c r="C835" s="104"/>
      <c r="D835" s="104"/>
      <c r="E835" s="104"/>
      <c r="F835" s="113">
        <f>IF(D835="dyrektor ",'Podział podstawowy'!$F$19,IF(OR(D835="zastępca dyrektora ",D835="główny księgowy"),'Podział podstawowy'!$F$20,IF(D835="kierownik",'Podział podstawowy'!$F$24,IF(D835="zastępca kierownika",'Podział podstawowy'!$F$25,IF(D835="główny ekspert",'Podział podstawowy'!$F$26,IF(OR(D835="starszy ekspert",D835="główny specjalista"),'Podział podstawowy'!$F$27,IF(OR(D835="ekspert",D835="specjalista"),'Podział podstawowy'!$F$28,'Podział podstawowy'!$F$29)))))))</f>
        <v>870.67396312778124</v>
      </c>
    </row>
    <row r="836" spans="1:6">
      <c r="A836" s="104"/>
      <c r="B836" s="104"/>
      <c r="C836" s="104"/>
      <c r="D836" s="104"/>
      <c r="E836" s="104"/>
      <c r="F836" s="113">
        <f>IF(D836="dyrektor ",'Podział podstawowy'!$F$19,IF(OR(D836="zastępca dyrektora ",D836="główny księgowy"),'Podział podstawowy'!$F$20,IF(D836="kierownik",'Podział podstawowy'!$F$24,IF(D836="zastępca kierownika",'Podział podstawowy'!$F$25,IF(D836="główny ekspert",'Podział podstawowy'!$F$26,IF(OR(D836="starszy ekspert",D836="główny specjalista"),'Podział podstawowy'!$F$27,IF(OR(D836="ekspert",D836="specjalista"),'Podział podstawowy'!$F$28,'Podział podstawowy'!$F$29)))))))</f>
        <v>870.67396312778124</v>
      </c>
    </row>
    <row r="837" spans="1:6">
      <c r="A837" s="104"/>
      <c r="B837" s="104"/>
      <c r="C837" s="104"/>
      <c r="D837" s="104"/>
      <c r="E837" s="104"/>
      <c r="F837" s="113">
        <f>IF(D837="dyrektor ",'Podział podstawowy'!$F$19,IF(OR(D837="zastępca dyrektora ",D837="główny księgowy"),'Podział podstawowy'!$F$20,IF(D837="kierownik",'Podział podstawowy'!$F$24,IF(D837="zastępca kierownika",'Podział podstawowy'!$F$25,IF(D837="główny ekspert",'Podział podstawowy'!$F$26,IF(OR(D837="starszy ekspert",D837="główny specjalista"),'Podział podstawowy'!$F$27,IF(OR(D837="ekspert",D837="specjalista"),'Podział podstawowy'!$F$28,'Podział podstawowy'!$F$29)))))))</f>
        <v>870.67396312778124</v>
      </c>
    </row>
    <row r="838" spans="1:6">
      <c r="A838" s="104"/>
      <c r="B838" s="104"/>
      <c r="C838" s="104"/>
      <c r="D838" s="104"/>
      <c r="E838" s="104"/>
      <c r="F838" s="113">
        <f>IF(D838="dyrektor ",'Podział podstawowy'!$F$19,IF(OR(D838="zastępca dyrektora ",D838="główny księgowy"),'Podział podstawowy'!$F$20,IF(D838="kierownik",'Podział podstawowy'!$F$24,IF(D838="zastępca kierownika",'Podział podstawowy'!$F$25,IF(D838="główny ekspert",'Podział podstawowy'!$F$26,IF(OR(D838="starszy ekspert",D838="główny specjalista"),'Podział podstawowy'!$F$27,IF(OR(D838="ekspert",D838="specjalista"),'Podział podstawowy'!$F$28,'Podział podstawowy'!$F$29)))))))</f>
        <v>870.67396312778124</v>
      </c>
    </row>
    <row r="839" spans="1:6">
      <c r="A839" s="104"/>
      <c r="B839" s="104"/>
      <c r="C839" s="104"/>
      <c r="D839" s="104"/>
      <c r="E839" s="104"/>
      <c r="F839" s="113">
        <f>IF(D839="dyrektor ",'Podział podstawowy'!$F$19,IF(OR(D839="zastępca dyrektora ",D839="główny księgowy"),'Podział podstawowy'!$F$20,IF(D839="kierownik",'Podział podstawowy'!$F$24,IF(D839="zastępca kierownika",'Podział podstawowy'!$F$25,IF(D839="główny ekspert",'Podział podstawowy'!$F$26,IF(OR(D839="starszy ekspert",D839="główny specjalista"),'Podział podstawowy'!$F$27,IF(OR(D839="ekspert",D839="specjalista"),'Podział podstawowy'!$F$28,'Podział podstawowy'!$F$29)))))))</f>
        <v>870.67396312778124</v>
      </c>
    </row>
    <row r="840" spans="1:6">
      <c r="A840" s="104"/>
      <c r="B840" s="104"/>
      <c r="C840" s="104"/>
      <c r="D840" s="104"/>
      <c r="E840" s="104"/>
      <c r="F840" s="113">
        <f>IF(D840="dyrektor ",'Podział podstawowy'!$F$19,IF(OR(D840="zastępca dyrektora ",D840="główny księgowy"),'Podział podstawowy'!$F$20,IF(D840="kierownik",'Podział podstawowy'!$F$24,IF(D840="zastępca kierownika",'Podział podstawowy'!$F$25,IF(D840="główny ekspert",'Podział podstawowy'!$F$26,IF(OR(D840="starszy ekspert",D840="główny specjalista"),'Podział podstawowy'!$F$27,IF(OR(D840="ekspert",D840="specjalista"),'Podział podstawowy'!$F$28,'Podział podstawowy'!$F$29)))))))</f>
        <v>870.67396312778124</v>
      </c>
    </row>
    <row r="841" spans="1:6">
      <c r="A841" s="104"/>
      <c r="B841" s="104"/>
      <c r="C841" s="104"/>
      <c r="D841" s="104"/>
      <c r="E841" s="104"/>
      <c r="F841" s="113">
        <f>IF(D841="dyrektor ",'Podział podstawowy'!$F$19,IF(OR(D841="zastępca dyrektora ",D841="główny księgowy"),'Podział podstawowy'!$F$20,IF(D841="kierownik",'Podział podstawowy'!$F$24,IF(D841="zastępca kierownika",'Podział podstawowy'!$F$25,IF(D841="główny ekspert",'Podział podstawowy'!$F$26,IF(OR(D841="starszy ekspert",D841="główny specjalista"),'Podział podstawowy'!$F$27,IF(OR(D841="ekspert",D841="specjalista"),'Podział podstawowy'!$F$28,'Podział podstawowy'!$F$29)))))))</f>
        <v>870.67396312778124</v>
      </c>
    </row>
    <row r="842" spans="1:6">
      <c r="A842" s="104"/>
      <c r="B842" s="104"/>
      <c r="C842" s="104"/>
      <c r="D842" s="104"/>
      <c r="E842" s="104"/>
      <c r="F842" s="113">
        <f>IF(D842="dyrektor ",'Podział podstawowy'!$F$19,IF(OR(D842="zastępca dyrektora ",D842="główny księgowy"),'Podział podstawowy'!$F$20,IF(D842="kierownik",'Podział podstawowy'!$F$24,IF(D842="zastępca kierownika",'Podział podstawowy'!$F$25,IF(D842="główny ekspert",'Podział podstawowy'!$F$26,IF(OR(D842="starszy ekspert",D842="główny specjalista"),'Podział podstawowy'!$F$27,IF(OR(D842="ekspert",D842="specjalista"),'Podział podstawowy'!$F$28,'Podział podstawowy'!$F$29)))))))</f>
        <v>870.67396312778124</v>
      </c>
    </row>
    <row r="843" spans="1:6">
      <c r="A843" s="104"/>
      <c r="B843" s="104"/>
      <c r="C843" s="104"/>
      <c r="D843" s="104"/>
      <c r="E843" s="104"/>
      <c r="F843" s="113">
        <f>IF(D843="dyrektor ",'Podział podstawowy'!$F$19,IF(OR(D843="zastępca dyrektora ",D843="główny księgowy"),'Podział podstawowy'!$F$20,IF(D843="kierownik",'Podział podstawowy'!$F$24,IF(D843="zastępca kierownika",'Podział podstawowy'!$F$25,IF(D843="główny ekspert",'Podział podstawowy'!$F$26,IF(OR(D843="starszy ekspert",D843="główny specjalista"),'Podział podstawowy'!$F$27,IF(OR(D843="ekspert",D843="specjalista"),'Podział podstawowy'!$F$28,'Podział podstawowy'!$F$29)))))))</f>
        <v>870.67396312778124</v>
      </c>
    </row>
    <row r="844" spans="1:6">
      <c r="A844" s="104"/>
      <c r="B844" s="104"/>
      <c r="C844" s="104"/>
      <c r="D844" s="104"/>
      <c r="E844" s="104"/>
      <c r="F844" s="113">
        <f>IF(D844="dyrektor ",'Podział podstawowy'!$F$19,IF(OR(D844="zastępca dyrektora ",D844="główny księgowy"),'Podział podstawowy'!$F$20,IF(D844="kierownik",'Podział podstawowy'!$F$24,IF(D844="zastępca kierownika",'Podział podstawowy'!$F$25,IF(D844="główny ekspert",'Podział podstawowy'!$F$26,IF(OR(D844="starszy ekspert",D844="główny specjalista"),'Podział podstawowy'!$F$27,IF(OR(D844="ekspert",D844="specjalista"),'Podział podstawowy'!$F$28,'Podział podstawowy'!$F$29)))))))</f>
        <v>870.67396312778124</v>
      </c>
    </row>
    <row r="845" spans="1:6">
      <c r="A845" s="104"/>
      <c r="B845" s="104"/>
      <c r="C845" s="104"/>
      <c r="D845" s="104"/>
      <c r="E845" s="104"/>
      <c r="F845" s="113">
        <f>IF(D845="dyrektor ",'Podział podstawowy'!$F$19,IF(OR(D845="zastępca dyrektora ",D845="główny księgowy"),'Podział podstawowy'!$F$20,IF(D845="kierownik",'Podział podstawowy'!$F$24,IF(D845="zastępca kierownika",'Podział podstawowy'!$F$25,IF(D845="główny ekspert",'Podział podstawowy'!$F$26,IF(OR(D845="starszy ekspert",D845="główny specjalista"),'Podział podstawowy'!$F$27,IF(OR(D845="ekspert",D845="specjalista"),'Podział podstawowy'!$F$28,'Podział podstawowy'!$F$29)))))))</f>
        <v>870.67396312778124</v>
      </c>
    </row>
    <row r="846" spans="1:6">
      <c r="A846" s="104"/>
      <c r="B846" s="104"/>
      <c r="C846" s="104"/>
      <c r="D846" s="104"/>
      <c r="E846" s="104"/>
      <c r="F846" s="113">
        <f>IF(D846="dyrektor ",'Podział podstawowy'!$F$19,IF(OR(D846="zastępca dyrektora ",D846="główny księgowy"),'Podział podstawowy'!$F$20,IF(D846="kierownik",'Podział podstawowy'!$F$24,IF(D846="zastępca kierownika",'Podział podstawowy'!$F$25,IF(D846="główny ekspert",'Podział podstawowy'!$F$26,IF(OR(D846="starszy ekspert",D846="główny specjalista"),'Podział podstawowy'!$F$27,IF(OR(D846="ekspert",D846="specjalista"),'Podział podstawowy'!$F$28,'Podział podstawowy'!$F$29)))))))</f>
        <v>870.67396312778124</v>
      </c>
    </row>
    <row r="847" spans="1:6">
      <c r="A847" s="104"/>
      <c r="B847" s="104"/>
      <c r="C847" s="104"/>
      <c r="D847" s="104"/>
      <c r="E847" s="104"/>
      <c r="F847" s="113">
        <f>IF(D847="dyrektor ",'Podział podstawowy'!$F$19,IF(OR(D847="zastępca dyrektora ",D847="główny księgowy"),'Podział podstawowy'!$F$20,IF(D847="kierownik",'Podział podstawowy'!$F$24,IF(D847="zastępca kierownika",'Podział podstawowy'!$F$25,IF(D847="główny ekspert",'Podział podstawowy'!$F$26,IF(OR(D847="starszy ekspert",D847="główny specjalista"),'Podział podstawowy'!$F$27,IF(OR(D847="ekspert",D847="specjalista"),'Podział podstawowy'!$F$28,'Podział podstawowy'!$F$29)))))))</f>
        <v>870.67396312778124</v>
      </c>
    </row>
    <row r="848" spans="1:6">
      <c r="A848" s="104"/>
      <c r="B848" s="104"/>
      <c r="C848" s="104"/>
      <c r="D848" s="104"/>
      <c r="E848" s="104"/>
      <c r="F848" s="113">
        <f>IF(D848="dyrektor ",'Podział podstawowy'!$F$19,IF(OR(D848="zastępca dyrektora ",D848="główny księgowy"),'Podział podstawowy'!$F$20,IF(D848="kierownik",'Podział podstawowy'!$F$24,IF(D848="zastępca kierownika",'Podział podstawowy'!$F$25,IF(D848="główny ekspert",'Podział podstawowy'!$F$26,IF(OR(D848="starszy ekspert",D848="główny specjalista"),'Podział podstawowy'!$F$27,IF(OR(D848="ekspert",D848="specjalista"),'Podział podstawowy'!$F$28,'Podział podstawowy'!$F$29)))))))</f>
        <v>870.67396312778124</v>
      </c>
    </row>
    <row r="849" spans="1:6">
      <c r="A849" s="104"/>
      <c r="B849" s="104"/>
      <c r="C849" s="104"/>
      <c r="D849" s="104"/>
      <c r="E849" s="104"/>
      <c r="F849" s="113">
        <f>IF(D849="dyrektor ",'Podział podstawowy'!$F$19,IF(OR(D849="zastępca dyrektora ",D849="główny księgowy"),'Podział podstawowy'!$F$20,IF(D849="kierownik",'Podział podstawowy'!$F$24,IF(D849="zastępca kierownika",'Podział podstawowy'!$F$25,IF(D849="główny ekspert",'Podział podstawowy'!$F$26,IF(OR(D849="starszy ekspert",D849="główny specjalista"),'Podział podstawowy'!$F$27,IF(OR(D849="ekspert",D849="specjalista"),'Podział podstawowy'!$F$28,'Podział podstawowy'!$F$29)))))))</f>
        <v>870.67396312778124</v>
      </c>
    </row>
    <row r="850" spans="1:6">
      <c r="A850" s="104"/>
      <c r="B850" s="104"/>
      <c r="C850" s="104"/>
      <c r="D850" s="104"/>
      <c r="E850" s="104"/>
      <c r="F850" s="113">
        <f>IF(D850="dyrektor ",'Podział podstawowy'!$F$19,IF(OR(D850="zastępca dyrektora ",D850="główny księgowy"),'Podział podstawowy'!$F$20,IF(D850="kierownik",'Podział podstawowy'!$F$24,IF(D850="zastępca kierownika",'Podział podstawowy'!$F$25,IF(D850="główny ekspert",'Podział podstawowy'!$F$26,IF(OR(D850="starszy ekspert",D850="główny specjalista"),'Podział podstawowy'!$F$27,IF(OR(D850="ekspert",D850="specjalista"),'Podział podstawowy'!$F$28,'Podział podstawowy'!$F$29)))))))</f>
        <v>870.67396312778124</v>
      </c>
    </row>
    <row r="851" spans="1:6">
      <c r="A851" s="104"/>
      <c r="B851" s="104"/>
      <c r="C851" s="104"/>
      <c r="D851" s="104"/>
      <c r="E851" s="104"/>
      <c r="F851" s="113">
        <f>IF(D851="dyrektor ",'Podział podstawowy'!$F$19,IF(OR(D851="zastępca dyrektora ",D851="główny księgowy"),'Podział podstawowy'!$F$20,IF(D851="kierownik",'Podział podstawowy'!$F$24,IF(D851="zastępca kierownika",'Podział podstawowy'!$F$25,IF(D851="główny ekspert",'Podział podstawowy'!$F$26,IF(OR(D851="starszy ekspert",D851="główny specjalista"),'Podział podstawowy'!$F$27,IF(OR(D851="ekspert",D851="specjalista"),'Podział podstawowy'!$F$28,'Podział podstawowy'!$F$29)))))))</f>
        <v>870.67396312778124</v>
      </c>
    </row>
    <row r="852" spans="1:6">
      <c r="A852" s="104"/>
      <c r="B852" s="104"/>
      <c r="C852" s="104"/>
      <c r="D852" s="104"/>
      <c r="E852" s="104"/>
      <c r="F852" s="113">
        <f>IF(D852="dyrektor ",'Podział podstawowy'!$F$19,IF(OR(D852="zastępca dyrektora ",D852="główny księgowy"),'Podział podstawowy'!$F$20,IF(D852="kierownik",'Podział podstawowy'!$F$24,IF(D852="zastępca kierownika",'Podział podstawowy'!$F$25,IF(D852="główny ekspert",'Podział podstawowy'!$F$26,IF(OR(D852="starszy ekspert",D852="główny specjalista"),'Podział podstawowy'!$F$27,IF(OR(D852="ekspert",D852="specjalista"),'Podział podstawowy'!$F$28,'Podział podstawowy'!$F$29)))))))</f>
        <v>870.67396312778124</v>
      </c>
    </row>
    <row r="853" spans="1:6">
      <c r="A853" s="104"/>
      <c r="B853" s="104"/>
      <c r="C853" s="104"/>
      <c r="D853" s="104"/>
      <c r="E853" s="104"/>
      <c r="F853" s="113">
        <f>IF(D853="dyrektor ",'Podział podstawowy'!$F$19,IF(OR(D853="zastępca dyrektora ",D853="główny księgowy"),'Podział podstawowy'!$F$20,IF(D853="kierownik",'Podział podstawowy'!$F$24,IF(D853="zastępca kierownika",'Podział podstawowy'!$F$25,IF(D853="główny ekspert",'Podział podstawowy'!$F$26,IF(OR(D853="starszy ekspert",D853="główny specjalista"),'Podział podstawowy'!$F$27,IF(OR(D853="ekspert",D853="specjalista"),'Podział podstawowy'!$F$28,'Podział podstawowy'!$F$29)))))))</f>
        <v>870.67396312778124</v>
      </c>
    </row>
    <row r="854" spans="1:6">
      <c r="A854" s="104"/>
      <c r="B854" s="104"/>
      <c r="C854" s="104"/>
      <c r="D854" s="104"/>
      <c r="E854" s="104"/>
      <c r="F854" s="113">
        <f>IF(D854="dyrektor ",'Podział podstawowy'!$F$19,IF(OR(D854="zastępca dyrektora ",D854="główny księgowy"),'Podział podstawowy'!$F$20,IF(D854="kierownik",'Podział podstawowy'!$F$24,IF(D854="zastępca kierownika",'Podział podstawowy'!$F$25,IF(D854="główny ekspert",'Podział podstawowy'!$F$26,IF(OR(D854="starszy ekspert",D854="główny specjalista"),'Podział podstawowy'!$F$27,IF(OR(D854="ekspert",D854="specjalista"),'Podział podstawowy'!$F$28,'Podział podstawowy'!$F$29)))))))</f>
        <v>870.67396312778124</v>
      </c>
    </row>
    <row r="855" spans="1:6">
      <c r="A855" s="104"/>
      <c r="B855" s="104"/>
      <c r="C855" s="104"/>
      <c r="D855" s="104"/>
      <c r="E855" s="104"/>
      <c r="F855" s="113">
        <f>IF(D855="dyrektor ",'Podział podstawowy'!$F$19,IF(OR(D855="zastępca dyrektora ",D855="główny księgowy"),'Podział podstawowy'!$F$20,IF(D855="kierownik",'Podział podstawowy'!$F$24,IF(D855="zastępca kierownika",'Podział podstawowy'!$F$25,IF(D855="główny ekspert",'Podział podstawowy'!$F$26,IF(OR(D855="starszy ekspert",D855="główny specjalista"),'Podział podstawowy'!$F$27,IF(OR(D855="ekspert",D855="specjalista"),'Podział podstawowy'!$F$28,'Podział podstawowy'!$F$29)))))))</f>
        <v>870.67396312778124</v>
      </c>
    </row>
    <row r="856" spans="1:6">
      <c r="A856" s="104"/>
      <c r="B856" s="104"/>
      <c r="C856" s="104"/>
      <c r="D856" s="104"/>
      <c r="E856" s="104"/>
      <c r="F856" s="113">
        <f>IF(D856="dyrektor ",'Podział podstawowy'!$F$19,IF(OR(D856="zastępca dyrektora ",D856="główny księgowy"),'Podział podstawowy'!$F$20,IF(D856="kierownik",'Podział podstawowy'!$F$24,IF(D856="zastępca kierownika",'Podział podstawowy'!$F$25,IF(D856="główny ekspert",'Podział podstawowy'!$F$26,IF(OR(D856="starszy ekspert",D856="główny specjalista"),'Podział podstawowy'!$F$27,IF(OR(D856="ekspert",D856="specjalista"),'Podział podstawowy'!$F$28,'Podział podstawowy'!$F$29)))))))</f>
        <v>870.67396312778124</v>
      </c>
    </row>
    <row r="857" spans="1:6">
      <c r="A857" s="104"/>
      <c r="B857" s="104"/>
      <c r="C857" s="104"/>
      <c r="D857" s="104"/>
      <c r="E857" s="104"/>
      <c r="F857" s="113">
        <f>IF(D857="dyrektor ",'Podział podstawowy'!$F$19,IF(OR(D857="zastępca dyrektora ",D857="główny księgowy"),'Podział podstawowy'!$F$20,IF(D857="kierownik",'Podział podstawowy'!$F$24,IF(D857="zastępca kierownika",'Podział podstawowy'!$F$25,IF(D857="główny ekspert",'Podział podstawowy'!$F$26,IF(OR(D857="starszy ekspert",D857="główny specjalista"),'Podział podstawowy'!$F$27,IF(OR(D857="ekspert",D857="specjalista"),'Podział podstawowy'!$F$28,'Podział podstawowy'!$F$29)))))))</f>
        <v>870.67396312778124</v>
      </c>
    </row>
    <row r="858" spans="1:6">
      <c r="A858" s="104"/>
      <c r="B858" s="104"/>
      <c r="C858" s="104"/>
      <c r="D858" s="104"/>
      <c r="E858" s="104"/>
      <c r="F858" s="113">
        <f>IF(D858="dyrektor ",'Podział podstawowy'!$F$19,IF(OR(D858="zastępca dyrektora ",D858="główny księgowy"),'Podział podstawowy'!$F$20,IF(D858="kierownik",'Podział podstawowy'!$F$24,IF(D858="zastępca kierownika",'Podział podstawowy'!$F$25,IF(D858="główny ekspert",'Podział podstawowy'!$F$26,IF(OR(D858="starszy ekspert",D858="główny specjalista"),'Podział podstawowy'!$F$27,IF(OR(D858="ekspert",D858="specjalista"),'Podział podstawowy'!$F$28,'Podział podstawowy'!$F$29)))))))</f>
        <v>870.67396312778124</v>
      </c>
    </row>
    <row r="859" spans="1:6">
      <c r="A859" s="104"/>
      <c r="B859" s="104"/>
      <c r="C859" s="104"/>
      <c r="D859" s="104"/>
      <c r="E859" s="104"/>
      <c r="F859" s="113">
        <f>IF(D859="dyrektor ",'Podział podstawowy'!$F$19,IF(OR(D859="zastępca dyrektora ",D859="główny księgowy"),'Podział podstawowy'!$F$20,IF(D859="kierownik",'Podział podstawowy'!$F$24,IF(D859="zastępca kierownika",'Podział podstawowy'!$F$25,IF(D859="główny ekspert",'Podział podstawowy'!$F$26,IF(OR(D859="starszy ekspert",D859="główny specjalista"),'Podział podstawowy'!$F$27,IF(OR(D859="ekspert",D859="specjalista"),'Podział podstawowy'!$F$28,'Podział podstawowy'!$F$29)))))))</f>
        <v>870.67396312778124</v>
      </c>
    </row>
    <row r="860" spans="1:6">
      <c r="A860" s="104"/>
      <c r="B860" s="104"/>
      <c r="C860" s="104"/>
      <c r="D860" s="104"/>
      <c r="E860" s="104"/>
      <c r="F860" s="113">
        <f>IF(D860="dyrektor ",'Podział podstawowy'!$F$19,IF(OR(D860="zastępca dyrektora ",D860="główny księgowy"),'Podział podstawowy'!$F$20,IF(D860="kierownik",'Podział podstawowy'!$F$24,IF(D860="zastępca kierownika",'Podział podstawowy'!$F$25,IF(D860="główny ekspert",'Podział podstawowy'!$F$26,IF(OR(D860="starszy ekspert",D860="główny specjalista"),'Podział podstawowy'!$F$27,IF(OR(D860="ekspert",D860="specjalista"),'Podział podstawowy'!$F$28,'Podział podstawowy'!$F$29)))))))</f>
        <v>870.67396312778124</v>
      </c>
    </row>
    <row r="861" spans="1:6">
      <c r="A861" s="104"/>
      <c r="B861" s="104"/>
      <c r="C861" s="104"/>
      <c r="D861" s="104"/>
      <c r="E861" s="104"/>
      <c r="F861" s="113">
        <f>IF(D861="dyrektor ",'Podział podstawowy'!$F$19,IF(OR(D861="zastępca dyrektora ",D861="główny księgowy"),'Podział podstawowy'!$F$20,IF(D861="kierownik",'Podział podstawowy'!$F$24,IF(D861="zastępca kierownika",'Podział podstawowy'!$F$25,IF(D861="główny ekspert",'Podział podstawowy'!$F$26,IF(OR(D861="starszy ekspert",D861="główny specjalista"),'Podział podstawowy'!$F$27,IF(OR(D861="ekspert",D861="specjalista"),'Podział podstawowy'!$F$28,'Podział podstawowy'!$F$29)))))))</f>
        <v>870.67396312778124</v>
      </c>
    </row>
    <row r="862" spans="1:6">
      <c r="A862" s="104"/>
      <c r="B862" s="104"/>
      <c r="C862" s="104"/>
      <c r="D862" s="104"/>
      <c r="E862" s="104"/>
      <c r="F862" s="113">
        <f>IF(D862="dyrektor ",'Podział podstawowy'!$F$19,IF(OR(D862="zastępca dyrektora ",D862="główny księgowy"),'Podział podstawowy'!$F$20,IF(D862="kierownik",'Podział podstawowy'!$F$24,IF(D862="zastępca kierownika",'Podział podstawowy'!$F$25,IF(D862="główny ekspert",'Podział podstawowy'!$F$26,IF(OR(D862="starszy ekspert",D862="główny specjalista"),'Podział podstawowy'!$F$27,IF(OR(D862="ekspert",D862="specjalista"),'Podział podstawowy'!$F$28,'Podział podstawowy'!$F$29)))))))</f>
        <v>870.67396312778124</v>
      </c>
    </row>
    <row r="863" spans="1:6">
      <c r="A863" s="104"/>
      <c r="B863" s="104"/>
      <c r="C863" s="104"/>
      <c r="D863" s="104"/>
      <c r="E863" s="104"/>
      <c r="F863" s="113">
        <f>IF(D863="dyrektor ",'Podział podstawowy'!$F$19,IF(OR(D863="zastępca dyrektora ",D863="główny księgowy"),'Podział podstawowy'!$F$20,IF(D863="kierownik",'Podział podstawowy'!$F$24,IF(D863="zastępca kierownika",'Podział podstawowy'!$F$25,IF(D863="główny ekspert",'Podział podstawowy'!$F$26,IF(OR(D863="starszy ekspert",D863="główny specjalista"),'Podział podstawowy'!$F$27,IF(OR(D863="ekspert",D863="specjalista"),'Podział podstawowy'!$F$28,'Podział podstawowy'!$F$29)))))))</f>
        <v>870.67396312778124</v>
      </c>
    </row>
    <row r="864" spans="1:6">
      <c r="A864" s="104"/>
      <c r="B864" s="104"/>
      <c r="C864" s="104"/>
      <c r="D864" s="104"/>
      <c r="E864" s="104"/>
      <c r="F864" s="113">
        <f>IF(D864="dyrektor ",'Podział podstawowy'!$F$19,IF(OR(D864="zastępca dyrektora ",D864="główny księgowy"),'Podział podstawowy'!$F$20,IF(D864="kierownik",'Podział podstawowy'!$F$24,IF(D864="zastępca kierownika",'Podział podstawowy'!$F$25,IF(D864="główny ekspert",'Podział podstawowy'!$F$26,IF(OR(D864="starszy ekspert",D864="główny specjalista"),'Podział podstawowy'!$F$27,IF(OR(D864="ekspert",D864="specjalista"),'Podział podstawowy'!$F$28,'Podział podstawowy'!$F$29)))))))</f>
        <v>870.67396312778124</v>
      </c>
    </row>
    <row r="865" spans="1:6">
      <c r="A865" s="104"/>
      <c r="B865" s="104"/>
      <c r="C865" s="104"/>
      <c r="D865" s="104"/>
      <c r="E865" s="104"/>
      <c r="F865" s="113">
        <f>IF(D865="dyrektor ",'Podział podstawowy'!$F$19,IF(OR(D865="zastępca dyrektora ",D865="główny księgowy"),'Podział podstawowy'!$F$20,IF(D865="kierownik",'Podział podstawowy'!$F$24,IF(D865="zastępca kierownika",'Podział podstawowy'!$F$25,IF(D865="główny ekspert",'Podział podstawowy'!$F$26,IF(OR(D865="starszy ekspert",D865="główny specjalista"),'Podział podstawowy'!$F$27,IF(OR(D865="ekspert",D865="specjalista"),'Podział podstawowy'!$F$28,'Podział podstawowy'!$F$29)))))))</f>
        <v>870.67396312778124</v>
      </c>
    </row>
    <row r="866" spans="1:6">
      <c r="A866" s="104"/>
      <c r="B866" s="104"/>
      <c r="C866" s="104"/>
      <c r="D866" s="104"/>
      <c r="E866" s="104"/>
      <c r="F866" s="113">
        <f>IF(D866="dyrektor ",'Podział podstawowy'!$F$19,IF(OR(D866="zastępca dyrektora ",D866="główny księgowy"),'Podział podstawowy'!$F$20,IF(D866="kierownik",'Podział podstawowy'!$F$24,IF(D866="zastępca kierownika",'Podział podstawowy'!$F$25,IF(D866="główny ekspert",'Podział podstawowy'!$F$26,IF(OR(D866="starszy ekspert",D866="główny specjalista"),'Podział podstawowy'!$F$27,IF(OR(D866="ekspert",D866="specjalista"),'Podział podstawowy'!$F$28,'Podział podstawowy'!$F$29)))))))</f>
        <v>870.67396312778124</v>
      </c>
    </row>
    <row r="867" spans="1:6">
      <c r="A867" s="104"/>
      <c r="B867" s="104"/>
      <c r="C867" s="104"/>
      <c r="D867" s="104"/>
      <c r="E867" s="104"/>
      <c r="F867" s="113">
        <f>IF(D867="dyrektor ",'Podział podstawowy'!$F$19,IF(OR(D867="zastępca dyrektora ",D867="główny księgowy"),'Podział podstawowy'!$F$20,IF(D867="kierownik",'Podział podstawowy'!$F$24,IF(D867="zastępca kierownika",'Podział podstawowy'!$F$25,IF(D867="główny ekspert",'Podział podstawowy'!$F$26,IF(OR(D867="starszy ekspert",D867="główny specjalista"),'Podział podstawowy'!$F$27,IF(OR(D867="ekspert",D867="specjalista"),'Podział podstawowy'!$F$28,'Podział podstawowy'!$F$29)))))))</f>
        <v>870.67396312778124</v>
      </c>
    </row>
    <row r="868" spans="1:6">
      <c r="A868" s="104"/>
      <c r="B868" s="104"/>
      <c r="C868" s="104"/>
      <c r="D868" s="104"/>
      <c r="E868" s="104"/>
      <c r="F868" s="113">
        <f>IF(D868="dyrektor ",'Podział podstawowy'!$F$19,IF(OR(D868="zastępca dyrektora ",D868="główny księgowy"),'Podział podstawowy'!$F$20,IF(D868="kierownik",'Podział podstawowy'!$F$24,IF(D868="zastępca kierownika",'Podział podstawowy'!$F$25,IF(D868="główny ekspert",'Podział podstawowy'!$F$26,IF(OR(D868="starszy ekspert",D868="główny specjalista"),'Podział podstawowy'!$F$27,IF(OR(D868="ekspert",D868="specjalista"),'Podział podstawowy'!$F$28,'Podział podstawowy'!$F$29)))))))</f>
        <v>870.67396312778124</v>
      </c>
    </row>
    <row r="869" spans="1:6">
      <c r="A869" s="104"/>
      <c r="B869" s="104"/>
      <c r="C869" s="104"/>
      <c r="D869" s="104"/>
      <c r="E869" s="104"/>
      <c r="F869" s="113">
        <f>IF(D869="dyrektor ",'Podział podstawowy'!$F$19,IF(OR(D869="zastępca dyrektora ",D869="główny księgowy"),'Podział podstawowy'!$F$20,IF(D869="kierownik",'Podział podstawowy'!$F$24,IF(D869="zastępca kierownika",'Podział podstawowy'!$F$25,IF(D869="główny ekspert",'Podział podstawowy'!$F$26,IF(OR(D869="starszy ekspert",D869="główny specjalista"),'Podział podstawowy'!$F$27,IF(OR(D869="ekspert",D869="specjalista"),'Podział podstawowy'!$F$28,'Podział podstawowy'!$F$29)))))))</f>
        <v>870.67396312778124</v>
      </c>
    </row>
    <row r="870" spans="1:6">
      <c r="A870" s="104"/>
      <c r="B870" s="104"/>
      <c r="C870" s="104"/>
      <c r="D870" s="104"/>
      <c r="E870" s="104"/>
      <c r="F870" s="113">
        <f>IF(D870="dyrektor ",'Podział podstawowy'!$F$19,IF(OR(D870="zastępca dyrektora ",D870="główny księgowy"),'Podział podstawowy'!$F$20,IF(D870="kierownik",'Podział podstawowy'!$F$24,IF(D870="zastępca kierownika",'Podział podstawowy'!$F$25,IF(D870="główny ekspert",'Podział podstawowy'!$F$26,IF(OR(D870="starszy ekspert",D870="główny specjalista"),'Podział podstawowy'!$F$27,IF(OR(D870="ekspert",D870="specjalista"),'Podział podstawowy'!$F$28,'Podział podstawowy'!$F$29)))))))</f>
        <v>870.67396312778124</v>
      </c>
    </row>
    <row r="871" spans="1:6">
      <c r="A871" s="104"/>
      <c r="B871" s="104"/>
      <c r="C871" s="104"/>
      <c r="D871" s="104"/>
      <c r="E871" s="104"/>
      <c r="F871" s="113">
        <f>IF(D871="dyrektor ",'Podział podstawowy'!$F$19,IF(OR(D871="zastępca dyrektora ",D871="główny księgowy"),'Podział podstawowy'!$F$20,IF(D871="kierownik",'Podział podstawowy'!$F$24,IF(D871="zastępca kierownika",'Podział podstawowy'!$F$25,IF(D871="główny ekspert",'Podział podstawowy'!$F$26,IF(OR(D871="starszy ekspert",D871="główny specjalista"),'Podział podstawowy'!$F$27,IF(OR(D871="ekspert",D871="specjalista"),'Podział podstawowy'!$F$28,'Podział podstawowy'!$F$29)))))))</f>
        <v>870.67396312778124</v>
      </c>
    </row>
    <row r="872" spans="1:6">
      <c r="A872" s="104"/>
      <c r="B872" s="104"/>
      <c r="C872" s="104"/>
      <c r="D872" s="104"/>
      <c r="E872" s="104"/>
      <c r="F872" s="113">
        <f>IF(D872="dyrektor ",'Podział podstawowy'!$F$19,IF(OR(D872="zastępca dyrektora ",D872="główny księgowy"),'Podział podstawowy'!$F$20,IF(D872="kierownik",'Podział podstawowy'!$F$24,IF(D872="zastępca kierownika",'Podział podstawowy'!$F$25,IF(D872="główny ekspert",'Podział podstawowy'!$F$26,IF(OR(D872="starszy ekspert",D872="główny specjalista"),'Podział podstawowy'!$F$27,IF(OR(D872="ekspert",D872="specjalista"),'Podział podstawowy'!$F$28,'Podział podstawowy'!$F$29)))))))</f>
        <v>870.67396312778124</v>
      </c>
    </row>
    <row r="873" spans="1:6">
      <c r="A873" s="104"/>
      <c r="B873" s="104"/>
      <c r="C873" s="104"/>
      <c r="D873" s="104"/>
      <c r="E873" s="104"/>
      <c r="F873" s="113">
        <f>IF(D873="dyrektor ",'Podział podstawowy'!$F$19,IF(OR(D873="zastępca dyrektora ",D873="główny księgowy"),'Podział podstawowy'!$F$20,IF(D873="kierownik",'Podział podstawowy'!$F$24,IF(D873="zastępca kierownika",'Podział podstawowy'!$F$25,IF(D873="główny ekspert",'Podział podstawowy'!$F$26,IF(OR(D873="starszy ekspert",D873="główny specjalista"),'Podział podstawowy'!$F$27,IF(OR(D873="ekspert",D873="specjalista"),'Podział podstawowy'!$F$28,'Podział podstawowy'!$F$29)))))))</f>
        <v>870.67396312778124</v>
      </c>
    </row>
    <row r="874" spans="1:6">
      <c r="A874" s="104"/>
      <c r="B874" s="104"/>
      <c r="C874" s="104"/>
      <c r="D874" s="104"/>
      <c r="E874" s="104"/>
      <c r="F874" s="113">
        <f>IF(D874="dyrektor ",'Podział podstawowy'!$F$19,IF(OR(D874="zastępca dyrektora ",D874="główny księgowy"),'Podział podstawowy'!$F$20,IF(D874="kierownik",'Podział podstawowy'!$F$24,IF(D874="zastępca kierownika",'Podział podstawowy'!$F$25,IF(D874="główny ekspert",'Podział podstawowy'!$F$26,IF(OR(D874="starszy ekspert",D874="główny specjalista"),'Podział podstawowy'!$F$27,IF(OR(D874="ekspert",D874="specjalista"),'Podział podstawowy'!$F$28,'Podział podstawowy'!$F$29)))))))</f>
        <v>870.67396312778124</v>
      </c>
    </row>
    <row r="875" spans="1:6">
      <c r="A875" s="104"/>
      <c r="B875" s="104"/>
      <c r="C875" s="104"/>
      <c r="D875" s="104"/>
      <c r="E875" s="104"/>
      <c r="F875" s="113">
        <f>IF(D875="dyrektor ",'Podział podstawowy'!$F$19,IF(OR(D875="zastępca dyrektora ",D875="główny księgowy"),'Podział podstawowy'!$F$20,IF(D875="kierownik",'Podział podstawowy'!$F$24,IF(D875="zastępca kierownika",'Podział podstawowy'!$F$25,IF(D875="główny ekspert",'Podział podstawowy'!$F$26,IF(OR(D875="starszy ekspert",D875="główny specjalista"),'Podział podstawowy'!$F$27,IF(OR(D875="ekspert",D875="specjalista"),'Podział podstawowy'!$F$28,'Podział podstawowy'!$F$29)))))))</f>
        <v>870.67396312778124</v>
      </c>
    </row>
    <row r="876" spans="1:6">
      <c r="A876" s="104"/>
      <c r="B876" s="104"/>
      <c r="C876" s="104"/>
      <c r="D876" s="104"/>
      <c r="E876" s="104"/>
      <c r="F876" s="113">
        <f>IF(D876="dyrektor ",'Podział podstawowy'!$F$19,IF(OR(D876="zastępca dyrektora ",D876="główny księgowy"),'Podział podstawowy'!$F$20,IF(D876="kierownik",'Podział podstawowy'!$F$24,IF(D876="zastępca kierownika",'Podział podstawowy'!$F$25,IF(D876="główny ekspert",'Podział podstawowy'!$F$26,IF(OR(D876="starszy ekspert",D876="główny specjalista"),'Podział podstawowy'!$F$27,IF(OR(D876="ekspert",D876="specjalista"),'Podział podstawowy'!$F$28,'Podział podstawowy'!$F$29)))))))</f>
        <v>870.67396312778124</v>
      </c>
    </row>
    <row r="877" spans="1:6">
      <c r="A877" s="104"/>
      <c r="B877" s="104"/>
      <c r="C877" s="104"/>
      <c r="D877" s="104"/>
      <c r="E877" s="104"/>
      <c r="F877" s="113">
        <f>IF(D877="dyrektor ",'Podział podstawowy'!$F$19,IF(OR(D877="zastępca dyrektora ",D877="główny księgowy"),'Podział podstawowy'!$F$20,IF(D877="kierownik",'Podział podstawowy'!$F$24,IF(D877="zastępca kierownika",'Podział podstawowy'!$F$25,IF(D877="główny ekspert",'Podział podstawowy'!$F$26,IF(OR(D877="starszy ekspert",D877="główny specjalista"),'Podział podstawowy'!$F$27,IF(OR(D877="ekspert",D877="specjalista"),'Podział podstawowy'!$F$28,'Podział podstawowy'!$F$29)))))))</f>
        <v>870.67396312778124</v>
      </c>
    </row>
    <row r="878" spans="1:6">
      <c r="A878" s="104"/>
      <c r="B878" s="104"/>
      <c r="C878" s="104"/>
      <c r="D878" s="104"/>
      <c r="E878" s="104"/>
      <c r="F878" s="113">
        <f>IF(D878="dyrektor ",'Podział podstawowy'!$F$19,IF(OR(D878="zastępca dyrektora ",D878="główny księgowy"),'Podział podstawowy'!$F$20,IF(D878="kierownik",'Podział podstawowy'!$F$24,IF(D878="zastępca kierownika",'Podział podstawowy'!$F$25,IF(D878="główny ekspert",'Podział podstawowy'!$F$26,IF(OR(D878="starszy ekspert",D878="główny specjalista"),'Podział podstawowy'!$F$27,IF(OR(D878="ekspert",D878="specjalista"),'Podział podstawowy'!$F$28,'Podział podstawowy'!$F$29)))))))</f>
        <v>870.67396312778124</v>
      </c>
    </row>
    <row r="879" spans="1:6">
      <c r="A879" s="104"/>
      <c r="B879" s="104"/>
      <c r="C879" s="104"/>
      <c r="D879" s="104"/>
      <c r="E879" s="104"/>
      <c r="F879" s="113">
        <f>IF(D879="dyrektor ",'Podział podstawowy'!$F$19,IF(OR(D879="zastępca dyrektora ",D879="główny księgowy"),'Podział podstawowy'!$F$20,IF(D879="kierownik",'Podział podstawowy'!$F$24,IF(D879="zastępca kierownika",'Podział podstawowy'!$F$25,IF(D879="główny ekspert",'Podział podstawowy'!$F$26,IF(OR(D879="starszy ekspert",D879="główny specjalista"),'Podział podstawowy'!$F$27,IF(OR(D879="ekspert",D879="specjalista"),'Podział podstawowy'!$F$28,'Podział podstawowy'!$F$29)))))))</f>
        <v>870.67396312778124</v>
      </c>
    </row>
    <row r="880" spans="1:6">
      <c r="A880" s="104"/>
      <c r="B880" s="104"/>
      <c r="C880" s="104"/>
      <c r="D880" s="104"/>
      <c r="E880" s="104"/>
      <c r="F880" s="113">
        <f>IF(D880="dyrektor ",'Podział podstawowy'!$F$19,IF(OR(D880="zastępca dyrektora ",D880="główny księgowy"),'Podział podstawowy'!$F$20,IF(D880="kierownik",'Podział podstawowy'!$F$24,IF(D880="zastępca kierownika",'Podział podstawowy'!$F$25,IF(D880="główny ekspert",'Podział podstawowy'!$F$26,IF(OR(D880="starszy ekspert",D880="główny specjalista"),'Podział podstawowy'!$F$27,IF(OR(D880="ekspert",D880="specjalista"),'Podział podstawowy'!$F$28,'Podział podstawowy'!$F$29)))))))</f>
        <v>870.67396312778124</v>
      </c>
    </row>
    <row r="881" spans="1:6">
      <c r="A881" s="104"/>
      <c r="B881" s="104"/>
      <c r="C881" s="104"/>
      <c r="D881" s="104"/>
      <c r="E881" s="104"/>
      <c r="F881" s="113">
        <f>IF(D881="dyrektor ",'Podział podstawowy'!$F$19,IF(OR(D881="zastępca dyrektora ",D881="główny księgowy"),'Podział podstawowy'!$F$20,IF(D881="kierownik",'Podział podstawowy'!$F$24,IF(D881="zastępca kierownika",'Podział podstawowy'!$F$25,IF(D881="główny ekspert",'Podział podstawowy'!$F$26,IF(OR(D881="starszy ekspert",D881="główny specjalista"),'Podział podstawowy'!$F$27,IF(OR(D881="ekspert",D881="specjalista"),'Podział podstawowy'!$F$28,'Podział podstawowy'!$F$29)))))))</f>
        <v>870.67396312778124</v>
      </c>
    </row>
    <row r="882" spans="1:6">
      <c r="A882" s="104"/>
      <c r="B882" s="104"/>
      <c r="C882" s="104"/>
      <c r="D882" s="104"/>
      <c r="E882" s="104"/>
      <c r="F882" s="113">
        <f>IF(D882="dyrektor ",'Podział podstawowy'!$F$19,IF(OR(D882="zastępca dyrektora ",D882="główny księgowy"),'Podział podstawowy'!$F$20,IF(D882="kierownik",'Podział podstawowy'!$F$24,IF(D882="zastępca kierownika",'Podział podstawowy'!$F$25,IF(D882="główny ekspert",'Podział podstawowy'!$F$26,IF(OR(D882="starszy ekspert",D882="główny specjalista"),'Podział podstawowy'!$F$27,IF(OR(D882="ekspert",D882="specjalista"),'Podział podstawowy'!$F$28,'Podział podstawowy'!$F$29)))))))</f>
        <v>870.67396312778124</v>
      </c>
    </row>
    <row r="883" spans="1:6">
      <c r="A883" s="104"/>
      <c r="B883" s="104"/>
      <c r="C883" s="104"/>
      <c r="D883" s="104"/>
      <c r="E883" s="104"/>
      <c r="F883" s="113">
        <f>IF(D883="dyrektor ",'Podział podstawowy'!$F$19,IF(OR(D883="zastępca dyrektora ",D883="główny księgowy"),'Podział podstawowy'!$F$20,IF(D883="kierownik",'Podział podstawowy'!$F$24,IF(D883="zastępca kierownika",'Podział podstawowy'!$F$25,IF(D883="główny ekspert",'Podział podstawowy'!$F$26,IF(OR(D883="starszy ekspert",D883="główny specjalista"),'Podział podstawowy'!$F$27,IF(OR(D883="ekspert",D883="specjalista"),'Podział podstawowy'!$F$28,'Podział podstawowy'!$F$29)))))))</f>
        <v>870.67396312778124</v>
      </c>
    </row>
    <row r="884" spans="1:6">
      <c r="A884" s="104"/>
      <c r="B884" s="104"/>
      <c r="C884" s="104"/>
      <c r="D884" s="104"/>
      <c r="E884" s="104"/>
      <c r="F884" s="113">
        <f>IF(D884="dyrektor ",'Podział podstawowy'!$F$19,IF(OR(D884="zastępca dyrektora ",D884="główny księgowy"),'Podział podstawowy'!$F$20,IF(D884="kierownik",'Podział podstawowy'!$F$24,IF(D884="zastępca kierownika",'Podział podstawowy'!$F$25,IF(D884="główny ekspert",'Podział podstawowy'!$F$26,IF(OR(D884="starszy ekspert",D884="główny specjalista"),'Podział podstawowy'!$F$27,IF(OR(D884="ekspert",D884="specjalista"),'Podział podstawowy'!$F$28,'Podział podstawowy'!$F$29)))))))</f>
        <v>870.67396312778124</v>
      </c>
    </row>
    <row r="885" spans="1:6">
      <c r="A885" s="104"/>
      <c r="B885" s="104"/>
      <c r="C885" s="104"/>
      <c r="D885" s="104"/>
      <c r="E885" s="104"/>
      <c r="F885" s="113">
        <f>IF(D885="dyrektor ",'Podział podstawowy'!$F$19,IF(OR(D885="zastępca dyrektora ",D885="główny księgowy"),'Podział podstawowy'!$F$20,IF(D885="kierownik",'Podział podstawowy'!$F$24,IF(D885="zastępca kierownika",'Podział podstawowy'!$F$25,IF(D885="główny ekspert",'Podział podstawowy'!$F$26,IF(OR(D885="starszy ekspert",D885="główny specjalista"),'Podział podstawowy'!$F$27,IF(OR(D885="ekspert",D885="specjalista"),'Podział podstawowy'!$F$28,'Podział podstawowy'!$F$29)))))))</f>
        <v>870.67396312778124</v>
      </c>
    </row>
    <row r="886" spans="1:6">
      <c r="A886" s="104"/>
      <c r="B886" s="104"/>
      <c r="C886" s="104"/>
      <c r="D886" s="104"/>
      <c r="E886" s="104"/>
      <c r="F886" s="113">
        <f>IF(D886="dyrektor ",'Podział podstawowy'!$F$19,IF(OR(D886="zastępca dyrektora ",D886="główny księgowy"),'Podział podstawowy'!$F$20,IF(D886="kierownik",'Podział podstawowy'!$F$24,IF(D886="zastępca kierownika",'Podział podstawowy'!$F$25,IF(D886="główny ekspert",'Podział podstawowy'!$F$26,IF(OR(D886="starszy ekspert",D886="główny specjalista"),'Podział podstawowy'!$F$27,IF(OR(D886="ekspert",D886="specjalista"),'Podział podstawowy'!$F$28,'Podział podstawowy'!$F$29)))))))</f>
        <v>870.67396312778124</v>
      </c>
    </row>
    <row r="887" spans="1:6">
      <c r="A887" s="104"/>
      <c r="B887" s="104"/>
      <c r="C887" s="104"/>
      <c r="D887" s="104"/>
      <c r="E887" s="104"/>
      <c r="F887" s="113">
        <f>IF(D887="dyrektor ",'Podział podstawowy'!$F$19,IF(OR(D887="zastępca dyrektora ",D887="główny księgowy"),'Podział podstawowy'!$F$20,IF(D887="kierownik",'Podział podstawowy'!$F$24,IF(D887="zastępca kierownika",'Podział podstawowy'!$F$25,IF(D887="główny ekspert",'Podział podstawowy'!$F$26,IF(OR(D887="starszy ekspert",D887="główny specjalista"),'Podział podstawowy'!$F$27,IF(OR(D887="ekspert",D887="specjalista"),'Podział podstawowy'!$F$28,'Podział podstawowy'!$F$29)))))))</f>
        <v>870.67396312778124</v>
      </c>
    </row>
    <row r="888" spans="1:6">
      <c r="A888" s="104"/>
      <c r="B888" s="104"/>
      <c r="C888" s="104"/>
      <c r="D888" s="104"/>
      <c r="E888" s="104"/>
      <c r="F888" s="113">
        <f>IF(D888="dyrektor ",'Podział podstawowy'!$F$19,IF(OR(D888="zastępca dyrektora ",D888="główny księgowy"),'Podział podstawowy'!$F$20,IF(D888="kierownik",'Podział podstawowy'!$F$24,IF(D888="zastępca kierownika",'Podział podstawowy'!$F$25,IF(D888="główny ekspert",'Podział podstawowy'!$F$26,IF(OR(D888="starszy ekspert",D888="główny specjalista"),'Podział podstawowy'!$F$27,IF(OR(D888="ekspert",D888="specjalista"),'Podział podstawowy'!$F$28,'Podział podstawowy'!$F$29)))))))</f>
        <v>870.67396312778124</v>
      </c>
    </row>
    <row r="889" spans="1:6">
      <c r="A889" s="104"/>
      <c r="B889" s="104"/>
      <c r="C889" s="104"/>
      <c r="D889" s="104"/>
      <c r="E889" s="104"/>
      <c r="F889" s="113">
        <f>IF(D889="dyrektor ",'Podział podstawowy'!$F$19,IF(OR(D889="zastępca dyrektora ",D889="główny księgowy"),'Podział podstawowy'!$F$20,IF(D889="kierownik",'Podział podstawowy'!$F$24,IF(D889="zastępca kierownika",'Podział podstawowy'!$F$25,IF(D889="główny ekspert",'Podział podstawowy'!$F$26,IF(OR(D889="starszy ekspert",D889="główny specjalista"),'Podział podstawowy'!$F$27,IF(OR(D889="ekspert",D889="specjalista"),'Podział podstawowy'!$F$28,'Podział podstawowy'!$F$29)))))))</f>
        <v>870.67396312778124</v>
      </c>
    </row>
    <row r="890" spans="1:6">
      <c r="A890" s="104"/>
      <c r="B890" s="104"/>
      <c r="C890" s="104"/>
      <c r="D890" s="104"/>
      <c r="E890" s="104"/>
      <c r="F890" s="113">
        <f>IF(D890="dyrektor ",'Podział podstawowy'!$F$19,IF(OR(D890="zastępca dyrektora ",D890="główny księgowy"),'Podział podstawowy'!$F$20,IF(D890="kierownik",'Podział podstawowy'!$F$24,IF(D890="zastępca kierownika",'Podział podstawowy'!$F$25,IF(D890="główny ekspert",'Podział podstawowy'!$F$26,IF(OR(D890="starszy ekspert",D890="główny specjalista"),'Podział podstawowy'!$F$27,IF(OR(D890="ekspert",D890="specjalista"),'Podział podstawowy'!$F$28,'Podział podstawowy'!$F$29)))))))</f>
        <v>870.67396312778124</v>
      </c>
    </row>
    <row r="891" spans="1:6">
      <c r="A891" s="104"/>
      <c r="B891" s="104"/>
      <c r="C891" s="104"/>
      <c r="D891" s="104"/>
      <c r="E891" s="104"/>
      <c r="F891" s="113">
        <f>IF(D891="dyrektor ",'Podział podstawowy'!$F$19,IF(OR(D891="zastępca dyrektora ",D891="główny księgowy"),'Podział podstawowy'!$F$20,IF(D891="kierownik",'Podział podstawowy'!$F$24,IF(D891="zastępca kierownika",'Podział podstawowy'!$F$25,IF(D891="główny ekspert",'Podział podstawowy'!$F$26,IF(OR(D891="starszy ekspert",D891="główny specjalista"),'Podział podstawowy'!$F$27,IF(OR(D891="ekspert",D891="specjalista"),'Podział podstawowy'!$F$28,'Podział podstawowy'!$F$29)))))))</f>
        <v>870.67396312778124</v>
      </c>
    </row>
    <row r="892" spans="1:6">
      <c r="A892" s="104"/>
      <c r="B892" s="104"/>
      <c r="C892" s="104"/>
      <c r="D892" s="104"/>
      <c r="E892" s="104"/>
      <c r="F892" s="113">
        <f>IF(D892="dyrektor ",'Podział podstawowy'!$F$19,IF(OR(D892="zastępca dyrektora ",D892="główny księgowy"),'Podział podstawowy'!$F$20,IF(D892="kierownik",'Podział podstawowy'!$F$24,IF(D892="zastępca kierownika",'Podział podstawowy'!$F$25,IF(D892="główny ekspert",'Podział podstawowy'!$F$26,IF(OR(D892="starszy ekspert",D892="główny specjalista"),'Podział podstawowy'!$F$27,IF(OR(D892="ekspert",D892="specjalista"),'Podział podstawowy'!$F$28,'Podział podstawowy'!$F$29)))))))</f>
        <v>870.67396312778124</v>
      </c>
    </row>
    <row r="893" spans="1:6">
      <c r="A893" s="104"/>
      <c r="B893" s="104"/>
      <c r="C893" s="104"/>
      <c r="D893" s="104"/>
      <c r="E893" s="104"/>
      <c r="F893" s="113">
        <f>IF(D893="dyrektor ",'Podział podstawowy'!$F$19,IF(OR(D893="zastępca dyrektora ",D893="główny księgowy"),'Podział podstawowy'!$F$20,IF(D893="kierownik",'Podział podstawowy'!$F$24,IF(D893="zastępca kierownika",'Podział podstawowy'!$F$25,IF(D893="główny ekspert",'Podział podstawowy'!$F$26,IF(OR(D893="starszy ekspert",D893="główny specjalista"),'Podział podstawowy'!$F$27,IF(OR(D893="ekspert",D893="specjalista"),'Podział podstawowy'!$F$28,'Podział podstawowy'!$F$29)))))))</f>
        <v>870.67396312778124</v>
      </c>
    </row>
    <row r="894" spans="1:6">
      <c r="A894" s="104"/>
      <c r="B894" s="104"/>
      <c r="C894" s="104"/>
      <c r="D894" s="104"/>
      <c r="E894" s="104"/>
      <c r="F894" s="113">
        <f>IF(D894="dyrektor ",'Podział podstawowy'!$F$19,IF(OR(D894="zastępca dyrektora ",D894="główny księgowy"),'Podział podstawowy'!$F$20,IF(D894="kierownik",'Podział podstawowy'!$F$24,IF(D894="zastępca kierownika",'Podział podstawowy'!$F$25,IF(D894="główny ekspert",'Podział podstawowy'!$F$26,IF(OR(D894="starszy ekspert",D894="główny specjalista"),'Podział podstawowy'!$F$27,IF(OR(D894="ekspert",D894="specjalista"),'Podział podstawowy'!$F$28,'Podział podstawowy'!$F$29)))))))</f>
        <v>870.67396312778124</v>
      </c>
    </row>
    <row r="895" spans="1:6">
      <c r="A895" s="104"/>
      <c r="B895" s="104"/>
      <c r="C895" s="104"/>
      <c r="D895" s="104"/>
      <c r="E895" s="104"/>
      <c r="F895" s="113">
        <f>IF(D895="dyrektor ",'Podział podstawowy'!$F$19,IF(OR(D895="zastępca dyrektora ",D895="główny księgowy"),'Podział podstawowy'!$F$20,IF(D895="kierownik",'Podział podstawowy'!$F$24,IF(D895="zastępca kierownika",'Podział podstawowy'!$F$25,IF(D895="główny ekspert",'Podział podstawowy'!$F$26,IF(OR(D895="starszy ekspert",D895="główny specjalista"),'Podział podstawowy'!$F$27,IF(OR(D895="ekspert",D895="specjalista"),'Podział podstawowy'!$F$28,'Podział podstawowy'!$F$29)))))))</f>
        <v>870.67396312778124</v>
      </c>
    </row>
    <row r="896" spans="1:6">
      <c r="A896" s="104"/>
      <c r="B896" s="104"/>
      <c r="C896" s="104"/>
      <c r="D896" s="104"/>
      <c r="E896" s="104"/>
      <c r="F896" s="113">
        <f>IF(D896="dyrektor ",'Podział podstawowy'!$F$19,IF(OR(D896="zastępca dyrektora ",D896="główny księgowy"),'Podział podstawowy'!$F$20,IF(D896="kierownik",'Podział podstawowy'!$F$24,IF(D896="zastępca kierownika",'Podział podstawowy'!$F$25,IF(D896="główny ekspert",'Podział podstawowy'!$F$26,IF(OR(D896="starszy ekspert",D896="główny specjalista"),'Podział podstawowy'!$F$27,IF(OR(D896="ekspert",D896="specjalista"),'Podział podstawowy'!$F$28,'Podział podstawowy'!$F$29)))))))</f>
        <v>870.67396312778124</v>
      </c>
    </row>
    <row r="897" spans="1:6">
      <c r="A897" s="104"/>
      <c r="B897" s="104"/>
      <c r="C897" s="104"/>
      <c r="D897" s="104"/>
      <c r="E897" s="104"/>
      <c r="F897" s="113">
        <f>IF(D897="dyrektor ",'Podział podstawowy'!$F$19,IF(OR(D897="zastępca dyrektora ",D897="główny księgowy"),'Podział podstawowy'!$F$20,IF(D897="kierownik",'Podział podstawowy'!$F$24,IF(D897="zastępca kierownika",'Podział podstawowy'!$F$25,IF(D897="główny ekspert",'Podział podstawowy'!$F$26,IF(OR(D897="starszy ekspert",D897="główny specjalista"),'Podział podstawowy'!$F$27,IF(OR(D897="ekspert",D897="specjalista"),'Podział podstawowy'!$F$28,'Podział podstawowy'!$F$29)))))))</f>
        <v>870.67396312778124</v>
      </c>
    </row>
    <row r="898" spans="1:6">
      <c r="A898" s="104"/>
      <c r="B898" s="104"/>
      <c r="C898" s="104"/>
      <c r="D898" s="104"/>
      <c r="E898" s="104"/>
      <c r="F898" s="113">
        <f>IF(D898="dyrektor ",'Podział podstawowy'!$F$19,IF(OR(D898="zastępca dyrektora ",D898="główny księgowy"),'Podział podstawowy'!$F$20,IF(D898="kierownik",'Podział podstawowy'!$F$24,IF(D898="zastępca kierownika",'Podział podstawowy'!$F$25,IF(D898="główny ekspert",'Podział podstawowy'!$F$26,IF(OR(D898="starszy ekspert",D898="główny specjalista"),'Podział podstawowy'!$F$27,IF(OR(D898="ekspert",D898="specjalista"),'Podział podstawowy'!$F$28,'Podział podstawowy'!$F$29)))))))</f>
        <v>870.67396312778124</v>
      </c>
    </row>
    <row r="899" spans="1:6">
      <c r="A899" s="104"/>
      <c r="B899" s="104"/>
      <c r="C899" s="104"/>
      <c r="D899" s="104"/>
      <c r="E899" s="104"/>
      <c r="F899" s="113">
        <f>IF(D899="dyrektor ",'Podział podstawowy'!$F$19,IF(OR(D899="zastępca dyrektora ",D899="główny księgowy"),'Podział podstawowy'!$F$20,IF(D899="kierownik",'Podział podstawowy'!$F$24,IF(D899="zastępca kierownika",'Podział podstawowy'!$F$25,IF(D899="główny ekspert",'Podział podstawowy'!$F$26,IF(OR(D899="starszy ekspert",D899="główny specjalista"),'Podział podstawowy'!$F$27,IF(OR(D899="ekspert",D899="specjalista"),'Podział podstawowy'!$F$28,'Podział podstawowy'!$F$29)))))))</f>
        <v>870.67396312778124</v>
      </c>
    </row>
    <row r="900" spans="1:6">
      <c r="A900" s="104"/>
      <c r="B900" s="104"/>
      <c r="C900" s="104"/>
      <c r="D900" s="104"/>
      <c r="E900" s="104"/>
      <c r="F900" s="113">
        <f>IF(D900="dyrektor ",'Podział podstawowy'!$F$19,IF(OR(D900="zastępca dyrektora ",D900="główny księgowy"),'Podział podstawowy'!$F$20,IF(D900="kierownik",'Podział podstawowy'!$F$24,IF(D900="zastępca kierownika",'Podział podstawowy'!$F$25,IF(D900="główny ekspert",'Podział podstawowy'!$F$26,IF(OR(D900="starszy ekspert",D900="główny specjalista"),'Podział podstawowy'!$F$27,IF(OR(D900="ekspert",D900="specjalista"),'Podział podstawowy'!$F$28,'Podział podstawowy'!$F$29)))))))</f>
        <v>870.67396312778124</v>
      </c>
    </row>
    <row r="901" spans="1:6">
      <c r="A901" s="104"/>
      <c r="B901" s="104"/>
      <c r="C901" s="104"/>
      <c r="D901" s="104"/>
      <c r="E901" s="104"/>
      <c r="F901" s="113">
        <f>IF(D901="dyrektor ",'Podział podstawowy'!$F$19,IF(OR(D901="zastępca dyrektora ",D901="główny księgowy"),'Podział podstawowy'!$F$20,IF(D901="kierownik",'Podział podstawowy'!$F$24,IF(D901="zastępca kierownika",'Podział podstawowy'!$F$25,IF(D901="główny ekspert",'Podział podstawowy'!$F$26,IF(OR(D901="starszy ekspert",D901="główny specjalista"),'Podział podstawowy'!$F$27,IF(OR(D901="ekspert",D901="specjalista"),'Podział podstawowy'!$F$28,'Podział podstawowy'!$F$29)))))))</f>
        <v>870.67396312778124</v>
      </c>
    </row>
    <row r="902" spans="1:6">
      <c r="A902" s="104"/>
      <c r="B902" s="104"/>
      <c r="C902" s="104"/>
      <c r="D902" s="104"/>
      <c r="E902" s="104"/>
      <c r="F902" s="113">
        <f>IF(D902="dyrektor ",'Podział podstawowy'!$F$19,IF(OR(D902="zastępca dyrektora ",D902="główny księgowy"),'Podział podstawowy'!$F$20,IF(D902="kierownik",'Podział podstawowy'!$F$24,IF(D902="zastępca kierownika",'Podział podstawowy'!$F$25,IF(D902="główny ekspert",'Podział podstawowy'!$F$26,IF(OR(D902="starszy ekspert",D902="główny specjalista"),'Podział podstawowy'!$F$27,IF(OR(D902="ekspert",D902="specjalista"),'Podział podstawowy'!$F$28,'Podział podstawowy'!$F$29)))))))</f>
        <v>870.67396312778124</v>
      </c>
    </row>
    <row r="903" spans="1:6">
      <c r="A903" s="104"/>
      <c r="B903" s="104"/>
      <c r="C903" s="104"/>
      <c r="D903" s="104"/>
      <c r="E903" s="104"/>
      <c r="F903" s="113">
        <f>IF(D903="dyrektor ",'Podział podstawowy'!$F$19,IF(OR(D903="zastępca dyrektora ",D903="główny księgowy"),'Podział podstawowy'!$F$20,IF(D903="kierownik",'Podział podstawowy'!$F$24,IF(D903="zastępca kierownika",'Podział podstawowy'!$F$25,IF(D903="główny ekspert",'Podział podstawowy'!$F$26,IF(OR(D903="starszy ekspert",D903="główny specjalista"),'Podział podstawowy'!$F$27,IF(OR(D903="ekspert",D903="specjalista"),'Podział podstawowy'!$F$28,'Podział podstawowy'!$F$29)))))))</f>
        <v>870.67396312778124</v>
      </c>
    </row>
    <row r="904" spans="1:6">
      <c r="A904" s="104"/>
      <c r="B904" s="104"/>
      <c r="C904" s="104"/>
      <c r="D904" s="104"/>
      <c r="E904" s="104"/>
      <c r="F904" s="113">
        <f>IF(D904="dyrektor ",'Podział podstawowy'!$F$19,IF(OR(D904="zastępca dyrektora ",D904="główny księgowy"),'Podział podstawowy'!$F$20,IF(D904="kierownik",'Podział podstawowy'!$F$24,IF(D904="zastępca kierownika",'Podział podstawowy'!$F$25,IF(D904="główny ekspert",'Podział podstawowy'!$F$26,IF(OR(D904="starszy ekspert",D904="główny specjalista"),'Podział podstawowy'!$F$27,IF(OR(D904="ekspert",D904="specjalista"),'Podział podstawowy'!$F$28,'Podział podstawowy'!$F$29)))))))</f>
        <v>870.67396312778124</v>
      </c>
    </row>
    <row r="905" spans="1:6">
      <c r="A905" s="104"/>
      <c r="B905" s="104"/>
      <c r="C905" s="104"/>
      <c r="D905" s="104"/>
      <c r="E905" s="104"/>
      <c r="F905" s="113">
        <f>IF(D905="dyrektor ",'Podział podstawowy'!$F$19,IF(OR(D905="zastępca dyrektora ",D905="główny księgowy"),'Podział podstawowy'!$F$20,IF(D905="kierownik",'Podział podstawowy'!$F$24,IF(D905="zastępca kierownika",'Podział podstawowy'!$F$25,IF(D905="główny ekspert",'Podział podstawowy'!$F$26,IF(OR(D905="starszy ekspert",D905="główny specjalista"),'Podział podstawowy'!$F$27,IF(OR(D905="ekspert",D905="specjalista"),'Podział podstawowy'!$F$28,'Podział podstawowy'!$F$29)))))))</f>
        <v>870.67396312778124</v>
      </c>
    </row>
    <row r="906" spans="1:6">
      <c r="A906" s="104"/>
      <c r="B906" s="104"/>
      <c r="C906" s="104"/>
      <c r="D906" s="104"/>
      <c r="E906" s="104"/>
      <c r="F906" s="113">
        <f>IF(D906="dyrektor ",'Podział podstawowy'!$F$19,IF(OR(D906="zastępca dyrektora ",D906="główny księgowy"),'Podział podstawowy'!$F$20,IF(D906="kierownik",'Podział podstawowy'!$F$24,IF(D906="zastępca kierownika",'Podział podstawowy'!$F$25,IF(D906="główny ekspert",'Podział podstawowy'!$F$26,IF(OR(D906="starszy ekspert",D906="główny specjalista"),'Podział podstawowy'!$F$27,IF(OR(D906="ekspert",D906="specjalista"),'Podział podstawowy'!$F$28,'Podział podstawowy'!$F$29)))))))</f>
        <v>870.67396312778124</v>
      </c>
    </row>
    <row r="907" spans="1:6">
      <c r="A907" s="104"/>
      <c r="B907" s="104"/>
      <c r="C907" s="104"/>
      <c r="D907" s="104"/>
      <c r="E907" s="104"/>
      <c r="F907" s="113">
        <f>IF(D907="dyrektor ",'Podział podstawowy'!$F$19,IF(OR(D907="zastępca dyrektora ",D907="główny księgowy"),'Podział podstawowy'!$F$20,IF(D907="kierownik",'Podział podstawowy'!$F$24,IF(D907="zastępca kierownika",'Podział podstawowy'!$F$25,IF(D907="główny ekspert",'Podział podstawowy'!$F$26,IF(OR(D907="starszy ekspert",D907="główny specjalista"),'Podział podstawowy'!$F$27,IF(OR(D907="ekspert",D907="specjalista"),'Podział podstawowy'!$F$28,'Podział podstawowy'!$F$29)))))))</f>
        <v>870.67396312778124</v>
      </c>
    </row>
    <row r="908" spans="1:6">
      <c r="A908" s="104"/>
      <c r="B908" s="104"/>
      <c r="C908" s="104"/>
      <c r="D908" s="104"/>
      <c r="E908" s="104"/>
      <c r="F908" s="113">
        <f>IF(D908="dyrektor ",'Podział podstawowy'!$F$19,IF(OR(D908="zastępca dyrektora ",D908="główny księgowy"),'Podział podstawowy'!$F$20,IF(D908="kierownik",'Podział podstawowy'!$F$24,IF(D908="zastępca kierownika",'Podział podstawowy'!$F$25,IF(D908="główny ekspert",'Podział podstawowy'!$F$26,IF(OR(D908="starszy ekspert",D908="główny specjalista"),'Podział podstawowy'!$F$27,IF(OR(D908="ekspert",D908="specjalista"),'Podział podstawowy'!$F$28,'Podział podstawowy'!$F$29)))))))</f>
        <v>870.67396312778124</v>
      </c>
    </row>
    <row r="909" spans="1:6">
      <c r="A909" s="104"/>
      <c r="B909" s="104"/>
      <c r="C909" s="104"/>
      <c r="D909" s="104"/>
      <c r="E909" s="104"/>
      <c r="F909" s="113">
        <f>IF(D909="dyrektor ",'Podział podstawowy'!$F$19,IF(OR(D909="zastępca dyrektora ",D909="główny księgowy"),'Podział podstawowy'!$F$20,IF(D909="kierownik",'Podział podstawowy'!$F$24,IF(D909="zastępca kierownika",'Podział podstawowy'!$F$25,IF(D909="główny ekspert",'Podział podstawowy'!$F$26,IF(OR(D909="starszy ekspert",D909="główny specjalista"),'Podział podstawowy'!$F$27,IF(OR(D909="ekspert",D909="specjalista"),'Podział podstawowy'!$F$28,'Podział podstawowy'!$F$29)))))))</f>
        <v>870.67396312778124</v>
      </c>
    </row>
    <row r="910" spans="1:6">
      <c r="A910" s="104"/>
      <c r="B910" s="104"/>
      <c r="C910" s="104"/>
      <c r="D910" s="104"/>
      <c r="E910" s="104"/>
      <c r="F910" s="113">
        <f>IF(D910="dyrektor ",'Podział podstawowy'!$F$19,IF(OR(D910="zastępca dyrektora ",D910="główny księgowy"),'Podział podstawowy'!$F$20,IF(D910="kierownik",'Podział podstawowy'!$F$24,IF(D910="zastępca kierownika",'Podział podstawowy'!$F$25,IF(D910="główny ekspert",'Podział podstawowy'!$F$26,IF(OR(D910="starszy ekspert",D910="główny specjalista"),'Podział podstawowy'!$F$27,IF(OR(D910="ekspert",D910="specjalista"),'Podział podstawowy'!$F$28,'Podział podstawowy'!$F$29)))))))</f>
        <v>870.67396312778124</v>
      </c>
    </row>
    <row r="911" spans="1:6">
      <c r="A911" s="104"/>
      <c r="B911" s="104"/>
      <c r="C911" s="104"/>
      <c r="D911" s="104"/>
      <c r="E911" s="104"/>
      <c r="F911" s="113">
        <f>IF(D911="dyrektor ",'Podział podstawowy'!$F$19,IF(OR(D911="zastępca dyrektora ",D911="główny księgowy"),'Podział podstawowy'!$F$20,IF(D911="kierownik",'Podział podstawowy'!$F$24,IF(D911="zastępca kierownika",'Podział podstawowy'!$F$25,IF(D911="główny ekspert",'Podział podstawowy'!$F$26,IF(OR(D911="starszy ekspert",D911="główny specjalista"),'Podział podstawowy'!$F$27,IF(OR(D911="ekspert",D911="specjalista"),'Podział podstawowy'!$F$28,'Podział podstawowy'!$F$29)))))))</f>
        <v>870.67396312778124</v>
      </c>
    </row>
    <row r="912" spans="1:6">
      <c r="A912" s="104"/>
      <c r="B912" s="104"/>
      <c r="C912" s="104"/>
      <c r="D912" s="104"/>
      <c r="E912" s="104"/>
      <c r="F912" s="113">
        <f>IF(D912="dyrektor ",'Podział podstawowy'!$F$19,IF(OR(D912="zastępca dyrektora ",D912="główny księgowy"),'Podział podstawowy'!$F$20,IF(D912="kierownik",'Podział podstawowy'!$F$24,IF(D912="zastępca kierownika",'Podział podstawowy'!$F$25,IF(D912="główny ekspert",'Podział podstawowy'!$F$26,IF(OR(D912="starszy ekspert",D912="główny specjalista"),'Podział podstawowy'!$F$27,IF(OR(D912="ekspert",D912="specjalista"),'Podział podstawowy'!$F$28,'Podział podstawowy'!$F$29)))))))</f>
        <v>870.67396312778124</v>
      </c>
    </row>
    <row r="913" spans="1:6">
      <c r="A913" s="104"/>
      <c r="B913" s="104"/>
      <c r="C913" s="104"/>
      <c r="D913" s="104"/>
      <c r="E913" s="104"/>
      <c r="F913" s="113">
        <f>IF(D913="dyrektor ",'Podział podstawowy'!$F$19,IF(OR(D913="zastępca dyrektora ",D913="główny księgowy"),'Podział podstawowy'!$F$20,IF(D913="kierownik",'Podział podstawowy'!$F$24,IF(D913="zastępca kierownika",'Podział podstawowy'!$F$25,IF(D913="główny ekspert",'Podział podstawowy'!$F$26,IF(OR(D913="starszy ekspert",D913="główny specjalista"),'Podział podstawowy'!$F$27,IF(OR(D913="ekspert",D913="specjalista"),'Podział podstawowy'!$F$28,'Podział podstawowy'!$F$29)))))))</f>
        <v>870.67396312778124</v>
      </c>
    </row>
    <row r="914" spans="1:6">
      <c r="A914" s="104"/>
      <c r="B914" s="104"/>
      <c r="C914" s="104"/>
      <c r="D914" s="104"/>
      <c r="E914" s="104"/>
      <c r="F914" s="113">
        <f>IF(D914="dyrektor ",'Podział podstawowy'!$F$19,IF(OR(D914="zastępca dyrektora ",D914="główny księgowy"),'Podział podstawowy'!$F$20,IF(D914="kierownik",'Podział podstawowy'!$F$24,IF(D914="zastępca kierownika",'Podział podstawowy'!$F$25,IF(D914="główny ekspert",'Podział podstawowy'!$F$26,IF(OR(D914="starszy ekspert",D914="główny specjalista"),'Podział podstawowy'!$F$27,IF(OR(D914="ekspert",D914="specjalista"),'Podział podstawowy'!$F$28,'Podział podstawowy'!$F$29)))))))</f>
        <v>870.67396312778124</v>
      </c>
    </row>
    <row r="915" spans="1:6">
      <c r="A915" s="104"/>
      <c r="B915" s="104"/>
      <c r="C915" s="104"/>
      <c r="D915" s="104"/>
      <c r="E915" s="104"/>
      <c r="F915" s="113">
        <f>IF(D915="dyrektor ",'Podział podstawowy'!$F$19,IF(OR(D915="zastępca dyrektora ",D915="główny księgowy"),'Podział podstawowy'!$F$20,IF(D915="kierownik",'Podział podstawowy'!$F$24,IF(D915="zastępca kierownika",'Podział podstawowy'!$F$25,IF(D915="główny ekspert",'Podział podstawowy'!$F$26,IF(OR(D915="starszy ekspert",D915="główny specjalista"),'Podział podstawowy'!$F$27,IF(OR(D915="ekspert",D915="specjalista"),'Podział podstawowy'!$F$28,'Podział podstawowy'!$F$29)))))))</f>
        <v>870.67396312778124</v>
      </c>
    </row>
    <row r="916" spans="1:6">
      <c r="A916" s="104"/>
      <c r="B916" s="104"/>
      <c r="C916" s="104"/>
      <c r="D916" s="104"/>
      <c r="E916" s="104"/>
      <c r="F916" s="113">
        <f>IF(D916="dyrektor ",'Podział podstawowy'!$F$19,IF(OR(D916="zastępca dyrektora ",D916="główny księgowy"),'Podział podstawowy'!$F$20,IF(D916="kierownik",'Podział podstawowy'!$F$24,IF(D916="zastępca kierownika",'Podział podstawowy'!$F$25,IF(D916="główny ekspert",'Podział podstawowy'!$F$26,IF(OR(D916="starszy ekspert",D916="główny specjalista"),'Podział podstawowy'!$F$27,IF(OR(D916="ekspert",D916="specjalista"),'Podział podstawowy'!$F$28,'Podział podstawowy'!$F$29)))))))</f>
        <v>870.67396312778124</v>
      </c>
    </row>
    <row r="917" spans="1:6">
      <c r="A917" s="104"/>
      <c r="B917" s="104"/>
      <c r="C917" s="104"/>
      <c r="D917" s="104"/>
      <c r="E917" s="104"/>
      <c r="F917" s="113">
        <f>IF(D917="dyrektor ",'Podział podstawowy'!$F$19,IF(OR(D917="zastępca dyrektora ",D917="główny księgowy"),'Podział podstawowy'!$F$20,IF(D917="kierownik",'Podział podstawowy'!$F$24,IF(D917="zastępca kierownika",'Podział podstawowy'!$F$25,IF(D917="główny ekspert",'Podział podstawowy'!$F$26,IF(OR(D917="starszy ekspert",D917="główny specjalista"),'Podział podstawowy'!$F$27,IF(OR(D917="ekspert",D917="specjalista"),'Podział podstawowy'!$F$28,'Podział podstawowy'!$F$29)))))))</f>
        <v>870.67396312778124</v>
      </c>
    </row>
    <row r="918" spans="1:6">
      <c r="A918" s="104"/>
      <c r="B918" s="104"/>
      <c r="C918" s="104"/>
      <c r="D918" s="104"/>
      <c r="E918" s="104"/>
      <c r="F918" s="113">
        <f>IF(D918="dyrektor ",'Podział podstawowy'!$F$19,IF(OR(D918="zastępca dyrektora ",D918="główny księgowy"),'Podział podstawowy'!$F$20,IF(D918="kierownik",'Podział podstawowy'!$F$24,IF(D918="zastępca kierownika",'Podział podstawowy'!$F$25,IF(D918="główny ekspert",'Podział podstawowy'!$F$26,IF(OR(D918="starszy ekspert",D918="główny specjalista"),'Podział podstawowy'!$F$27,IF(OR(D918="ekspert",D918="specjalista"),'Podział podstawowy'!$F$28,'Podział podstawowy'!$F$29)))))))</f>
        <v>870.67396312778124</v>
      </c>
    </row>
    <row r="919" spans="1:6">
      <c r="A919" s="104"/>
      <c r="B919" s="104"/>
      <c r="C919" s="104"/>
      <c r="D919" s="104"/>
      <c r="E919" s="104"/>
      <c r="F919" s="113">
        <f>IF(D919="dyrektor ",'Podział podstawowy'!$F$19,IF(OR(D919="zastępca dyrektora ",D919="główny księgowy"),'Podział podstawowy'!$F$20,IF(D919="kierownik",'Podział podstawowy'!$F$24,IF(D919="zastępca kierownika",'Podział podstawowy'!$F$25,IF(D919="główny ekspert",'Podział podstawowy'!$F$26,IF(OR(D919="starszy ekspert",D919="główny specjalista"),'Podział podstawowy'!$F$27,IF(OR(D919="ekspert",D919="specjalista"),'Podział podstawowy'!$F$28,'Podział podstawowy'!$F$29)))))))</f>
        <v>870.67396312778124</v>
      </c>
    </row>
    <row r="920" spans="1:6">
      <c r="A920" s="104"/>
      <c r="B920" s="104"/>
      <c r="C920" s="104"/>
      <c r="D920" s="104"/>
      <c r="E920" s="104"/>
      <c r="F920" s="113">
        <f>IF(D920="dyrektor ",'Podział podstawowy'!$F$19,IF(OR(D920="zastępca dyrektora ",D920="główny księgowy"),'Podział podstawowy'!$F$20,IF(D920="kierownik",'Podział podstawowy'!$F$24,IF(D920="zastępca kierownika",'Podział podstawowy'!$F$25,IF(D920="główny ekspert",'Podział podstawowy'!$F$26,IF(OR(D920="starszy ekspert",D920="główny specjalista"),'Podział podstawowy'!$F$27,IF(OR(D920="ekspert",D920="specjalista"),'Podział podstawowy'!$F$28,'Podział podstawowy'!$F$29)))))))</f>
        <v>870.67396312778124</v>
      </c>
    </row>
    <row r="921" spans="1:6">
      <c r="A921" s="104"/>
      <c r="B921" s="104"/>
      <c r="C921" s="104"/>
      <c r="D921" s="104"/>
      <c r="E921" s="104"/>
      <c r="F921" s="113">
        <f>IF(D921="dyrektor ",'Podział podstawowy'!$F$19,IF(OR(D921="zastępca dyrektora ",D921="główny księgowy"),'Podział podstawowy'!$F$20,IF(D921="kierownik",'Podział podstawowy'!$F$24,IF(D921="zastępca kierownika",'Podział podstawowy'!$F$25,IF(D921="główny ekspert",'Podział podstawowy'!$F$26,IF(OR(D921="starszy ekspert",D921="główny specjalista"),'Podział podstawowy'!$F$27,IF(OR(D921="ekspert",D921="specjalista"),'Podział podstawowy'!$F$28,'Podział podstawowy'!$F$29)))))))</f>
        <v>870.67396312778124</v>
      </c>
    </row>
    <row r="922" spans="1:6">
      <c r="A922" s="104"/>
      <c r="B922" s="104"/>
      <c r="C922" s="104"/>
      <c r="D922" s="104"/>
      <c r="E922" s="104"/>
      <c r="F922" s="113">
        <f>IF(D922="dyrektor ",'Podział podstawowy'!$F$19,IF(OR(D922="zastępca dyrektora ",D922="główny księgowy"),'Podział podstawowy'!$F$20,IF(D922="kierownik",'Podział podstawowy'!$F$24,IF(D922="zastępca kierownika",'Podział podstawowy'!$F$25,IF(D922="główny ekspert",'Podział podstawowy'!$F$26,IF(OR(D922="starszy ekspert",D922="główny specjalista"),'Podział podstawowy'!$F$27,IF(OR(D922="ekspert",D922="specjalista"),'Podział podstawowy'!$F$28,'Podział podstawowy'!$F$29)))))))</f>
        <v>870.67396312778124</v>
      </c>
    </row>
    <row r="923" spans="1:6">
      <c r="A923" s="104"/>
      <c r="B923" s="104"/>
      <c r="C923" s="104"/>
      <c r="D923" s="104"/>
      <c r="E923" s="104"/>
      <c r="F923" s="113">
        <f>IF(D923="dyrektor ",'Podział podstawowy'!$F$19,IF(OR(D923="zastępca dyrektora ",D923="główny księgowy"),'Podział podstawowy'!$F$20,IF(D923="kierownik",'Podział podstawowy'!$F$24,IF(D923="zastępca kierownika",'Podział podstawowy'!$F$25,IF(D923="główny ekspert",'Podział podstawowy'!$F$26,IF(OR(D923="starszy ekspert",D923="główny specjalista"),'Podział podstawowy'!$F$27,IF(OR(D923="ekspert",D923="specjalista"),'Podział podstawowy'!$F$28,'Podział podstawowy'!$F$29)))))))</f>
        <v>870.67396312778124</v>
      </c>
    </row>
    <row r="924" spans="1:6">
      <c r="A924" s="104"/>
      <c r="B924" s="104"/>
      <c r="C924" s="104"/>
      <c r="D924" s="104"/>
      <c r="E924" s="104"/>
      <c r="F924" s="113">
        <f>IF(D924="dyrektor ",'Podział podstawowy'!$F$19,IF(OR(D924="zastępca dyrektora ",D924="główny księgowy"),'Podział podstawowy'!$F$20,IF(D924="kierownik",'Podział podstawowy'!$F$24,IF(D924="zastępca kierownika",'Podział podstawowy'!$F$25,IF(D924="główny ekspert",'Podział podstawowy'!$F$26,IF(OR(D924="starszy ekspert",D924="główny specjalista"),'Podział podstawowy'!$F$27,IF(OR(D924="ekspert",D924="specjalista"),'Podział podstawowy'!$F$28,'Podział podstawowy'!$F$29)))))))</f>
        <v>870.67396312778124</v>
      </c>
    </row>
    <row r="925" spans="1:6">
      <c r="A925" s="104"/>
      <c r="B925" s="104"/>
      <c r="C925" s="104"/>
      <c r="D925" s="104"/>
      <c r="E925" s="104"/>
      <c r="F925" s="113">
        <f>IF(D925="dyrektor ",'Podział podstawowy'!$F$19,IF(OR(D925="zastępca dyrektora ",D925="główny księgowy"),'Podział podstawowy'!$F$20,IF(D925="kierownik",'Podział podstawowy'!$F$24,IF(D925="zastępca kierownika",'Podział podstawowy'!$F$25,IF(D925="główny ekspert",'Podział podstawowy'!$F$26,IF(OR(D925="starszy ekspert",D925="główny specjalista"),'Podział podstawowy'!$F$27,IF(OR(D925="ekspert",D925="specjalista"),'Podział podstawowy'!$F$28,'Podział podstawowy'!$F$29)))))))</f>
        <v>870.67396312778124</v>
      </c>
    </row>
    <row r="926" spans="1:6">
      <c r="A926" s="104"/>
      <c r="B926" s="104"/>
      <c r="C926" s="104"/>
      <c r="D926" s="104"/>
      <c r="E926" s="104"/>
      <c r="F926" s="113">
        <f>IF(D926="dyrektor ",'Podział podstawowy'!$F$19,IF(OR(D926="zastępca dyrektora ",D926="główny księgowy"),'Podział podstawowy'!$F$20,IF(D926="kierownik",'Podział podstawowy'!$F$24,IF(D926="zastępca kierownika",'Podział podstawowy'!$F$25,IF(D926="główny ekspert",'Podział podstawowy'!$F$26,IF(OR(D926="starszy ekspert",D926="główny specjalista"),'Podział podstawowy'!$F$27,IF(OR(D926="ekspert",D926="specjalista"),'Podział podstawowy'!$F$28,'Podział podstawowy'!$F$29)))))))</f>
        <v>870.67396312778124</v>
      </c>
    </row>
    <row r="927" spans="1:6">
      <c r="A927" s="104"/>
      <c r="B927" s="104"/>
      <c r="C927" s="104"/>
      <c r="D927" s="104"/>
      <c r="E927" s="104"/>
      <c r="F927" s="113">
        <f>IF(D927="dyrektor ",'Podział podstawowy'!$F$19,IF(OR(D927="zastępca dyrektora ",D927="główny księgowy"),'Podział podstawowy'!$F$20,IF(D927="kierownik",'Podział podstawowy'!$F$24,IF(D927="zastępca kierownika",'Podział podstawowy'!$F$25,IF(D927="główny ekspert",'Podział podstawowy'!$F$26,IF(OR(D927="starszy ekspert",D927="główny specjalista"),'Podział podstawowy'!$F$27,IF(OR(D927="ekspert",D927="specjalista"),'Podział podstawowy'!$F$28,'Podział podstawowy'!$F$29)))))))</f>
        <v>870.67396312778124</v>
      </c>
    </row>
    <row r="928" spans="1:6">
      <c r="A928" s="104"/>
      <c r="B928" s="104"/>
      <c r="C928" s="104"/>
      <c r="D928" s="104"/>
      <c r="E928" s="104"/>
      <c r="F928" s="113">
        <f>IF(D928="dyrektor ",'Podział podstawowy'!$F$19,IF(OR(D928="zastępca dyrektora ",D928="główny księgowy"),'Podział podstawowy'!$F$20,IF(D928="kierownik",'Podział podstawowy'!$F$24,IF(D928="zastępca kierownika",'Podział podstawowy'!$F$25,IF(D928="główny ekspert",'Podział podstawowy'!$F$26,IF(OR(D928="starszy ekspert",D928="główny specjalista"),'Podział podstawowy'!$F$27,IF(OR(D928="ekspert",D928="specjalista"),'Podział podstawowy'!$F$28,'Podział podstawowy'!$F$29)))))))</f>
        <v>870.67396312778124</v>
      </c>
    </row>
    <row r="929" spans="1:6">
      <c r="A929" s="104"/>
      <c r="B929" s="104"/>
      <c r="C929" s="104"/>
      <c r="D929" s="104"/>
      <c r="E929" s="104"/>
      <c r="F929" s="113">
        <f>IF(D929="dyrektor ",'Podział podstawowy'!$F$19,IF(OR(D929="zastępca dyrektora ",D929="główny księgowy"),'Podział podstawowy'!$F$20,IF(D929="kierownik",'Podział podstawowy'!$F$24,IF(D929="zastępca kierownika",'Podział podstawowy'!$F$25,IF(D929="główny ekspert",'Podział podstawowy'!$F$26,IF(OR(D929="starszy ekspert",D929="główny specjalista"),'Podział podstawowy'!$F$27,IF(OR(D929="ekspert",D929="specjalista"),'Podział podstawowy'!$F$28,'Podział podstawowy'!$F$29)))))))</f>
        <v>870.67396312778124</v>
      </c>
    </row>
    <row r="930" spans="1:6">
      <c r="A930" s="104"/>
      <c r="B930" s="104"/>
      <c r="C930" s="104"/>
      <c r="D930" s="104"/>
      <c r="E930" s="104"/>
      <c r="F930" s="113">
        <f>IF(D930="dyrektor ",'Podział podstawowy'!$F$19,IF(OR(D930="zastępca dyrektora ",D930="główny księgowy"),'Podział podstawowy'!$F$20,IF(D930="kierownik",'Podział podstawowy'!$F$24,IF(D930="zastępca kierownika",'Podział podstawowy'!$F$25,IF(D930="główny ekspert",'Podział podstawowy'!$F$26,IF(OR(D930="starszy ekspert",D930="główny specjalista"),'Podział podstawowy'!$F$27,IF(OR(D930="ekspert",D930="specjalista"),'Podział podstawowy'!$F$28,'Podział podstawowy'!$F$29)))))))</f>
        <v>870.67396312778124</v>
      </c>
    </row>
    <row r="931" spans="1:6">
      <c r="A931" s="104"/>
      <c r="B931" s="104"/>
      <c r="C931" s="104"/>
      <c r="D931" s="104"/>
      <c r="E931" s="104"/>
      <c r="F931" s="113">
        <f>IF(D931="dyrektor ",'Podział podstawowy'!$F$19,IF(OR(D931="zastępca dyrektora ",D931="główny księgowy"),'Podział podstawowy'!$F$20,IF(D931="kierownik",'Podział podstawowy'!$F$24,IF(D931="zastępca kierownika",'Podział podstawowy'!$F$25,IF(D931="główny ekspert",'Podział podstawowy'!$F$26,IF(OR(D931="starszy ekspert",D931="główny specjalista"),'Podział podstawowy'!$F$27,IF(OR(D931="ekspert",D931="specjalista"),'Podział podstawowy'!$F$28,'Podział podstawowy'!$F$29)))))))</f>
        <v>870.67396312778124</v>
      </c>
    </row>
    <row r="932" spans="1:6">
      <c r="A932" s="104"/>
      <c r="B932" s="104"/>
      <c r="C932" s="104"/>
      <c r="D932" s="104"/>
      <c r="E932" s="104"/>
      <c r="F932" s="113">
        <f>IF(D932="dyrektor ",'Podział podstawowy'!$F$19,IF(OR(D932="zastępca dyrektora ",D932="główny księgowy"),'Podział podstawowy'!$F$20,IF(D932="kierownik",'Podział podstawowy'!$F$24,IF(D932="zastępca kierownika",'Podział podstawowy'!$F$25,IF(D932="główny ekspert",'Podział podstawowy'!$F$26,IF(OR(D932="starszy ekspert",D932="główny specjalista"),'Podział podstawowy'!$F$27,IF(OR(D932="ekspert",D932="specjalista"),'Podział podstawowy'!$F$28,'Podział podstawowy'!$F$29)))))))</f>
        <v>870.67396312778124</v>
      </c>
    </row>
    <row r="933" spans="1:6">
      <c r="A933" s="104"/>
      <c r="B933" s="104"/>
      <c r="C933" s="104"/>
      <c r="D933" s="104"/>
      <c r="E933" s="104"/>
      <c r="F933" s="113">
        <f>IF(D933="dyrektor ",'Podział podstawowy'!$F$19,IF(OR(D933="zastępca dyrektora ",D933="główny księgowy"),'Podział podstawowy'!$F$20,IF(D933="kierownik",'Podział podstawowy'!$F$24,IF(D933="zastępca kierownika",'Podział podstawowy'!$F$25,IF(D933="główny ekspert",'Podział podstawowy'!$F$26,IF(OR(D933="starszy ekspert",D933="główny specjalista"),'Podział podstawowy'!$F$27,IF(OR(D933="ekspert",D933="specjalista"),'Podział podstawowy'!$F$28,'Podział podstawowy'!$F$29)))))))</f>
        <v>870.67396312778124</v>
      </c>
    </row>
    <row r="934" spans="1:6">
      <c r="A934" s="104"/>
      <c r="B934" s="104"/>
      <c r="C934" s="104"/>
      <c r="D934" s="104"/>
      <c r="E934" s="104"/>
      <c r="F934" s="113">
        <f>IF(D934="dyrektor ",'Podział podstawowy'!$F$19,IF(OR(D934="zastępca dyrektora ",D934="główny księgowy"),'Podział podstawowy'!$F$20,IF(D934="kierownik",'Podział podstawowy'!$F$24,IF(D934="zastępca kierownika",'Podział podstawowy'!$F$25,IF(D934="główny ekspert",'Podział podstawowy'!$F$26,IF(OR(D934="starszy ekspert",D934="główny specjalista"),'Podział podstawowy'!$F$27,IF(OR(D934="ekspert",D934="specjalista"),'Podział podstawowy'!$F$28,'Podział podstawowy'!$F$29)))))))</f>
        <v>870.67396312778124</v>
      </c>
    </row>
    <row r="935" spans="1:6">
      <c r="A935" s="104"/>
      <c r="B935" s="104"/>
      <c r="C935" s="104"/>
      <c r="D935" s="104"/>
      <c r="E935" s="104"/>
      <c r="F935" s="113">
        <f>IF(D935="dyrektor ",'Podział podstawowy'!$F$19,IF(OR(D935="zastępca dyrektora ",D935="główny księgowy"),'Podział podstawowy'!$F$20,IF(D935="kierownik",'Podział podstawowy'!$F$24,IF(D935="zastępca kierownika",'Podział podstawowy'!$F$25,IF(D935="główny ekspert",'Podział podstawowy'!$F$26,IF(OR(D935="starszy ekspert",D935="główny specjalista"),'Podział podstawowy'!$F$27,IF(OR(D935="ekspert",D935="specjalista"),'Podział podstawowy'!$F$28,'Podział podstawowy'!$F$29)))))))</f>
        <v>870.67396312778124</v>
      </c>
    </row>
    <row r="936" spans="1:6">
      <c r="A936" s="104"/>
      <c r="B936" s="104"/>
      <c r="C936" s="104"/>
      <c r="D936" s="104"/>
      <c r="E936" s="104"/>
      <c r="F936" s="113">
        <f>IF(D936="dyrektor ",'Podział podstawowy'!$F$19,IF(OR(D936="zastępca dyrektora ",D936="główny księgowy"),'Podział podstawowy'!$F$20,IF(D936="kierownik",'Podział podstawowy'!$F$24,IF(D936="zastępca kierownika",'Podział podstawowy'!$F$25,IF(D936="główny ekspert",'Podział podstawowy'!$F$26,IF(OR(D936="starszy ekspert",D936="główny specjalista"),'Podział podstawowy'!$F$27,IF(OR(D936="ekspert",D936="specjalista"),'Podział podstawowy'!$F$28,'Podział podstawowy'!$F$29)))))))</f>
        <v>870.67396312778124</v>
      </c>
    </row>
    <row r="937" spans="1:6">
      <c r="A937" s="104"/>
      <c r="B937" s="104"/>
      <c r="C937" s="104"/>
      <c r="D937" s="104"/>
      <c r="E937" s="104"/>
      <c r="F937" s="113">
        <f>IF(D937="dyrektor ",'Podział podstawowy'!$F$19,IF(OR(D937="zastępca dyrektora ",D937="główny księgowy"),'Podział podstawowy'!$F$20,IF(D937="kierownik",'Podział podstawowy'!$F$24,IF(D937="zastępca kierownika",'Podział podstawowy'!$F$25,IF(D937="główny ekspert",'Podział podstawowy'!$F$26,IF(OR(D937="starszy ekspert",D937="główny specjalista"),'Podział podstawowy'!$F$27,IF(OR(D937="ekspert",D937="specjalista"),'Podział podstawowy'!$F$28,'Podział podstawowy'!$F$29)))))))</f>
        <v>870.67396312778124</v>
      </c>
    </row>
    <row r="938" spans="1:6">
      <c r="A938" s="104"/>
      <c r="B938" s="104"/>
      <c r="C938" s="104"/>
      <c r="D938" s="104"/>
      <c r="E938" s="104"/>
      <c r="F938" s="113">
        <f>IF(D938="dyrektor ",'Podział podstawowy'!$F$19,IF(OR(D938="zastępca dyrektora ",D938="główny księgowy"),'Podział podstawowy'!$F$20,IF(D938="kierownik",'Podział podstawowy'!$F$24,IF(D938="zastępca kierownika",'Podział podstawowy'!$F$25,IF(D938="główny ekspert",'Podział podstawowy'!$F$26,IF(OR(D938="starszy ekspert",D938="główny specjalista"),'Podział podstawowy'!$F$27,IF(OR(D938="ekspert",D938="specjalista"),'Podział podstawowy'!$F$28,'Podział podstawowy'!$F$29)))))))</f>
        <v>870.67396312778124</v>
      </c>
    </row>
    <row r="939" spans="1:6">
      <c r="A939" s="104"/>
      <c r="B939" s="104"/>
      <c r="C939" s="104"/>
      <c r="D939" s="104"/>
      <c r="E939" s="104"/>
      <c r="F939" s="113">
        <f>IF(D939="dyrektor ",'Podział podstawowy'!$F$19,IF(OR(D939="zastępca dyrektora ",D939="główny księgowy"),'Podział podstawowy'!$F$20,IF(D939="kierownik",'Podział podstawowy'!$F$24,IF(D939="zastępca kierownika",'Podział podstawowy'!$F$25,IF(D939="główny ekspert",'Podział podstawowy'!$F$26,IF(OR(D939="starszy ekspert",D939="główny specjalista"),'Podział podstawowy'!$F$27,IF(OR(D939="ekspert",D939="specjalista"),'Podział podstawowy'!$F$28,'Podział podstawowy'!$F$29)))))))</f>
        <v>870.67396312778124</v>
      </c>
    </row>
    <row r="940" spans="1:6">
      <c r="A940" s="104"/>
      <c r="B940" s="104"/>
      <c r="C940" s="104"/>
      <c r="D940" s="104"/>
      <c r="E940" s="104"/>
      <c r="F940" s="113">
        <f>IF(D940="dyrektor ",'Podział podstawowy'!$F$19,IF(OR(D940="zastępca dyrektora ",D940="główny księgowy"),'Podział podstawowy'!$F$20,IF(D940="kierownik",'Podział podstawowy'!$F$24,IF(D940="zastępca kierownika",'Podział podstawowy'!$F$25,IF(D940="główny ekspert",'Podział podstawowy'!$F$26,IF(OR(D940="starszy ekspert",D940="główny specjalista"),'Podział podstawowy'!$F$27,IF(OR(D940="ekspert",D940="specjalista"),'Podział podstawowy'!$F$28,'Podział podstawowy'!$F$29)))))))</f>
        <v>870.67396312778124</v>
      </c>
    </row>
    <row r="941" spans="1:6">
      <c r="A941" s="104"/>
      <c r="B941" s="104"/>
      <c r="C941" s="104"/>
      <c r="D941" s="104"/>
      <c r="E941" s="104"/>
      <c r="F941" s="113">
        <f>IF(D941="dyrektor ",'Podział podstawowy'!$F$19,IF(OR(D941="zastępca dyrektora ",D941="główny księgowy"),'Podział podstawowy'!$F$20,IF(D941="kierownik",'Podział podstawowy'!$F$24,IF(D941="zastępca kierownika",'Podział podstawowy'!$F$25,IF(D941="główny ekspert",'Podział podstawowy'!$F$26,IF(OR(D941="starszy ekspert",D941="główny specjalista"),'Podział podstawowy'!$F$27,IF(OR(D941="ekspert",D941="specjalista"),'Podział podstawowy'!$F$28,'Podział podstawowy'!$F$29)))))))</f>
        <v>870.67396312778124</v>
      </c>
    </row>
    <row r="942" spans="1:6">
      <c r="A942" s="104"/>
      <c r="B942" s="104"/>
      <c r="C942" s="104"/>
      <c r="D942" s="104"/>
      <c r="E942" s="104"/>
      <c r="F942" s="113">
        <f>IF(D942="dyrektor ",'Podział podstawowy'!$F$19,IF(OR(D942="zastępca dyrektora ",D942="główny księgowy"),'Podział podstawowy'!$F$20,IF(D942="kierownik",'Podział podstawowy'!$F$24,IF(D942="zastępca kierownika",'Podział podstawowy'!$F$25,IF(D942="główny ekspert",'Podział podstawowy'!$F$26,IF(OR(D942="starszy ekspert",D942="główny specjalista"),'Podział podstawowy'!$F$27,IF(OR(D942="ekspert",D942="specjalista"),'Podział podstawowy'!$F$28,'Podział podstawowy'!$F$29)))))))</f>
        <v>870.67396312778124</v>
      </c>
    </row>
    <row r="943" spans="1:6">
      <c r="A943" s="104"/>
      <c r="B943" s="104"/>
      <c r="C943" s="104"/>
      <c r="D943" s="104"/>
      <c r="E943" s="104"/>
      <c r="F943" s="113">
        <f>IF(D943="dyrektor ",'Podział podstawowy'!$F$19,IF(OR(D943="zastępca dyrektora ",D943="główny księgowy"),'Podział podstawowy'!$F$20,IF(D943="kierownik",'Podział podstawowy'!$F$24,IF(D943="zastępca kierownika",'Podział podstawowy'!$F$25,IF(D943="główny ekspert",'Podział podstawowy'!$F$26,IF(OR(D943="starszy ekspert",D943="główny specjalista"),'Podział podstawowy'!$F$27,IF(OR(D943="ekspert",D943="specjalista"),'Podział podstawowy'!$F$28,'Podział podstawowy'!$F$29)))))))</f>
        <v>870.67396312778124</v>
      </c>
    </row>
    <row r="944" spans="1:6">
      <c r="A944" s="104"/>
      <c r="B944" s="104"/>
      <c r="C944" s="104"/>
      <c r="D944" s="104"/>
      <c r="E944" s="104"/>
      <c r="F944" s="113">
        <f>IF(D944="dyrektor ",'Podział podstawowy'!$F$19,IF(OR(D944="zastępca dyrektora ",D944="główny księgowy"),'Podział podstawowy'!$F$20,IF(D944="kierownik",'Podział podstawowy'!$F$24,IF(D944="zastępca kierownika",'Podział podstawowy'!$F$25,IF(D944="główny ekspert",'Podział podstawowy'!$F$26,IF(OR(D944="starszy ekspert",D944="główny specjalista"),'Podział podstawowy'!$F$27,IF(OR(D944="ekspert",D944="specjalista"),'Podział podstawowy'!$F$28,'Podział podstawowy'!$F$29)))))))</f>
        <v>870.67396312778124</v>
      </c>
    </row>
    <row r="945" spans="1:6">
      <c r="A945" s="104"/>
      <c r="B945" s="104"/>
      <c r="C945" s="104"/>
      <c r="D945" s="104"/>
      <c r="E945" s="104"/>
      <c r="F945" s="113">
        <f>IF(D945="dyrektor ",'Podział podstawowy'!$F$19,IF(OR(D945="zastępca dyrektora ",D945="główny księgowy"),'Podział podstawowy'!$F$20,IF(D945="kierownik",'Podział podstawowy'!$F$24,IF(D945="zastępca kierownika",'Podział podstawowy'!$F$25,IF(D945="główny ekspert",'Podział podstawowy'!$F$26,IF(OR(D945="starszy ekspert",D945="główny specjalista"),'Podział podstawowy'!$F$27,IF(OR(D945="ekspert",D945="specjalista"),'Podział podstawowy'!$F$28,'Podział podstawowy'!$F$29)))))))</f>
        <v>870.67396312778124</v>
      </c>
    </row>
    <row r="946" spans="1:6">
      <c r="A946" s="104"/>
      <c r="B946" s="104"/>
      <c r="C946" s="104"/>
      <c r="D946" s="104"/>
      <c r="E946" s="104"/>
      <c r="F946" s="113">
        <f>IF(D946="dyrektor ",'Podział podstawowy'!$F$19,IF(OR(D946="zastępca dyrektora ",D946="główny księgowy"),'Podział podstawowy'!$F$20,IF(D946="kierownik",'Podział podstawowy'!$F$24,IF(D946="zastępca kierownika",'Podział podstawowy'!$F$25,IF(D946="główny ekspert",'Podział podstawowy'!$F$26,IF(OR(D946="starszy ekspert",D946="główny specjalista"),'Podział podstawowy'!$F$27,IF(OR(D946="ekspert",D946="specjalista"),'Podział podstawowy'!$F$28,'Podział podstawowy'!$F$29)))))))</f>
        <v>870.67396312778124</v>
      </c>
    </row>
    <row r="947" spans="1:6">
      <c r="A947" s="104"/>
      <c r="B947" s="104"/>
      <c r="C947" s="104"/>
      <c r="D947" s="104"/>
      <c r="E947" s="104"/>
      <c r="F947" s="113">
        <f>IF(D947="dyrektor ",'Podział podstawowy'!$F$19,IF(OR(D947="zastępca dyrektora ",D947="główny księgowy"),'Podział podstawowy'!$F$20,IF(D947="kierownik",'Podział podstawowy'!$F$24,IF(D947="zastępca kierownika",'Podział podstawowy'!$F$25,IF(D947="główny ekspert",'Podział podstawowy'!$F$26,IF(OR(D947="starszy ekspert",D947="główny specjalista"),'Podział podstawowy'!$F$27,IF(OR(D947="ekspert",D947="specjalista"),'Podział podstawowy'!$F$28,'Podział podstawowy'!$F$29)))))))</f>
        <v>870.67396312778124</v>
      </c>
    </row>
    <row r="948" spans="1:6">
      <c r="A948" s="104"/>
      <c r="B948" s="104"/>
      <c r="C948" s="104"/>
      <c r="D948" s="104"/>
      <c r="E948" s="104"/>
      <c r="F948" s="113">
        <f>IF(D948="dyrektor ",'Podział podstawowy'!$F$19,IF(OR(D948="zastępca dyrektora ",D948="główny księgowy"),'Podział podstawowy'!$F$20,IF(D948="kierownik",'Podział podstawowy'!$F$24,IF(D948="zastępca kierownika",'Podział podstawowy'!$F$25,IF(D948="główny ekspert",'Podział podstawowy'!$F$26,IF(OR(D948="starszy ekspert",D948="główny specjalista"),'Podział podstawowy'!$F$27,IF(OR(D948="ekspert",D948="specjalista"),'Podział podstawowy'!$F$28,'Podział podstawowy'!$F$29)))))))</f>
        <v>870.67396312778124</v>
      </c>
    </row>
    <row r="949" spans="1:6">
      <c r="A949" s="104"/>
      <c r="B949" s="104"/>
      <c r="C949" s="104"/>
      <c r="D949" s="104"/>
      <c r="E949" s="104"/>
      <c r="F949" s="113">
        <f>IF(D949="dyrektor ",'Podział podstawowy'!$F$19,IF(OR(D949="zastępca dyrektora ",D949="główny księgowy"),'Podział podstawowy'!$F$20,IF(D949="kierownik",'Podział podstawowy'!$F$24,IF(D949="zastępca kierownika",'Podział podstawowy'!$F$25,IF(D949="główny ekspert",'Podział podstawowy'!$F$26,IF(OR(D949="starszy ekspert",D949="główny specjalista"),'Podział podstawowy'!$F$27,IF(OR(D949="ekspert",D949="specjalista"),'Podział podstawowy'!$F$28,'Podział podstawowy'!$F$29)))))))</f>
        <v>870.67396312778124</v>
      </c>
    </row>
    <row r="950" spans="1:6">
      <c r="A950" s="104"/>
      <c r="B950" s="104"/>
      <c r="C950" s="104"/>
      <c r="D950" s="104"/>
      <c r="E950" s="104"/>
      <c r="F950" s="113">
        <f>IF(D950="dyrektor ",'Podział podstawowy'!$F$19,IF(OR(D950="zastępca dyrektora ",D950="główny księgowy"),'Podział podstawowy'!$F$20,IF(D950="kierownik",'Podział podstawowy'!$F$24,IF(D950="zastępca kierownika",'Podział podstawowy'!$F$25,IF(D950="główny ekspert",'Podział podstawowy'!$F$26,IF(OR(D950="starszy ekspert",D950="główny specjalista"),'Podział podstawowy'!$F$27,IF(OR(D950="ekspert",D950="specjalista"),'Podział podstawowy'!$F$28,'Podział podstawowy'!$F$29)))))))</f>
        <v>870.67396312778124</v>
      </c>
    </row>
    <row r="951" spans="1:6">
      <c r="A951" s="104"/>
      <c r="B951" s="104"/>
      <c r="C951" s="104"/>
      <c r="D951" s="104"/>
      <c r="E951" s="104"/>
      <c r="F951" s="113">
        <f>IF(D951="dyrektor ",'Podział podstawowy'!$F$19,IF(OR(D951="zastępca dyrektora ",D951="główny księgowy"),'Podział podstawowy'!$F$20,IF(D951="kierownik",'Podział podstawowy'!$F$24,IF(D951="zastępca kierownika",'Podział podstawowy'!$F$25,IF(D951="główny ekspert",'Podział podstawowy'!$F$26,IF(OR(D951="starszy ekspert",D951="główny specjalista"),'Podział podstawowy'!$F$27,IF(OR(D951="ekspert",D951="specjalista"),'Podział podstawowy'!$F$28,'Podział podstawowy'!$F$29)))))))</f>
        <v>870.67396312778124</v>
      </c>
    </row>
    <row r="952" spans="1:6">
      <c r="A952" s="104"/>
      <c r="B952" s="104"/>
      <c r="C952" s="104"/>
      <c r="D952" s="104"/>
      <c r="E952" s="104"/>
      <c r="F952" s="113">
        <f>IF(D952="dyrektor ",'Podział podstawowy'!$F$19,IF(OR(D952="zastępca dyrektora ",D952="główny księgowy"),'Podział podstawowy'!$F$20,IF(D952="kierownik",'Podział podstawowy'!$F$24,IF(D952="zastępca kierownika",'Podział podstawowy'!$F$25,IF(D952="główny ekspert",'Podział podstawowy'!$F$26,IF(OR(D952="starszy ekspert",D952="główny specjalista"),'Podział podstawowy'!$F$27,IF(OR(D952="ekspert",D952="specjalista"),'Podział podstawowy'!$F$28,'Podział podstawowy'!$F$29)))))))</f>
        <v>870.67396312778124</v>
      </c>
    </row>
    <row r="953" spans="1:6">
      <c r="A953" s="104"/>
      <c r="B953" s="104"/>
      <c r="C953" s="104"/>
      <c r="D953" s="104"/>
      <c r="E953" s="104"/>
      <c r="F953" s="113">
        <f>IF(D953="dyrektor ",'Podział podstawowy'!$F$19,IF(OR(D953="zastępca dyrektora ",D953="główny księgowy"),'Podział podstawowy'!$F$20,IF(D953="kierownik",'Podział podstawowy'!$F$24,IF(D953="zastępca kierownika",'Podział podstawowy'!$F$25,IF(D953="główny ekspert",'Podział podstawowy'!$F$26,IF(OR(D953="starszy ekspert",D953="główny specjalista"),'Podział podstawowy'!$F$27,IF(OR(D953="ekspert",D953="specjalista"),'Podział podstawowy'!$F$28,'Podział podstawowy'!$F$29)))))))</f>
        <v>870.67396312778124</v>
      </c>
    </row>
    <row r="954" spans="1:6">
      <c r="A954" s="104"/>
      <c r="B954" s="104"/>
      <c r="C954" s="104"/>
      <c r="D954" s="104"/>
      <c r="E954" s="104"/>
      <c r="F954" s="113">
        <f>IF(D954="dyrektor ",'Podział podstawowy'!$F$19,IF(OR(D954="zastępca dyrektora ",D954="główny księgowy"),'Podział podstawowy'!$F$20,IF(D954="kierownik",'Podział podstawowy'!$F$24,IF(D954="zastępca kierownika",'Podział podstawowy'!$F$25,IF(D954="główny ekspert",'Podział podstawowy'!$F$26,IF(OR(D954="starszy ekspert",D954="główny specjalista"),'Podział podstawowy'!$F$27,IF(OR(D954="ekspert",D954="specjalista"),'Podział podstawowy'!$F$28,'Podział podstawowy'!$F$29)))))))</f>
        <v>870.67396312778124</v>
      </c>
    </row>
    <row r="955" spans="1:6">
      <c r="A955" s="104"/>
      <c r="B955" s="104"/>
      <c r="C955" s="104"/>
      <c r="D955" s="104"/>
      <c r="E955" s="104"/>
      <c r="F955" s="113">
        <f>IF(D955="dyrektor ",'Podział podstawowy'!$F$19,IF(OR(D955="zastępca dyrektora ",D955="główny księgowy"),'Podział podstawowy'!$F$20,IF(D955="kierownik",'Podział podstawowy'!$F$24,IF(D955="zastępca kierownika",'Podział podstawowy'!$F$25,IF(D955="główny ekspert",'Podział podstawowy'!$F$26,IF(OR(D955="starszy ekspert",D955="główny specjalista"),'Podział podstawowy'!$F$27,IF(OR(D955="ekspert",D955="specjalista"),'Podział podstawowy'!$F$28,'Podział podstawowy'!$F$29)))))))</f>
        <v>870.67396312778124</v>
      </c>
    </row>
    <row r="956" spans="1:6">
      <c r="A956" s="104"/>
      <c r="B956" s="104"/>
      <c r="C956" s="104"/>
      <c r="D956" s="104"/>
      <c r="E956" s="104"/>
      <c r="F956" s="113">
        <f>IF(D956="dyrektor ",'Podział podstawowy'!$F$19,IF(OR(D956="zastępca dyrektora ",D956="główny księgowy"),'Podział podstawowy'!$F$20,IF(D956="kierownik",'Podział podstawowy'!$F$24,IF(D956="zastępca kierownika",'Podział podstawowy'!$F$25,IF(D956="główny ekspert",'Podział podstawowy'!$F$26,IF(OR(D956="starszy ekspert",D956="główny specjalista"),'Podział podstawowy'!$F$27,IF(OR(D956="ekspert",D956="specjalista"),'Podział podstawowy'!$F$28,'Podział podstawowy'!$F$29)))))))</f>
        <v>870.67396312778124</v>
      </c>
    </row>
    <row r="957" spans="1:6">
      <c r="A957" s="104"/>
      <c r="B957" s="104"/>
      <c r="C957" s="104"/>
      <c r="D957" s="104"/>
      <c r="E957" s="104"/>
      <c r="F957" s="113">
        <f>IF(D957="dyrektor ",'Podział podstawowy'!$F$19,IF(OR(D957="zastępca dyrektora ",D957="główny księgowy"),'Podział podstawowy'!$F$20,IF(D957="kierownik",'Podział podstawowy'!$F$24,IF(D957="zastępca kierownika",'Podział podstawowy'!$F$25,IF(D957="główny ekspert",'Podział podstawowy'!$F$26,IF(OR(D957="starszy ekspert",D957="główny specjalista"),'Podział podstawowy'!$F$27,IF(OR(D957="ekspert",D957="specjalista"),'Podział podstawowy'!$F$28,'Podział podstawowy'!$F$29)))))))</f>
        <v>870.67396312778124</v>
      </c>
    </row>
    <row r="958" spans="1:6">
      <c r="A958" s="104"/>
      <c r="B958" s="104"/>
      <c r="C958" s="104"/>
      <c r="D958" s="104"/>
      <c r="E958" s="104"/>
      <c r="F958" s="113">
        <f>IF(D958="dyrektor ",'Podział podstawowy'!$F$19,IF(OR(D958="zastępca dyrektora ",D958="główny księgowy"),'Podział podstawowy'!$F$20,IF(D958="kierownik",'Podział podstawowy'!$F$24,IF(D958="zastępca kierownika",'Podział podstawowy'!$F$25,IF(D958="główny ekspert",'Podział podstawowy'!$F$26,IF(OR(D958="starszy ekspert",D958="główny specjalista"),'Podział podstawowy'!$F$27,IF(OR(D958="ekspert",D958="specjalista"),'Podział podstawowy'!$F$28,'Podział podstawowy'!$F$29)))))))</f>
        <v>870.67396312778124</v>
      </c>
    </row>
    <row r="959" spans="1:6">
      <c r="A959" s="104"/>
      <c r="B959" s="104"/>
      <c r="C959" s="104"/>
      <c r="D959" s="104"/>
      <c r="E959" s="104"/>
      <c r="F959" s="113">
        <f>IF(D959="dyrektor ",'Podział podstawowy'!$F$19,IF(OR(D959="zastępca dyrektora ",D959="główny księgowy"),'Podział podstawowy'!$F$20,IF(D959="kierownik",'Podział podstawowy'!$F$24,IF(D959="zastępca kierownika",'Podział podstawowy'!$F$25,IF(D959="główny ekspert",'Podział podstawowy'!$F$26,IF(OR(D959="starszy ekspert",D959="główny specjalista"),'Podział podstawowy'!$F$27,IF(OR(D959="ekspert",D959="specjalista"),'Podział podstawowy'!$F$28,'Podział podstawowy'!$F$29)))))))</f>
        <v>870.67396312778124</v>
      </c>
    </row>
    <row r="960" spans="1:6">
      <c r="A960" s="104"/>
      <c r="B960" s="104"/>
      <c r="C960" s="104"/>
      <c r="D960" s="104"/>
      <c r="E960" s="104"/>
      <c r="F960" s="113">
        <f>IF(D960="dyrektor ",'Podział podstawowy'!$F$19,IF(OR(D960="zastępca dyrektora ",D960="główny księgowy"),'Podział podstawowy'!$F$20,IF(D960="kierownik",'Podział podstawowy'!$F$24,IF(D960="zastępca kierownika",'Podział podstawowy'!$F$25,IF(D960="główny ekspert",'Podział podstawowy'!$F$26,IF(OR(D960="starszy ekspert",D960="główny specjalista"),'Podział podstawowy'!$F$27,IF(OR(D960="ekspert",D960="specjalista"),'Podział podstawowy'!$F$28,'Podział podstawowy'!$F$29)))))))</f>
        <v>870.67396312778124</v>
      </c>
    </row>
    <row r="961" spans="1:6">
      <c r="A961" s="104"/>
      <c r="B961" s="104"/>
      <c r="C961" s="104"/>
      <c r="D961" s="104"/>
      <c r="E961" s="104"/>
      <c r="F961" s="113">
        <f>IF(D961="dyrektor ",'Podział podstawowy'!$F$19,IF(OR(D961="zastępca dyrektora ",D961="główny księgowy"),'Podział podstawowy'!$F$20,IF(D961="kierownik",'Podział podstawowy'!$F$24,IF(D961="zastępca kierownika",'Podział podstawowy'!$F$25,IF(D961="główny ekspert",'Podział podstawowy'!$F$26,IF(OR(D961="starszy ekspert",D961="główny specjalista"),'Podział podstawowy'!$F$27,IF(OR(D961="ekspert",D961="specjalista"),'Podział podstawowy'!$F$28,'Podział podstawowy'!$F$29)))))))</f>
        <v>870.67396312778124</v>
      </c>
    </row>
    <row r="962" spans="1:6">
      <c r="A962" s="104"/>
      <c r="B962" s="104"/>
      <c r="C962" s="104"/>
      <c r="D962" s="104"/>
      <c r="E962" s="104"/>
      <c r="F962" s="113">
        <f>IF(D962="dyrektor ",'Podział podstawowy'!$F$19,IF(OR(D962="zastępca dyrektora ",D962="główny księgowy"),'Podział podstawowy'!$F$20,IF(D962="kierownik",'Podział podstawowy'!$F$24,IF(D962="zastępca kierownika",'Podział podstawowy'!$F$25,IF(D962="główny ekspert",'Podział podstawowy'!$F$26,IF(OR(D962="starszy ekspert",D962="główny specjalista"),'Podział podstawowy'!$F$27,IF(OR(D962="ekspert",D962="specjalista"),'Podział podstawowy'!$F$28,'Podział podstawowy'!$F$29)))))))</f>
        <v>870.67396312778124</v>
      </c>
    </row>
    <row r="963" spans="1:6">
      <c r="A963" s="104"/>
      <c r="B963" s="104"/>
      <c r="C963" s="104"/>
      <c r="D963" s="104"/>
      <c r="E963" s="104"/>
      <c r="F963" s="113">
        <f>IF(D963="dyrektor ",'Podział podstawowy'!$F$19,IF(OR(D963="zastępca dyrektora ",D963="główny księgowy"),'Podział podstawowy'!$F$20,IF(D963="kierownik",'Podział podstawowy'!$F$24,IF(D963="zastępca kierownika",'Podział podstawowy'!$F$25,IF(D963="główny ekspert",'Podział podstawowy'!$F$26,IF(OR(D963="starszy ekspert",D963="główny specjalista"),'Podział podstawowy'!$F$27,IF(OR(D963="ekspert",D963="specjalista"),'Podział podstawowy'!$F$28,'Podział podstawowy'!$F$29)))))))</f>
        <v>870.67396312778124</v>
      </c>
    </row>
    <row r="964" spans="1:6">
      <c r="A964" s="104"/>
      <c r="B964" s="104"/>
      <c r="C964" s="104"/>
      <c r="D964" s="104"/>
      <c r="E964" s="104"/>
      <c r="F964" s="113">
        <f>IF(D964="dyrektor ",'Podział podstawowy'!$F$19,IF(OR(D964="zastępca dyrektora ",D964="główny księgowy"),'Podział podstawowy'!$F$20,IF(D964="kierownik",'Podział podstawowy'!$F$24,IF(D964="zastępca kierownika",'Podział podstawowy'!$F$25,IF(D964="główny ekspert",'Podział podstawowy'!$F$26,IF(OR(D964="starszy ekspert",D964="główny specjalista"),'Podział podstawowy'!$F$27,IF(OR(D964="ekspert",D964="specjalista"),'Podział podstawowy'!$F$28,'Podział podstawowy'!$F$29)))))))</f>
        <v>870.67396312778124</v>
      </c>
    </row>
    <row r="965" spans="1:6">
      <c r="A965" s="104"/>
      <c r="B965" s="104"/>
      <c r="C965" s="104"/>
      <c r="D965" s="104"/>
      <c r="E965" s="104"/>
      <c r="F965" s="113">
        <f>IF(D965="dyrektor ",'Podział podstawowy'!$F$19,IF(OR(D965="zastępca dyrektora ",D965="główny księgowy"),'Podział podstawowy'!$F$20,IF(D965="kierownik",'Podział podstawowy'!$F$24,IF(D965="zastępca kierownika",'Podział podstawowy'!$F$25,IF(D965="główny ekspert",'Podział podstawowy'!$F$26,IF(OR(D965="starszy ekspert",D965="główny specjalista"),'Podział podstawowy'!$F$27,IF(OR(D965="ekspert",D965="specjalista"),'Podział podstawowy'!$F$28,'Podział podstawowy'!$F$29)))))))</f>
        <v>870.67396312778124</v>
      </c>
    </row>
    <row r="966" spans="1:6">
      <c r="A966" s="104"/>
      <c r="B966" s="104"/>
      <c r="C966" s="104"/>
      <c r="D966" s="104"/>
      <c r="E966" s="104"/>
      <c r="F966" s="113">
        <f>IF(D966="dyrektor ",'Podział podstawowy'!$F$19,IF(OR(D966="zastępca dyrektora ",D966="główny księgowy"),'Podział podstawowy'!$F$20,IF(D966="kierownik",'Podział podstawowy'!$F$24,IF(D966="zastępca kierownika",'Podział podstawowy'!$F$25,IF(D966="główny ekspert",'Podział podstawowy'!$F$26,IF(OR(D966="starszy ekspert",D966="główny specjalista"),'Podział podstawowy'!$F$27,IF(OR(D966="ekspert",D966="specjalista"),'Podział podstawowy'!$F$28,'Podział podstawowy'!$F$29)))))))</f>
        <v>870.67396312778124</v>
      </c>
    </row>
    <row r="967" spans="1:6">
      <c r="A967" s="104"/>
      <c r="B967" s="104"/>
      <c r="C967" s="104"/>
      <c r="D967" s="104"/>
      <c r="E967" s="104"/>
      <c r="F967" s="113">
        <f>IF(D967="dyrektor ",'Podział podstawowy'!$F$19,IF(OR(D967="zastępca dyrektora ",D967="główny księgowy"),'Podział podstawowy'!$F$20,IF(D967="kierownik",'Podział podstawowy'!$F$24,IF(D967="zastępca kierownika",'Podział podstawowy'!$F$25,IF(D967="główny ekspert",'Podział podstawowy'!$F$26,IF(OR(D967="starszy ekspert",D967="główny specjalista"),'Podział podstawowy'!$F$27,IF(OR(D967="ekspert",D967="specjalista"),'Podział podstawowy'!$F$28,'Podział podstawowy'!$F$29)))))))</f>
        <v>870.67396312778124</v>
      </c>
    </row>
    <row r="968" spans="1:6">
      <c r="A968" s="104"/>
      <c r="B968" s="104"/>
      <c r="C968" s="104"/>
      <c r="D968" s="104"/>
      <c r="E968" s="104"/>
      <c r="F968" s="113">
        <f>IF(D968="dyrektor ",'Podział podstawowy'!$F$19,IF(OR(D968="zastępca dyrektora ",D968="główny księgowy"),'Podział podstawowy'!$F$20,IF(D968="kierownik",'Podział podstawowy'!$F$24,IF(D968="zastępca kierownika",'Podział podstawowy'!$F$25,IF(D968="główny ekspert",'Podział podstawowy'!$F$26,IF(OR(D968="starszy ekspert",D968="główny specjalista"),'Podział podstawowy'!$F$27,IF(OR(D968="ekspert",D968="specjalista"),'Podział podstawowy'!$F$28,'Podział podstawowy'!$F$29)))))))</f>
        <v>870.67396312778124</v>
      </c>
    </row>
    <row r="969" spans="1:6">
      <c r="A969" s="104"/>
      <c r="B969" s="104"/>
      <c r="C969" s="104"/>
      <c r="D969" s="104"/>
      <c r="E969" s="104"/>
      <c r="F969" s="113">
        <f>IF(D969="dyrektor ",'Podział podstawowy'!$F$19,IF(OR(D969="zastępca dyrektora ",D969="główny księgowy"),'Podział podstawowy'!$F$20,IF(D969="kierownik",'Podział podstawowy'!$F$24,IF(D969="zastępca kierownika",'Podział podstawowy'!$F$25,IF(D969="główny ekspert",'Podział podstawowy'!$F$26,IF(OR(D969="starszy ekspert",D969="główny specjalista"),'Podział podstawowy'!$F$27,IF(OR(D969="ekspert",D969="specjalista"),'Podział podstawowy'!$F$28,'Podział podstawowy'!$F$29)))))))</f>
        <v>870.67396312778124</v>
      </c>
    </row>
    <row r="970" spans="1:6">
      <c r="A970" s="104"/>
      <c r="B970" s="104"/>
      <c r="C970" s="104"/>
      <c r="D970" s="104"/>
      <c r="E970" s="104"/>
      <c r="F970" s="113">
        <f>IF(D970="dyrektor ",'Podział podstawowy'!$F$19,IF(OR(D970="zastępca dyrektora ",D970="główny księgowy"),'Podział podstawowy'!$F$20,IF(D970="kierownik",'Podział podstawowy'!$F$24,IF(D970="zastępca kierownika",'Podział podstawowy'!$F$25,IF(D970="główny ekspert",'Podział podstawowy'!$F$26,IF(OR(D970="starszy ekspert",D970="główny specjalista"),'Podział podstawowy'!$F$27,IF(OR(D970="ekspert",D970="specjalista"),'Podział podstawowy'!$F$28,'Podział podstawowy'!$F$29)))))))</f>
        <v>870.67396312778124</v>
      </c>
    </row>
    <row r="971" spans="1:6">
      <c r="A971" s="104"/>
      <c r="B971" s="104"/>
      <c r="C971" s="104"/>
      <c r="D971" s="104"/>
      <c r="E971" s="104"/>
      <c r="F971" s="113">
        <f>IF(D971="dyrektor ",'Podział podstawowy'!$F$19,IF(OR(D971="zastępca dyrektora ",D971="główny księgowy"),'Podział podstawowy'!$F$20,IF(D971="kierownik",'Podział podstawowy'!$F$24,IF(D971="zastępca kierownika",'Podział podstawowy'!$F$25,IF(D971="główny ekspert",'Podział podstawowy'!$F$26,IF(OR(D971="starszy ekspert",D971="główny specjalista"),'Podział podstawowy'!$F$27,IF(OR(D971="ekspert",D971="specjalista"),'Podział podstawowy'!$F$28,'Podział podstawowy'!$F$29)))))))</f>
        <v>870.67396312778124</v>
      </c>
    </row>
    <row r="972" spans="1:6">
      <c r="A972" s="104"/>
      <c r="B972" s="104"/>
      <c r="C972" s="104"/>
      <c r="D972" s="104"/>
      <c r="E972" s="104"/>
      <c r="F972" s="113">
        <f>IF(D972="dyrektor ",'Podział podstawowy'!$F$19,IF(OR(D972="zastępca dyrektora ",D972="główny księgowy"),'Podział podstawowy'!$F$20,IF(D972="kierownik",'Podział podstawowy'!$F$24,IF(D972="zastępca kierownika",'Podział podstawowy'!$F$25,IF(D972="główny ekspert",'Podział podstawowy'!$F$26,IF(OR(D972="starszy ekspert",D972="główny specjalista"),'Podział podstawowy'!$F$27,IF(OR(D972="ekspert",D972="specjalista"),'Podział podstawowy'!$F$28,'Podział podstawowy'!$F$29)))))))</f>
        <v>870.67396312778124</v>
      </c>
    </row>
    <row r="973" spans="1:6">
      <c r="A973" s="104"/>
      <c r="B973" s="104"/>
      <c r="C973" s="104"/>
      <c r="D973" s="104"/>
      <c r="E973" s="104"/>
      <c r="F973" s="113">
        <f>IF(D973="dyrektor ",'Podział podstawowy'!$F$19,IF(OR(D973="zastępca dyrektora ",D973="główny księgowy"),'Podział podstawowy'!$F$20,IF(D973="kierownik",'Podział podstawowy'!$F$24,IF(D973="zastępca kierownika",'Podział podstawowy'!$F$25,IF(D973="główny ekspert",'Podział podstawowy'!$F$26,IF(OR(D973="starszy ekspert",D973="główny specjalista"),'Podział podstawowy'!$F$27,IF(OR(D973="ekspert",D973="specjalista"),'Podział podstawowy'!$F$28,'Podział podstawowy'!$F$29)))))))</f>
        <v>870.67396312778124</v>
      </c>
    </row>
    <row r="974" spans="1:6">
      <c r="A974" s="104"/>
      <c r="B974" s="104"/>
      <c r="C974" s="104"/>
      <c r="D974" s="104"/>
      <c r="E974" s="104"/>
      <c r="F974" s="113">
        <f>IF(D974="dyrektor ",'Podział podstawowy'!$F$19,IF(OR(D974="zastępca dyrektora ",D974="główny księgowy"),'Podział podstawowy'!$F$20,IF(D974="kierownik",'Podział podstawowy'!$F$24,IF(D974="zastępca kierownika",'Podział podstawowy'!$F$25,IF(D974="główny ekspert",'Podział podstawowy'!$F$26,IF(OR(D974="starszy ekspert",D974="główny specjalista"),'Podział podstawowy'!$F$27,IF(OR(D974="ekspert",D974="specjalista"),'Podział podstawowy'!$F$28,'Podział podstawowy'!$F$29)))))))</f>
        <v>870.67396312778124</v>
      </c>
    </row>
    <row r="975" spans="1:6">
      <c r="A975" s="104"/>
      <c r="B975" s="104"/>
      <c r="C975" s="104"/>
      <c r="D975" s="104"/>
      <c r="E975" s="104"/>
      <c r="F975" s="113">
        <f>IF(D975="dyrektor ",'Podział podstawowy'!$F$19,IF(OR(D975="zastępca dyrektora ",D975="główny księgowy"),'Podział podstawowy'!$F$20,IF(D975="kierownik",'Podział podstawowy'!$F$24,IF(D975="zastępca kierownika",'Podział podstawowy'!$F$25,IF(D975="główny ekspert",'Podział podstawowy'!$F$26,IF(OR(D975="starszy ekspert",D975="główny specjalista"),'Podział podstawowy'!$F$27,IF(OR(D975="ekspert",D975="specjalista"),'Podział podstawowy'!$F$28,'Podział podstawowy'!$F$29)))))))</f>
        <v>870.67396312778124</v>
      </c>
    </row>
    <row r="976" spans="1:6">
      <c r="A976" s="104"/>
      <c r="B976" s="104"/>
      <c r="C976" s="104"/>
      <c r="D976" s="104"/>
      <c r="E976" s="104"/>
      <c r="F976" s="113">
        <f>IF(D976="dyrektor ",'Podział podstawowy'!$F$19,IF(OR(D976="zastępca dyrektora ",D976="główny księgowy"),'Podział podstawowy'!$F$20,IF(D976="kierownik",'Podział podstawowy'!$F$24,IF(D976="zastępca kierownika",'Podział podstawowy'!$F$25,IF(D976="główny ekspert",'Podział podstawowy'!$F$26,IF(OR(D976="starszy ekspert",D976="główny specjalista"),'Podział podstawowy'!$F$27,IF(OR(D976="ekspert",D976="specjalista"),'Podział podstawowy'!$F$28,'Podział podstawowy'!$F$29)))))))</f>
        <v>870.67396312778124</v>
      </c>
    </row>
    <row r="977" spans="1:6">
      <c r="A977" s="104"/>
      <c r="B977" s="104"/>
      <c r="C977" s="104"/>
      <c r="D977" s="104"/>
      <c r="E977" s="104"/>
      <c r="F977" s="113">
        <f>IF(D977="dyrektor ",'Podział podstawowy'!$F$19,IF(OR(D977="zastępca dyrektora ",D977="główny księgowy"),'Podział podstawowy'!$F$20,IF(D977="kierownik",'Podział podstawowy'!$F$24,IF(D977="zastępca kierownika",'Podział podstawowy'!$F$25,IF(D977="główny ekspert",'Podział podstawowy'!$F$26,IF(OR(D977="starszy ekspert",D977="główny specjalista"),'Podział podstawowy'!$F$27,IF(OR(D977="ekspert",D977="specjalista"),'Podział podstawowy'!$F$28,'Podział podstawowy'!$F$29)))))))</f>
        <v>870.67396312778124</v>
      </c>
    </row>
    <row r="978" spans="1:6">
      <c r="A978" s="104"/>
      <c r="B978" s="104"/>
      <c r="C978" s="104"/>
      <c r="D978" s="104"/>
      <c r="E978" s="104"/>
      <c r="F978" s="113">
        <f>IF(D978="dyrektor ",'Podział podstawowy'!$F$19,IF(OR(D978="zastępca dyrektora ",D978="główny księgowy"),'Podział podstawowy'!$F$20,IF(D978="kierownik",'Podział podstawowy'!$F$24,IF(D978="zastępca kierownika",'Podział podstawowy'!$F$25,IF(D978="główny ekspert",'Podział podstawowy'!$F$26,IF(OR(D978="starszy ekspert",D978="główny specjalista"),'Podział podstawowy'!$F$27,IF(OR(D978="ekspert",D978="specjalista"),'Podział podstawowy'!$F$28,'Podział podstawowy'!$F$29)))))))</f>
        <v>870.67396312778124</v>
      </c>
    </row>
    <row r="979" spans="1:6">
      <c r="A979" s="104"/>
      <c r="B979" s="104"/>
      <c r="C979" s="104"/>
      <c r="D979" s="104"/>
      <c r="E979" s="104"/>
      <c r="F979" s="113">
        <f>IF(D979="dyrektor ",'Podział podstawowy'!$F$19,IF(OR(D979="zastępca dyrektora ",D979="główny księgowy"),'Podział podstawowy'!$F$20,IF(D979="kierownik",'Podział podstawowy'!$F$24,IF(D979="zastępca kierownika",'Podział podstawowy'!$F$25,IF(D979="główny ekspert",'Podział podstawowy'!$F$26,IF(OR(D979="starszy ekspert",D979="główny specjalista"),'Podział podstawowy'!$F$27,IF(OR(D979="ekspert",D979="specjalista"),'Podział podstawowy'!$F$28,'Podział podstawowy'!$F$29)))))))</f>
        <v>870.67396312778124</v>
      </c>
    </row>
    <row r="980" spans="1:6">
      <c r="A980" s="104"/>
      <c r="B980" s="104"/>
      <c r="C980" s="104"/>
      <c r="D980" s="104"/>
      <c r="E980" s="104"/>
      <c r="F980" s="113">
        <f>IF(D980="dyrektor ",'Podział podstawowy'!$F$19,IF(OR(D980="zastępca dyrektora ",D980="główny księgowy"),'Podział podstawowy'!$F$20,IF(D980="kierownik",'Podział podstawowy'!$F$24,IF(D980="zastępca kierownika",'Podział podstawowy'!$F$25,IF(D980="główny ekspert",'Podział podstawowy'!$F$26,IF(OR(D980="starszy ekspert",D980="główny specjalista"),'Podział podstawowy'!$F$27,IF(OR(D980="ekspert",D980="specjalista"),'Podział podstawowy'!$F$28,'Podział podstawowy'!$F$29)))))))</f>
        <v>870.67396312778124</v>
      </c>
    </row>
    <row r="981" spans="1:6">
      <c r="A981" s="104"/>
      <c r="B981" s="104"/>
      <c r="C981" s="104"/>
      <c r="D981" s="104"/>
      <c r="E981" s="104"/>
      <c r="F981" s="113">
        <f>IF(D981="dyrektor ",'Podział podstawowy'!$F$19,IF(OR(D981="zastępca dyrektora ",D981="główny księgowy"),'Podział podstawowy'!$F$20,IF(D981="kierownik",'Podział podstawowy'!$F$24,IF(D981="zastępca kierownika",'Podział podstawowy'!$F$25,IF(D981="główny ekspert",'Podział podstawowy'!$F$26,IF(OR(D981="starszy ekspert",D981="główny specjalista"),'Podział podstawowy'!$F$27,IF(OR(D981="ekspert",D981="specjalista"),'Podział podstawowy'!$F$28,'Podział podstawowy'!$F$29)))))))</f>
        <v>870.67396312778124</v>
      </c>
    </row>
    <row r="982" spans="1:6">
      <c r="A982" s="104"/>
      <c r="B982" s="104"/>
      <c r="C982" s="104"/>
      <c r="D982" s="104"/>
      <c r="E982" s="104"/>
      <c r="F982" s="113">
        <f>IF(D982="dyrektor ",'Podział podstawowy'!$F$19,IF(OR(D982="zastępca dyrektora ",D982="główny księgowy"),'Podział podstawowy'!$F$20,IF(D982="kierownik",'Podział podstawowy'!$F$24,IF(D982="zastępca kierownika",'Podział podstawowy'!$F$25,IF(D982="główny ekspert",'Podział podstawowy'!$F$26,IF(OR(D982="starszy ekspert",D982="główny specjalista"),'Podział podstawowy'!$F$27,IF(OR(D982="ekspert",D982="specjalista"),'Podział podstawowy'!$F$28,'Podział podstawowy'!$F$29)))))))</f>
        <v>870.67396312778124</v>
      </c>
    </row>
    <row r="983" spans="1:6">
      <c r="A983" s="104"/>
      <c r="B983" s="104"/>
      <c r="C983" s="104"/>
      <c r="D983" s="104"/>
      <c r="E983" s="104"/>
      <c r="F983" s="113">
        <f>IF(D983="dyrektor ",'Podział podstawowy'!$F$19,IF(OR(D983="zastępca dyrektora ",D983="główny księgowy"),'Podział podstawowy'!$F$20,IF(D983="kierownik",'Podział podstawowy'!$F$24,IF(D983="zastępca kierownika",'Podział podstawowy'!$F$25,IF(D983="główny ekspert",'Podział podstawowy'!$F$26,IF(OR(D983="starszy ekspert",D983="główny specjalista"),'Podział podstawowy'!$F$27,IF(OR(D983="ekspert",D983="specjalista"),'Podział podstawowy'!$F$28,'Podział podstawowy'!$F$29)))))))</f>
        <v>870.67396312778124</v>
      </c>
    </row>
    <row r="984" spans="1:6">
      <c r="A984" s="104"/>
      <c r="B984" s="104"/>
      <c r="C984" s="104"/>
      <c r="D984" s="104"/>
      <c r="E984" s="104"/>
      <c r="F984" s="113">
        <f>IF(D984="dyrektor ",'Podział podstawowy'!$F$19,IF(OR(D984="zastępca dyrektora ",D984="główny księgowy"),'Podział podstawowy'!$F$20,IF(D984="kierownik",'Podział podstawowy'!$F$24,IF(D984="zastępca kierownika",'Podział podstawowy'!$F$25,IF(D984="główny ekspert",'Podział podstawowy'!$F$26,IF(OR(D984="starszy ekspert",D984="główny specjalista"),'Podział podstawowy'!$F$27,IF(OR(D984="ekspert",D984="specjalista"),'Podział podstawowy'!$F$28,'Podział podstawowy'!$F$29)))))))</f>
        <v>870.67396312778124</v>
      </c>
    </row>
    <row r="985" spans="1:6">
      <c r="A985" s="104"/>
      <c r="B985" s="104"/>
      <c r="C985" s="104"/>
      <c r="D985" s="104"/>
      <c r="E985" s="104"/>
      <c r="F985" s="113">
        <f>IF(D985="dyrektor ",'Podział podstawowy'!$F$19,IF(OR(D985="zastępca dyrektora ",D985="główny księgowy"),'Podział podstawowy'!$F$20,IF(D985="kierownik",'Podział podstawowy'!$F$24,IF(D985="zastępca kierownika",'Podział podstawowy'!$F$25,IF(D985="główny ekspert",'Podział podstawowy'!$F$26,IF(OR(D985="starszy ekspert",D985="główny specjalista"),'Podział podstawowy'!$F$27,IF(OR(D985="ekspert",D985="specjalista"),'Podział podstawowy'!$F$28,'Podział podstawowy'!$F$29)))))))</f>
        <v>870.67396312778124</v>
      </c>
    </row>
    <row r="986" spans="1:6">
      <c r="A986" s="104"/>
      <c r="B986" s="104"/>
      <c r="C986" s="104"/>
      <c r="D986" s="104"/>
      <c r="E986" s="104"/>
      <c r="F986" s="113">
        <f>IF(D986="dyrektor ",'Podział podstawowy'!$F$19,IF(OR(D986="zastępca dyrektora ",D986="główny księgowy"),'Podział podstawowy'!$F$20,IF(D986="kierownik",'Podział podstawowy'!$F$24,IF(D986="zastępca kierownika",'Podział podstawowy'!$F$25,IF(D986="główny ekspert",'Podział podstawowy'!$F$26,IF(OR(D986="starszy ekspert",D986="główny specjalista"),'Podział podstawowy'!$F$27,IF(OR(D986="ekspert",D986="specjalista"),'Podział podstawowy'!$F$28,'Podział podstawowy'!$F$29)))))))</f>
        <v>870.67396312778124</v>
      </c>
    </row>
    <row r="987" spans="1:6">
      <c r="A987" s="104"/>
      <c r="B987" s="104"/>
      <c r="C987" s="104"/>
      <c r="D987" s="104"/>
      <c r="E987" s="104"/>
      <c r="F987" s="113">
        <f>IF(D987="dyrektor ",'Podział podstawowy'!$F$19,IF(OR(D987="zastępca dyrektora ",D987="główny księgowy"),'Podział podstawowy'!$F$20,IF(D987="kierownik",'Podział podstawowy'!$F$24,IF(D987="zastępca kierownika",'Podział podstawowy'!$F$25,IF(D987="główny ekspert",'Podział podstawowy'!$F$26,IF(OR(D987="starszy ekspert",D987="główny specjalista"),'Podział podstawowy'!$F$27,IF(OR(D987="ekspert",D987="specjalista"),'Podział podstawowy'!$F$28,'Podział podstawowy'!$F$29)))))))</f>
        <v>870.67396312778124</v>
      </c>
    </row>
    <row r="988" spans="1:6">
      <c r="A988" s="104"/>
      <c r="B988" s="104"/>
      <c r="C988" s="104"/>
      <c r="D988" s="104"/>
      <c r="E988" s="104"/>
      <c r="F988" s="113">
        <f>IF(D988="dyrektor ",'Podział podstawowy'!$F$19,IF(OR(D988="zastępca dyrektora ",D988="główny księgowy"),'Podział podstawowy'!$F$20,IF(D988="kierownik",'Podział podstawowy'!$F$24,IF(D988="zastępca kierownika",'Podział podstawowy'!$F$25,IF(D988="główny ekspert",'Podział podstawowy'!$F$26,IF(OR(D988="starszy ekspert",D988="główny specjalista"),'Podział podstawowy'!$F$27,IF(OR(D988="ekspert",D988="specjalista"),'Podział podstawowy'!$F$28,'Podział podstawowy'!$F$29)))))))</f>
        <v>870.67396312778124</v>
      </c>
    </row>
    <row r="989" spans="1:6">
      <c r="A989" s="104"/>
      <c r="B989" s="104"/>
      <c r="C989" s="104"/>
      <c r="D989" s="104"/>
      <c r="E989" s="104"/>
      <c r="F989" s="113">
        <f>IF(D989="dyrektor ",'Podział podstawowy'!$F$19,IF(OR(D989="zastępca dyrektora ",D989="główny księgowy"),'Podział podstawowy'!$F$20,IF(D989="kierownik",'Podział podstawowy'!$F$24,IF(D989="zastępca kierownika",'Podział podstawowy'!$F$25,IF(D989="główny ekspert",'Podział podstawowy'!$F$26,IF(OR(D989="starszy ekspert",D989="główny specjalista"),'Podział podstawowy'!$F$27,IF(OR(D989="ekspert",D989="specjalista"),'Podział podstawowy'!$F$28,'Podział podstawowy'!$F$29)))))))</f>
        <v>870.67396312778124</v>
      </c>
    </row>
    <row r="990" spans="1:6">
      <c r="A990" s="104"/>
      <c r="B990" s="104"/>
      <c r="C990" s="104"/>
      <c r="D990" s="104"/>
      <c r="E990" s="104"/>
      <c r="F990" s="113">
        <f>IF(D990="dyrektor ",'Podział podstawowy'!$F$19,IF(OR(D990="zastępca dyrektora ",D990="główny księgowy"),'Podział podstawowy'!$F$20,IF(D990="kierownik",'Podział podstawowy'!$F$24,IF(D990="zastępca kierownika",'Podział podstawowy'!$F$25,IF(D990="główny ekspert",'Podział podstawowy'!$F$26,IF(OR(D990="starszy ekspert",D990="główny specjalista"),'Podział podstawowy'!$F$27,IF(OR(D990="ekspert",D990="specjalista"),'Podział podstawowy'!$F$28,'Podział podstawowy'!$F$29)))))))</f>
        <v>870.67396312778124</v>
      </c>
    </row>
    <row r="991" spans="1:6">
      <c r="A991" s="104"/>
      <c r="B991" s="104"/>
      <c r="C991" s="104"/>
      <c r="D991" s="104"/>
      <c r="E991" s="104"/>
      <c r="F991" s="113">
        <f>IF(D991="dyrektor ",'Podział podstawowy'!$F$19,IF(OR(D991="zastępca dyrektora ",D991="główny księgowy"),'Podział podstawowy'!$F$20,IF(D991="kierownik",'Podział podstawowy'!$F$24,IF(D991="zastępca kierownika",'Podział podstawowy'!$F$25,IF(D991="główny ekspert",'Podział podstawowy'!$F$26,IF(OR(D991="starszy ekspert",D991="główny specjalista"),'Podział podstawowy'!$F$27,IF(OR(D991="ekspert",D991="specjalista"),'Podział podstawowy'!$F$28,'Podział podstawowy'!$F$29)))))))</f>
        <v>870.67396312778124</v>
      </c>
    </row>
    <row r="992" spans="1:6">
      <c r="A992" s="104"/>
      <c r="B992" s="104"/>
      <c r="C992" s="104"/>
      <c r="D992" s="104"/>
      <c r="E992" s="104"/>
      <c r="F992" s="113">
        <f>IF(D992="dyrektor ",'Podział podstawowy'!$F$19,IF(OR(D992="zastępca dyrektora ",D992="główny księgowy"),'Podział podstawowy'!$F$20,IF(D992="kierownik",'Podział podstawowy'!$F$24,IF(D992="zastępca kierownika",'Podział podstawowy'!$F$25,IF(D992="główny ekspert",'Podział podstawowy'!$F$26,IF(OR(D992="starszy ekspert",D992="główny specjalista"),'Podział podstawowy'!$F$27,IF(OR(D992="ekspert",D992="specjalista"),'Podział podstawowy'!$F$28,'Podział podstawowy'!$F$29)))))))</f>
        <v>870.67396312778124</v>
      </c>
    </row>
    <row r="993" spans="1:6">
      <c r="A993" s="104"/>
      <c r="B993" s="104"/>
      <c r="C993" s="104"/>
      <c r="D993" s="104"/>
      <c r="E993" s="104"/>
      <c r="F993" s="113">
        <f>IF(D993="dyrektor ",'Podział podstawowy'!$F$19,IF(OR(D993="zastępca dyrektora ",D993="główny księgowy"),'Podział podstawowy'!$F$20,IF(D993="kierownik",'Podział podstawowy'!$F$24,IF(D993="zastępca kierownika",'Podział podstawowy'!$F$25,IF(D993="główny ekspert",'Podział podstawowy'!$F$26,IF(OR(D993="starszy ekspert",D993="główny specjalista"),'Podział podstawowy'!$F$27,IF(OR(D993="ekspert",D993="specjalista"),'Podział podstawowy'!$F$28,'Podział podstawowy'!$F$29)))))))</f>
        <v>870.67396312778124</v>
      </c>
    </row>
    <row r="994" spans="1:6">
      <c r="A994" s="104"/>
      <c r="B994" s="104"/>
      <c r="C994" s="104"/>
      <c r="D994" s="104"/>
      <c r="E994" s="104"/>
      <c r="F994" s="113">
        <f>IF(D994="dyrektor ",'Podział podstawowy'!$F$19,IF(OR(D994="zastępca dyrektora ",D994="główny księgowy"),'Podział podstawowy'!$F$20,IF(D994="kierownik",'Podział podstawowy'!$F$24,IF(D994="zastępca kierownika",'Podział podstawowy'!$F$25,IF(D994="główny ekspert",'Podział podstawowy'!$F$26,IF(OR(D994="starszy ekspert",D994="główny specjalista"),'Podział podstawowy'!$F$27,IF(OR(D994="ekspert",D994="specjalista"),'Podział podstawowy'!$F$28,'Podział podstawowy'!$F$29)))))))</f>
        <v>870.67396312778124</v>
      </c>
    </row>
    <row r="995" spans="1:6">
      <c r="A995" s="104"/>
      <c r="B995" s="104"/>
      <c r="C995" s="104"/>
      <c r="D995" s="104"/>
      <c r="E995" s="104"/>
      <c r="F995" s="113">
        <f>IF(D995="dyrektor ",'Podział podstawowy'!$F$19,IF(OR(D995="zastępca dyrektora ",D995="główny księgowy"),'Podział podstawowy'!$F$20,IF(D995="kierownik",'Podział podstawowy'!$F$24,IF(D995="zastępca kierownika",'Podział podstawowy'!$F$25,IF(D995="główny ekspert",'Podział podstawowy'!$F$26,IF(OR(D995="starszy ekspert",D995="główny specjalista"),'Podział podstawowy'!$F$27,IF(OR(D995="ekspert",D995="specjalista"),'Podział podstawowy'!$F$28,'Podział podstawowy'!$F$29)))))))</f>
        <v>870.67396312778124</v>
      </c>
    </row>
    <row r="996" spans="1:6">
      <c r="A996" s="104"/>
      <c r="B996" s="104"/>
      <c r="C996" s="104"/>
      <c r="D996" s="104"/>
      <c r="E996" s="104"/>
      <c r="F996" s="113">
        <f>IF(D996="dyrektor ",'Podział podstawowy'!$F$19,IF(OR(D996="zastępca dyrektora ",D996="główny księgowy"),'Podział podstawowy'!$F$20,IF(D996="kierownik",'Podział podstawowy'!$F$24,IF(D996="zastępca kierownika",'Podział podstawowy'!$F$25,IF(D996="główny ekspert",'Podział podstawowy'!$F$26,IF(OR(D996="starszy ekspert",D996="główny specjalista"),'Podział podstawowy'!$F$27,IF(OR(D996="ekspert",D996="specjalista"),'Podział podstawowy'!$F$28,'Podział podstawowy'!$F$29)))))))</f>
        <v>870.67396312778124</v>
      </c>
    </row>
    <row r="997" spans="1:6">
      <c r="A997" s="104"/>
      <c r="B997" s="104"/>
      <c r="C997" s="104"/>
      <c r="D997" s="104"/>
      <c r="E997" s="104"/>
      <c r="F997" s="113">
        <f>IF(D997="dyrektor ",'Podział podstawowy'!$F$19,IF(OR(D997="zastępca dyrektora ",D997="główny księgowy"),'Podział podstawowy'!$F$20,IF(D997="kierownik",'Podział podstawowy'!$F$24,IF(D997="zastępca kierownika",'Podział podstawowy'!$F$25,IF(D997="główny ekspert",'Podział podstawowy'!$F$26,IF(OR(D997="starszy ekspert",D997="główny specjalista"),'Podział podstawowy'!$F$27,IF(OR(D997="ekspert",D997="specjalista"),'Podział podstawowy'!$F$28,'Podział podstawowy'!$F$29)))))))</f>
        <v>870.67396312778124</v>
      </c>
    </row>
    <row r="998" spans="1:6">
      <c r="A998" s="104"/>
      <c r="B998" s="104"/>
      <c r="C998" s="104"/>
      <c r="D998" s="104"/>
      <c r="E998" s="104"/>
      <c r="F998" s="113">
        <f>IF(D998="dyrektor ",'Podział podstawowy'!$F$19,IF(OR(D998="zastępca dyrektora ",D998="główny księgowy"),'Podział podstawowy'!$F$20,IF(D998="kierownik",'Podział podstawowy'!$F$24,IF(D998="zastępca kierownika",'Podział podstawowy'!$F$25,IF(D998="główny ekspert",'Podział podstawowy'!$F$26,IF(OR(D998="starszy ekspert",D998="główny specjalista"),'Podział podstawowy'!$F$27,IF(OR(D998="ekspert",D998="specjalista"),'Podział podstawowy'!$F$28,'Podział podstawowy'!$F$29)))))))</f>
        <v>870.67396312778124</v>
      </c>
    </row>
    <row r="999" spans="1:6">
      <c r="A999" s="104"/>
      <c r="B999" s="104"/>
      <c r="C999" s="104"/>
      <c r="D999" s="104"/>
      <c r="E999" s="104"/>
      <c r="F999" s="113">
        <f>IF(D999="dyrektor ",'Podział podstawowy'!$F$19,IF(OR(D999="zastępca dyrektora ",D999="główny księgowy"),'Podział podstawowy'!$F$20,IF(D999="kierownik",'Podział podstawowy'!$F$24,IF(D999="zastępca kierownika",'Podział podstawowy'!$F$25,IF(D999="główny ekspert",'Podział podstawowy'!$F$26,IF(OR(D999="starszy ekspert",D999="główny specjalista"),'Podział podstawowy'!$F$27,IF(OR(D999="ekspert",D999="specjalista"),'Podział podstawowy'!$F$28,'Podział podstawowy'!$F$29)))))))</f>
        <v>870.67396312778124</v>
      </c>
    </row>
    <row r="1000" spans="1:6">
      <c r="A1000" s="104"/>
      <c r="B1000" s="104"/>
      <c r="C1000" s="104"/>
      <c r="D1000" s="104"/>
      <c r="E1000" s="104"/>
      <c r="F1000" s="113">
        <f>IF(D1000="dyrektor ",'Podział podstawowy'!$F$19,IF(OR(D1000="zastępca dyrektora ",D1000="główny księgowy"),'Podział podstawowy'!$F$20,IF(D1000="kierownik",'Podział podstawowy'!$F$24,IF(D1000="zastępca kierownika",'Podział podstawowy'!$F$25,IF(D1000="główny ekspert",'Podział podstawowy'!$F$26,IF(OR(D1000="starszy ekspert",D1000="główny specjalista"),'Podział podstawowy'!$F$27,IF(OR(D1000="ekspert",D1000="specjalista"),'Podział podstawowy'!$F$28,'Podział podstawowy'!$F$29)))))))</f>
        <v>870.67396312778124</v>
      </c>
    </row>
    <row r="1001" spans="1:6">
      <c r="A1001" s="104"/>
      <c r="B1001" s="104"/>
      <c r="C1001" s="104"/>
      <c r="D1001" s="104"/>
      <c r="E1001" s="104"/>
      <c r="F1001" s="113">
        <f>IF(D1001="dyrektor ",'Podział podstawowy'!$F$19,IF(OR(D1001="zastępca dyrektora ",D1001="główny księgowy"),'Podział podstawowy'!$F$20,IF(D1001="kierownik",'Podział podstawowy'!$F$24,IF(D1001="zastępca kierownika",'Podział podstawowy'!$F$25,IF(D1001="główny ekspert",'Podział podstawowy'!$F$26,IF(OR(D1001="starszy ekspert",D1001="główny specjalista"),'Podział podstawowy'!$F$27,IF(OR(D1001="ekspert",D1001="specjalista"),'Podział podstawowy'!$F$28,'Podział podstawowy'!$F$29)))))))</f>
        <v>870.67396312778124</v>
      </c>
    </row>
    <row r="1002" spans="1:6">
      <c r="A1002" s="104"/>
      <c r="B1002" s="104"/>
      <c r="C1002" s="104"/>
      <c r="D1002" s="104"/>
      <c r="E1002" s="104"/>
      <c r="F1002" s="113">
        <f>IF(D1002="dyrektor ",'Podział podstawowy'!$F$19,IF(OR(D1002="zastępca dyrektora ",D1002="główny księgowy"),'Podział podstawowy'!$F$20,IF(D1002="kierownik",'Podział podstawowy'!$F$24,IF(D1002="zastępca kierownika",'Podział podstawowy'!$F$25,IF(D1002="główny ekspert",'Podział podstawowy'!$F$26,IF(OR(D1002="starszy ekspert",D1002="główny specjalista"),'Podział podstawowy'!$F$27,IF(OR(D1002="ekspert",D1002="specjalista"),'Podział podstawowy'!$F$28,'Podział podstawowy'!$F$29)))))))</f>
        <v>870.67396312778124</v>
      </c>
    </row>
    <row r="1003" spans="1:6">
      <c r="A1003" s="104"/>
      <c r="B1003" s="104"/>
      <c r="C1003" s="104"/>
      <c r="D1003" s="104"/>
      <c r="E1003" s="104"/>
      <c r="F1003" s="113">
        <f>IF(D1003="dyrektor ",'Podział podstawowy'!$F$19,IF(OR(D1003="zastępca dyrektora ",D1003="główny księgowy"),'Podział podstawowy'!$F$20,IF(D1003="kierownik",'Podział podstawowy'!$F$24,IF(D1003="zastępca kierownika",'Podział podstawowy'!$F$25,IF(D1003="główny ekspert",'Podział podstawowy'!$F$26,IF(OR(D1003="starszy ekspert",D1003="główny specjalista"),'Podział podstawowy'!$F$27,IF(OR(D1003="ekspert",D1003="specjalista"),'Podział podstawowy'!$F$28,'Podział podstawowy'!$F$29)))))))</f>
        <v>870.67396312778124</v>
      </c>
    </row>
    <row r="1004" spans="1:6">
      <c r="A1004" s="104"/>
      <c r="B1004" s="104"/>
      <c r="C1004" s="104"/>
      <c r="D1004" s="104"/>
      <c r="E1004" s="104"/>
      <c r="F1004" s="113">
        <f>IF(D1004="dyrektor ",'Podział podstawowy'!$F$19,IF(OR(D1004="zastępca dyrektora ",D1004="główny księgowy"),'Podział podstawowy'!$F$20,IF(D1004="kierownik",'Podział podstawowy'!$F$24,IF(D1004="zastępca kierownika",'Podział podstawowy'!$F$25,IF(D1004="główny ekspert",'Podział podstawowy'!$F$26,IF(OR(D1004="starszy ekspert",D1004="główny specjalista"),'Podział podstawowy'!$F$27,IF(OR(D1004="ekspert",D1004="specjalista"),'Podział podstawowy'!$F$28,'Podział podstawowy'!$F$29)))))))</f>
        <v>870.67396312778124</v>
      </c>
    </row>
    <row r="1005" spans="1:6">
      <c r="A1005" s="104"/>
      <c r="B1005" s="104"/>
      <c r="C1005" s="104"/>
      <c r="D1005" s="104"/>
      <c r="E1005" s="104"/>
      <c r="F1005" s="113">
        <f>IF(D1005="dyrektor ",'Podział podstawowy'!$F$19,IF(OR(D1005="zastępca dyrektora ",D1005="główny księgowy"),'Podział podstawowy'!$F$20,IF(D1005="kierownik",'Podział podstawowy'!$F$24,IF(D1005="zastępca kierownika",'Podział podstawowy'!$F$25,IF(D1005="główny ekspert",'Podział podstawowy'!$F$26,IF(OR(D1005="starszy ekspert",D1005="główny specjalista"),'Podział podstawowy'!$F$27,IF(OR(D1005="ekspert",D1005="specjalista"),'Podział podstawowy'!$F$28,'Podział podstawowy'!$F$29)))))))</f>
        <v>870.67396312778124</v>
      </c>
    </row>
    <row r="1006" spans="1:6">
      <c r="A1006" s="104"/>
      <c r="B1006" s="104"/>
      <c r="C1006" s="104"/>
      <c r="D1006" s="104"/>
      <c r="E1006" s="104"/>
      <c r="F1006" s="113">
        <f>IF(D1006="dyrektor ",'Podział podstawowy'!$F$19,IF(OR(D1006="zastępca dyrektora ",D1006="główny księgowy"),'Podział podstawowy'!$F$20,IF(D1006="kierownik",'Podział podstawowy'!$F$24,IF(D1006="zastępca kierownika",'Podział podstawowy'!$F$25,IF(D1006="główny ekspert",'Podział podstawowy'!$F$26,IF(OR(D1006="starszy ekspert",D1006="główny specjalista"),'Podział podstawowy'!$F$27,IF(OR(D1006="ekspert",D1006="specjalista"),'Podział podstawowy'!$F$28,'Podział podstawowy'!$F$29)))))))</f>
        <v>870.67396312778124</v>
      </c>
    </row>
    <row r="1007" spans="1:6">
      <c r="A1007" s="104"/>
      <c r="B1007" s="104"/>
      <c r="C1007" s="104"/>
      <c r="D1007" s="104"/>
      <c r="E1007" s="104"/>
      <c r="F1007" s="113">
        <f>IF(D1007="dyrektor ",'Podział podstawowy'!$F$19,IF(OR(D1007="zastępca dyrektora ",D1007="główny księgowy"),'Podział podstawowy'!$F$20,IF(D1007="kierownik",'Podział podstawowy'!$F$24,IF(D1007="zastępca kierownika",'Podział podstawowy'!$F$25,IF(D1007="główny ekspert",'Podział podstawowy'!$F$26,IF(OR(D1007="starszy ekspert",D1007="główny specjalista"),'Podział podstawowy'!$F$27,IF(OR(D1007="ekspert",D1007="specjalista"),'Podział podstawowy'!$F$28,'Podział podstawowy'!$F$29)))))))</f>
        <v>870.67396312778124</v>
      </c>
    </row>
    <row r="1008" spans="1:6">
      <c r="A1008" s="104"/>
      <c r="B1008" s="104"/>
      <c r="C1008" s="104"/>
      <c r="D1008" s="104"/>
      <c r="E1008" s="104"/>
      <c r="F1008" s="113">
        <f>IF(D1008="dyrektor ",'Podział podstawowy'!$F$19,IF(OR(D1008="zastępca dyrektora ",D1008="główny księgowy"),'Podział podstawowy'!$F$20,IF(D1008="kierownik",'Podział podstawowy'!$F$24,IF(D1008="zastępca kierownika",'Podział podstawowy'!$F$25,IF(D1008="główny ekspert",'Podział podstawowy'!$F$26,IF(OR(D1008="starszy ekspert",D1008="główny specjalista"),'Podział podstawowy'!$F$27,IF(OR(D1008="ekspert",D1008="specjalista"),'Podział podstawowy'!$F$28,'Podział podstawowy'!$F$29)))))))</f>
        <v>870.67396312778124</v>
      </c>
    </row>
    <row r="1009" spans="1:6">
      <c r="A1009" s="104"/>
      <c r="B1009" s="104"/>
      <c r="C1009" s="104"/>
      <c r="D1009" s="104"/>
      <c r="E1009" s="104"/>
      <c r="F1009" s="113">
        <f>IF(D1009="dyrektor ",'Podział podstawowy'!$F$19,IF(OR(D1009="zastępca dyrektora ",D1009="główny księgowy"),'Podział podstawowy'!$F$20,IF(D1009="kierownik",'Podział podstawowy'!$F$24,IF(D1009="zastępca kierownika",'Podział podstawowy'!$F$25,IF(D1009="główny ekspert",'Podział podstawowy'!$F$26,IF(OR(D1009="starszy ekspert",D1009="główny specjalista"),'Podział podstawowy'!$F$27,IF(OR(D1009="ekspert",D1009="specjalista"),'Podział podstawowy'!$F$28,'Podział podstawowy'!$F$29)))))))</f>
        <v>870.67396312778124</v>
      </c>
    </row>
    <row r="1010" spans="1:6">
      <c r="A1010" s="104"/>
      <c r="B1010" s="104"/>
      <c r="C1010" s="104"/>
      <c r="D1010" s="104"/>
      <c r="E1010" s="104"/>
      <c r="F1010" s="113">
        <f>IF(D1010="dyrektor ",'Podział podstawowy'!$F$19,IF(OR(D1010="zastępca dyrektora ",D1010="główny księgowy"),'Podział podstawowy'!$F$20,IF(D1010="kierownik",'Podział podstawowy'!$F$24,IF(D1010="zastępca kierownika",'Podział podstawowy'!$F$25,IF(D1010="główny ekspert",'Podział podstawowy'!$F$26,IF(OR(D1010="starszy ekspert",D1010="główny specjalista"),'Podział podstawowy'!$F$27,IF(OR(D1010="ekspert",D1010="specjalista"),'Podział podstawowy'!$F$28,'Podział podstawowy'!$F$29)))))))</f>
        <v>870.67396312778124</v>
      </c>
    </row>
    <row r="1011" spans="1:6">
      <c r="A1011" s="104"/>
      <c r="B1011" s="104"/>
      <c r="C1011" s="104"/>
      <c r="D1011" s="104"/>
      <c r="E1011" s="104"/>
      <c r="F1011" s="113">
        <f>IF(D1011="dyrektor ",'Podział podstawowy'!$F$19,IF(OR(D1011="zastępca dyrektora ",D1011="główny księgowy"),'Podział podstawowy'!$F$20,IF(D1011="kierownik",'Podział podstawowy'!$F$24,IF(D1011="zastępca kierownika",'Podział podstawowy'!$F$25,IF(D1011="główny ekspert",'Podział podstawowy'!$F$26,IF(OR(D1011="starszy ekspert",D1011="główny specjalista"),'Podział podstawowy'!$F$27,IF(OR(D1011="ekspert",D1011="specjalista"),'Podział podstawowy'!$F$28,'Podział podstawowy'!$F$29)))))))</f>
        <v>870.67396312778124</v>
      </c>
    </row>
    <row r="1012" spans="1:6">
      <c r="A1012" s="104"/>
      <c r="B1012" s="104"/>
      <c r="C1012" s="104"/>
      <c r="D1012" s="104"/>
      <c r="E1012" s="104"/>
      <c r="F1012" s="113">
        <f>IF(D1012="dyrektor ",'Podział podstawowy'!$F$19,IF(OR(D1012="zastępca dyrektora ",D1012="główny księgowy"),'Podział podstawowy'!$F$20,IF(D1012="kierownik",'Podział podstawowy'!$F$24,IF(D1012="zastępca kierownika",'Podział podstawowy'!$F$25,IF(D1012="główny ekspert",'Podział podstawowy'!$F$26,IF(OR(D1012="starszy ekspert",D1012="główny specjalista"),'Podział podstawowy'!$F$27,IF(OR(D1012="ekspert",D1012="specjalista"),'Podział podstawowy'!$F$28,'Podział podstawowy'!$F$29)))))))</f>
        <v>870.67396312778124</v>
      </c>
    </row>
    <row r="1013" spans="1:6">
      <c r="A1013" s="104"/>
      <c r="B1013" s="104"/>
      <c r="C1013" s="104"/>
      <c r="D1013" s="104"/>
      <c r="E1013" s="104"/>
      <c r="F1013" s="113">
        <f>IF(D1013="dyrektor ",'Podział podstawowy'!$F$19,IF(OR(D1013="zastępca dyrektora ",D1013="główny księgowy"),'Podział podstawowy'!$F$20,IF(D1013="kierownik",'Podział podstawowy'!$F$24,IF(D1013="zastępca kierownika",'Podział podstawowy'!$F$25,IF(D1013="główny ekspert",'Podział podstawowy'!$F$26,IF(OR(D1013="starszy ekspert",D1013="główny specjalista"),'Podział podstawowy'!$F$27,IF(OR(D1013="ekspert",D1013="specjalista"),'Podział podstawowy'!$F$28,'Podział podstawowy'!$F$29)))))))</f>
        <v>870.67396312778124</v>
      </c>
    </row>
    <row r="1014" spans="1:6">
      <c r="A1014" s="104"/>
      <c r="B1014" s="104"/>
      <c r="C1014" s="104"/>
      <c r="D1014" s="104"/>
      <c r="E1014" s="104"/>
      <c r="F1014" s="113">
        <f>IF(D1014="dyrektor ",'Podział podstawowy'!$F$19,IF(OR(D1014="zastępca dyrektora ",D1014="główny księgowy"),'Podział podstawowy'!$F$20,IF(D1014="kierownik",'Podział podstawowy'!$F$24,IF(D1014="zastępca kierownika",'Podział podstawowy'!$F$25,IF(D1014="główny ekspert",'Podział podstawowy'!$F$26,IF(OR(D1014="starszy ekspert",D1014="główny specjalista"),'Podział podstawowy'!$F$27,IF(OR(D1014="ekspert",D1014="specjalista"),'Podział podstawowy'!$F$28,'Podział podstawowy'!$F$29)))))))</f>
        <v>870.67396312778124</v>
      </c>
    </row>
    <row r="1015" spans="1:6">
      <c r="A1015" s="104"/>
      <c r="B1015" s="104"/>
      <c r="C1015" s="104"/>
      <c r="D1015" s="104"/>
      <c r="E1015" s="104"/>
      <c r="F1015" s="113">
        <f>IF(D1015="dyrektor ",'Podział podstawowy'!$F$19,IF(OR(D1015="zastępca dyrektora ",D1015="główny księgowy"),'Podział podstawowy'!$F$20,IF(D1015="kierownik",'Podział podstawowy'!$F$24,IF(D1015="zastępca kierownika",'Podział podstawowy'!$F$25,IF(D1015="główny ekspert",'Podział podstawowy'!$F$26,IF(OR(D1015="starszy ekspert",D1015="główny specjalista"),'Podział podstawowy'!$F$27,IF(OR(D1015="ekspert",D1015="specjalista"),'Podział podstawowy'!$F$28,'Podział podstawowy'!$F$29)))))))</f>
        <v>870.67396312778124</v>
      </c>
    </row>
    <row r="1016" spans="1:6">
      <c r="A1016" s="104"/>
      <c r="B1016" s="104"/>
      <c r="C1016" s="104"/>
      <c r="D1016" s="104"/>
      <c r="E1016" s="104"/>
      <c r="F1016" s="113">
        <f>IF(D1016="dyrektor ",'Podział podstawowy'!$F$19,IF(OR(D1016="zastępca dyrektora ",D1016="główny księgowy"),'Podział podstawowy'!$F$20,IF(D1016="kierownik",'Podział podstawowy'!$F$24,IF(D1016="zastępca kierownika",'Podział podstawowy'!$F$25,IF(D1016="główny ekspert",'Podział podstawowy'!$F$26,IF(OR(D1016="starszy ekspert",D1016="główny specjalista"),'Podział podstawowy'!$F$27,IF(OR(D1016="ekspert",D1016="specjalista"),'Podział podstawowy'!$F$28,'Podział podstawowy'!$F$29)))))))</f>
        <v>870.67396312778124</v>
      </c>
    </row>
    <row r="1017" spans="1:6">
      <c r="A1017" s="104"/>
      <c r="B1017" s="104"/>
      <c r="C1017" s="104"/>
      <c r="D1017" s="104"/>
      <c r="E1017" s="104"/>
      <c r="F1017" s="113">
        <f>IF(D1017="dyrektor ",'Podział podstawowy'!$F$19,IF(OR(D1017="zastępca dyrektora ",D1017="główny księgowy"),'Podział podstawowy'!$F$20,IF(D1017="kierownik",'Podział podstawowy'!$F$24,IF(D1017="zastępca kierownika",'Podział podstawowy'!$F$25,IF(D1017="główny ekspert",'Podział podstawowy'!$F$26,IF(OR(D1017="starszy ekspert",D1017="główny specjalista"),'Podział podstawowy'!$F$27,IF(OR(D1017="ekspert",D1017="specjalista"),'Podział podstawowy'!$F$28,'Podział podstawowy'!$F$29)))))))</f>
        <v>870.67396312778124</v>
      </c>
    </row>
    <row r="1018" spans="1:6">
      <c r="A1018" s="104"/>
      <c r="B1018" s="104"/>
      <c r="C1018" s="104"/>
      <c r="D1018" s="104"/>
      <c r="E1018" s="104"/>
      <c r="F1018" s="113">
        <f>IF(D1018="dyrektor ",'Podział podstawowy'!$F$19,IF(OR(D1018="zastępca dyrektora ",D1018="główny księgowy"),'Podział podstawowy'!$F$20,IF(D1018="kierownik",'Podział podstawowy'!$F$24,IF(D1018="zastępca kierownika",'Podział podstawowy'!$F$25,IF(D1018="główny ekspert",'Podział podstawowy'!$F$26,IF(OR(D1018="starszy ekspert",D1018="główny specjalista"),'Podział podstawowy'!$F$27,IF(OR(D1018="ekspert",D1018="specjalista"),'Podział podstawowy'!$F$28,'Podział podstawowy'!$F$29)))))))</f>
        <v>870.67396312778124</v>
      </c>
    </row>
    <row r="1019" spans="1:6">
      <c r="A1019" s="104"/>
      <c r="B1019" s="104"/>
      <c r="C1019" s="104"/>
      <c r="D1019" s="104"/>
      <c r="E1019" s="104"/>
      <c r="F1019" s="113">
        <f>IF(D1019="dyrektor ",'Podział podstawowy'!$F$19,IF(OR(D1019="zastępca dyrektora ",D1019="główny księgowy"),'Podział podstawowy'!$F$20,IF(D1019="kierownik",'Podział podstawowy'!$F$24,IF(D1019="zastępca kierownika",'Podział podstawowy'!$F$25,IF(D1019="główny ekspert",'Podział podstawowy'!$F$26,IF(OR(D1019="starszy ekspert",D1019="główny specjalista"),'Podział podstawowy'!$F$27,IF(OR(D1019="ekspert",D1019="specjalista"),'Podział podstawowy'!$F$28,'Podział podstawowy'!$F$29)))))))</f>
        <v>870.67396312778124</v>
      </c>
    </row>
    <row r="1020" spans="1:6">
      <c r="A1020" s="104"/>
      <c r="B1020" s="104"/>
      <c r="C1020" s="104"/>
      <c r="D1020" s="104"/>
      <c r="E1020" s="104"/>
      <c r="F1020" s="113">
        <f>IF(D1020="dyrektor ",'Podział podstawowy'!$F$19,IF(OR(D1020="zastępca dyrektora ",D1020="główny księgowy"),'Podział podstawowy'!$F$20,IF(D1020="kierownik",'Podział podstawowy'!$F$24,IF(D1020="zastępca kierownika",'Podział podstawowy'!$F$25,IF(D1020="główny ekspert",'Podział podstawowy'!$F$26,IF(OR(D1020="starszy ekspert",D1020="główny specjalista"),'Podział podstawowy'!$F$27,IF(OR(D1020="ekspert",D1020="specjalista"),'Podział podstawowy'!$F$28,'Podział podstawowy'!$F$29)))))))</f>
        <v>870.67396312778124</v>
      </c>
    </row>
    <row r="1021" spans="1:6">
      <c r="A1021" s="104"/>
      <c r="B1021" s="104"/>
      <c r="C1021" s="104"/>
      <c r="D1021" s="104"/>
      <c r="E1021" s="104"/>
      <c r="F1021" s="113">
        <f>IF(D1021="dyrektor ",'Podział podstawowy'!$F$19,IF(OR(D1021="zastępca dyrektora ",D1021="główny księgowy"),'Podział podstawowy'!$F$20,IF(D1021="kierownik",'Podział podstawowy'!$F$24,IF(D1021="zastępca kierownika",'Podział podstawowy'!$F$25,IF(D1021="główny ekspert",'Podział podstawowy'!$F$26,IF(OR(D1021="starszy ekspert",D1021="główny specjalista"),'Podział podstawowy'!$F$27,IF(OR(D1021="ekspert",D1021="specjalista"),'Podział podstawowy'!$F$28,'Podział podstawowy'!$F$29)))))))</f>
        <v>870.67396312778124</v>
      </c>
    </row>
    <row r="1022" spans="1:6">
      <c r="A1022" s="104"/>
      <c r="B1022" s="104"/>
      <c r="C1022" s="104"/>
      <c r="D1022" s="104"/>
      <c r="E1022" s="104"/>
      <c r="F1022" s="113">
        <f>IF(D1022="dyrektor ",'Podział podstawowy'!$F$19,IF(OR(D1022="zastępca dyrektora ",D1022="główny księgowy"),'Podział podstawowy'!$F$20,IF(D1022="kierownik",'Podział podstawowy'!$F$24,IF(D1022="zastępca kierownika",'Podział podstawowy'!$F$25,IF(D1022="główny ekspert",'Podział podstawowy'!$F$26,IF(OR(D1022="starszy ekspert",D1022="główny specjalista"),'Podział podstawowy'!$F$27,IF(OR(D1022="ekspert",D1022="specjalista"),'Podział podstawowy'!$F$28,'Podział podstawowy'!$F$29)))))))</f>
        <v>870.67396312778124</v>
      </c>
    </row>
    <row r="1023" spans="1:6">
      <c r="A1023" s="104"/>
      <c r="B1023" s="104"/>
      <c r="C1023" s="104"/>
      <c r="D1023" s="104"/>
      <c r="E1023" s="104"/>
      <c r="F1023" s="113">
        <f>IF(D1023="dyrektor ",'Podział podstawowy'!$F$19,IF(OR(D1023="zastępca dyrektora ",D1023="główny księgowy"),'Podział podstawowy'!$F$20,IF(D1023="kierownik",'Podział podstawowy'!$F$24,IF(D1023="zastępca kierownika",'Podział podstawowy'!$F$25,IF(D1023="główny ekspert",'Podział podstawowy'!$F$26,IF(OR(D1023="starszy ekspert",D1023="główny specjalista"),'Podział podstawowy'!$F$27,IF(OR(D1023="ekspert",D1023="specjalista"),'Podział podstawowy'!$F$28,'Podział podstawowy'!$F$29)))))))</f>
        <v>870.67396312778124</v>
      </c>
    </row>
    <row r="1024" spans="1:6">
      <c r="A1024" s="104"/>
      <c r="B1024" s="104"/>
      <c r="C1024" s="104"/>
      <c r="D1024" s="104"/>
      <c r="E1024" s="104"/>
      <c r="F1024" s="113">
        <f>IF(D1024="dyrektor ",'Podział podstawowy'!$F$19,IF(OR(D1024="zastępca dyrektora ",D1024="główny księgowy"),'Podział podstawowy'!$F$20,IF(D1024="kierownik",'Podział podstawowy'!$F$24,IF(D1024="zastępca kierownika",'Podział podstawowy'!$F$25,IF(D1024="główny ekspert",'Podział podstawowy'!$F$26,IF(OR(D1024="starszy ekspert",D1024="główny specjalista"),'Podział podstawowy'!$F$27,IF(OR(D1024="ekspert",D1024="specjalista"),'Podział podstawowy'!$F$28,'Podział podstawowy'!$F$29)))))))</f>
        <v>870.67396312778124</v>
      </c>
    </row>
    <row r="1025" spans="1:6">
      <c r="A1025" s="104"/>
      <c r="B1025" s="104"/>
      <c r="C1025" s="104"/>
      <c r="D1025" s="104"/>
      <c r="E1025" s="104"/>
      <c r="F1025" s="113">
        <f>IF(D1025="dyrektor ",'Podział podstawowy'!$F$19,IF(OR(D1025="zastępca dyrektora ",D1025="główny księgowy"),'Podział podstawowy'!$F$20,IF(D1025="kierownik",'Podział podstawowy'!$F$24,IF(D1025="zastępca kierownika",'Podział podstawowy'!$F$25,IF(D1025="główny ekspert",'Podział podstawowy'!$F$26,IF(OR(D1025="starszy ekspert",D1025="główny specjalista"),'Podział podstawowy'!$F$27,IF(OR(D1025="ekspert",D1025="specjalista"),'Podział podstawowy'!$F$28,'Podział podstawowy'!$F$29)))))))</f>
        <v>870.67396312778124</v>
      </c>
    </row>
    <row r="1026" spans="1:6">
      <c r="A1026" s="104"/>
      <c r="B1026" s="104"/>
      <c r="C1026" s="104"/>
      <c r="D1026" s="104"/>
      <c r="E1026" s="104"/>
      <c r="F1026" s="113">
        <f>IF(D1026="dyrektor ",'Podział podstawowy'!$F$19,IF(OR(D1026="zastępca dyrektora ",D1026="główny księgowy"),'Podział podstawowy'!$F$20,IF(D1026="kierownik",'Podział podstawowy'!$F$24,IF(D1026="zastępca kierownika",'Podział podstawowy'!$F$25,IF(D1026="główny ekspert",'Podział podstawowy'!$F$26,IF(OR(D1026="starszy ekspert",D1026="główny specjalista"),'Podział podstawowy'!$F$27,IF(OR(D1026="ekspert",D1026="specjalista"),'Podział podstawowy'!$F$28,'Podział podstawowy'!$F$29)))))))</f>
        <v>870.67396312778124</v>
      </c>
    </row>
    <row r="1027" spans="1:6">
      <c r="A1027" s="104"/>
      <c r="B1027" s="104"/>
      <c r="C1027" s="104"/>
      <c r="D1027" s="104"/>
      <c r="E1027" s="104"/>
      <c r="F1027" s="113">
        <f>IF(D1027="dyrektor ",'Podział podstawowy'!$F$19,IF(OR(D1027="zastępca dyrektora ",D1027="główny księgowy"),'Podział podstawowy'!$F$20,IF(D1027="kierownik",'Podział podstawowy'!$F$24,IF(D1027="zastępca kierownika",'Podział podstawowy'!$F$25,IF(D1027="główny ekspert",'Podział podstawowy'!$F$26,IF(OR(D1027="starszy ekspert",D1027="główny specjalista"),'Podział podstawowy'!$F$27,IF(OR(D1027="ekspert",D1027="specjalista"),'Podział podstawowy'!$F$28,'Podział podstawowy'!$F$29)))))))</f>
        <v>870.67396312778124</v>
      </c>
    </row>
    <row r="1028" spans="1:6">
      <c r="A1028" s="104"/>
      <c r="B1028" s="104"/>
      <c r="C1028" s="104"/>
      <c r="D1028" s="104"/>
      <c r="E1028" s="104"/>
      <c r="F1028" s="113">
        <f>IF(D1028="dyrektor ",'Podział podstawowy'!$F$19,IF(OR(D1028="zastępca dyrektora ",D1028="główny księgowy"),'Podział podstawowy'!$F$20,IF(D1028="kierownik",'Podział podstawowy'!$F$24,IF(D1028="zastępca kierownika",'Podział podstawowy'!$F$25,IF(D1028="główny ekspert",'Podział podstawowy'!$F$26,IF(OR(D1028="starszy ekspert",D1028="główny specjalista"),'Podział podstawowy'!$F$27,IF(OR(D1028="ekspert",D1028="specjalista"),'Podział podstawowy'!$F$28,'Podział podstawowy'!$F$29)))))))</f>
        <v>870.67396312778124</v>
      </c>
    </row>
    <row r="1029" spans="1:6">
      <c r="A1029" s="104"/>
      <c r="B1029" s="104"/>
      <c r="C1029" s="104"/>
      <c r="D1029" s="104"/>
      <c r="E1029" s="104"/>
      <c r="F1029" s="113">
        <f>IF(D1029="dyrektor ",'Podział podstawowy'!$F$19,IF(OR(D1029="zastępca dyrektora ",D1029="główny księgowy"),'Podział podstawowy'!$F$20,IF(D1029="kierownik",'Podział podstawowy'!$F$24,IF(D1029="zastępca kierownika",'Podział podstawowy'!$F$25,IF(D1029="główny ekspert",'Podział podstawowy'!$F$26,IF(OR(D1029="starszy ekspert",D1029="główny specjalista"),'Podział podstawowy'!$F$27,IF(OR(D1029="ekspert",D1029="specjalista"),'Podział podstawowy'!$F$28,'Podział podstawowy'!$F$29)))))))</f>
        <v>870.67396312778124</v>
      </c>
    </row>
    <row r="1030" spans="1:6">
      <c r="A1030" s="104"/>
      <c r="B1030" s="104"/>
      <c r="C1030" s="104"/>
      <c r="D1030" s="104"/>
      <c r="E1030" s="104"/>
      <c r="F1030" s="113">
        <f>IF(D1030="dyrektor ",'Podział podstawowy'!$F$19,IF(OR(D1030="zastępca dyrektora ",D1030="główny księgowy"),'Podział podstawowy'!$F$20,IF(D1030="kierownik",'Podział podstawowy'!$F$24,IF(D1030="zastępca kierownika",'Podział podstawowy'!$F$25,IF(D1030="główny ekspert",'Podział podstawowy'!$F$26,IF(OR(D1030="starszy ekspert",D1030="główny specjalista"),'Podział podstawowy'!$F$27,IF(OR(D1030="ekspert",D1030="specjalista"),'Podział podstawowy'!$F$28,'Podział podstawowy'!$F$29)))))))</f>
        <v>870.67396312778124</v>
      </c>
    </row>
    <row r="1031" spans="1:6">
      <c r="A1031" s="104"/>
      <c r="B1031" s="104"/>
      <c r="C1031" s="104"/>
      <c r="D1031" s="104"/>
      <c r="E1031" s="104"/>
      <c r="F1031" s="113">
        <f>IF(D1031="dyrektor ",'Podział podstawowy'!$F$19,IF(OR(D1031="zastępca dyrektora ",D1031="główny księgowy"),'Podział podstawowy'!$F$20,IF(D1031="kierownik",'Podział podstawowy'!$F$24,IF(D1031="zastępca kierownika",'Podział podstawowy'!$F$25,IF(D1031="główny ekspert",'Podział podstawowy'!$F$26,IF(OR(D1031="starszy ekspert",D1031="główny specjalista"),'Podział podstawowy'!$F$27,IF(OR(D1031="ekspert",D1031="specjalista"),'Podział podstawowy'!$F$28,'Podział podstawowy'!$F$29)))))))</f>
        <v>870.67396312778124</v>
      </c>
    </row>
    <row r="1032" spans="1:6">
      <c r="A1032" s="104"/>
      <c r="B1032" s="104"/>
      <c r="C1032" s="104"/>
      <c r="D1032" s="104"/>
      <c r="E1032" s="104"/>
      <c r="F1032" s="113">
        <f>IF(D1032="dyrektor ",'Podział podstawowy'!$F$19,IF(OR(D1032="zastępca dyrektora ",D1032="główny księgowy"),'Podział podstawowy'!$F$20,IF(D1032="kierownik",'Podział podstawowy'!$F$24,IF(D1032="zastępca kierownika",'Podział podstawowy'!$F$25,IF(D1032="główny ekspert",'Podział podstawowy'!$F$26,IF(OR(D1032="starszy ekspert",D1032="główny specjalista"),'Podział podstawowy'!$F$27,IF(OR(D1032="ekspert",D1032="specjalista"),'Podział podstawowy'!$F$28,'Podział podstawowy'!$F$29)))))))</f>
        <v>870.67396312778124</v>
      </c>
    </row>
    <row r="1033" spans="1:6">
      <c r="A1033" s="104"/>
      <c r="B1033" s="104"/>
      <c r="C1033" s="104"/>
      <c r="D1033" s="104"/>
      <c r="E1033" s="104"/>
      <c r="F1033" s="113">
        <f>IF(D1033="dyrektor ",'Podział podstawowy'!$F$19,IF(OR(D1033="zastępca dyrektora ",D1033="główny księgowy"),'Podział podstawowy'!$F$20,IF(D1033="kierownik",'Podział podstawowy'!$F$24,IF(D1033="zastępca kierownika",'Podział podstawowy'!$F$25,IF(D1033="główny ekspert",'Podział podstawowy'!$F$26,IF(OR(D1033="starszy ekspert",D1033="główny specjalista"),'Podział podstawowy'!$F$27,IF(OR(D1033="ekspert",D1033="specjalista"),'Podział podstawowy'!$F$28,'Podział podstawowy'!$F$29)))))))</f>
        <v>870.67396312778124</v>
      </c>
    </row>
    <row r="1034" spans="1:6">
      <c r="A1034" s="104"/>
      <c r="B1034" s="104"/>
      <c r="C1034" s="104"/>
      <c r="D1034" s="104"/>
      <c r="E1034" s="104"/>
      <c r="F1034" s="113">
        <f>IF(D1034="dyrektor ",'Podział podstawowy'!$F$19,IF(OR(D1034="zastępca dyrektora ",D1034="główny księgowy"),'Podział podstawowy'!$F$20,IF(D1034="kierownik",'Podział podstawowy'!$F$24,IF(D1034="zastępca kierownika",'Podział podstawowy'!$F$25,IF(D1034="główny ekspert",'Podział podstawowy'!$F$26,IF(OR(D1034="starszy ekspert",D1034="główny specjalista"),'Podział podstawowy'!$F$27,IF(OR(D1034="ekspert",D1034="specjalista"),'Podział podstawowy'!$F$28,'Podział podstawowy'!$F$29)))))))</f>
        <v>870.67396312778124</v>
      </c>
    </row>
    <row r="1035" spans="1:6">
      <c r="A1035" s="104"/>
      <c r="B1035" s="104"/>
      <c r="C1035" s="104"/>
      <c r="D1035" s="104"/>
      <c r="E1035" s="104"/>
      <c r="F1035" s="113">
        <f>IF(D1035="dyrektor ",'Podział podstawowy'!$F$19,IF(OR(D1035="zastępca dyrektora ",D1035="główny księgowy"),'Podział podstawowy'!$F$20,IF(D1035="kierownik",'Podział podstawowy'!$F$24,IF(D1035="zastępca kierownika",'Podział podstawowy'!$F$25,IF(D1035="główny ekspert",'Podział podstawowy'!$F$26,IF(OR(D1035="starszy ekspert",D1035="główny specjalista"),'Podział podstawowy'!$F$27,IF(OR(D1035="ekspert",D1035="specjalista"),'Podział podstawowy'!$F$28,'Podział podstawowy'!$F$29)))))))</f>
        <v>870.67396312778124</v>
      </c>
    </row>
    <row r="1036" spans="1:6">
      <c r="A1036" s="104"/>
      <c r="B1036" s="104"/>
      <c r="C1036" s="104"/>
      <c r="D1036" s="104"/>
      <c r="E1036" s="104"/>
      <c r="F1036" s="113">
        <f>IF(D1036="dyrektor ",'Podział podstawowy'!$F$19,IF(OR(D1036="zastępca dyrektora ",D1036="główny księgowy"),'Podział podstawowy'!$F$20,IF(D1036="kierownik",'Podział podstawowy'!$F$24,IF(D1036="zastępca kierownika",'Podział podstawowy'!$F$25,IF(D1036="główny ekspert",'Podział podstawowy'!$F$26,IF(OR(D1036="starszy ekspert",D1036="główny specjalista"),'Podział podstawowy'!$F$27,IF(OR(D1036="ekspert",D1036="specjalista"),'Podział podstawowy'!$F$28,'Podział podstawowy'!$F$29)))))))</f>
        <v>870.67396312778124</v>
      </c>
    </row>
    <row r="1037" spans="1:6">
      <c r="A1037" s="104"/>
      <c r="B1037" s="104"/>
      <c r="C1037" s="104"/>
      <c r="D1037" s="104"/>
      <c r="E1037" s="104"/>
      <c r="F1037" s="113">
        <f>IF(D1037="dyrektor ",'Podział podstawowy'!$F$19,IF(OR(D1037="zastępca dyrektora ",D1037="główny księgowy"),'Podział podstawowy'!$F$20,IF(D1037="kierownik",'Podział podstawowy'!$F$24,IF(D1037="zastępca kierownika",'Podział podstawowy'!$F$25,IF(D1037="główny ekspert",'Podział podstawowy'!$F$26,IF(OR(D1037="starszy ekspert",D1037="główny specjalista"),'Podział podstawowy'!$F$27,IF(OR(D1037="ekspert",D1037="specjalista"),'Podział podstawowy'!$F$28,'Podział podstawowy'!$F$29)))))))</f>
        <v>870.67396312778124</v>
      </c>
    </row>
    <row r="1038" spans="1:6">
      <c r="A1038" s="104"/>
      <c r="B1038" s="104"/>
      <c r="C1038" s="104"/>
      <c r="D1038" s="104"/>
      <c r="E1038" s="104"/>
      <c r="F1038" s="113">
        <f>IF(D1038="dyrektor ",'Podział podstawowy'!$F$19,IF(OR(D1038="zastępca dyrektora ",D1038="główny księgowy"),'Podział podstawowy'!$F$20,IF(D1038="kierownik",'Podział podstawowy'!$F$24,IF(D1038="zastępca kierownika",'Podział podstawowy'!$F$25,IF(D1038="główny ekspert",'Podział podstawowy'!$F$26,IF(OR(D1038="starszy ekspert",D1038="główny specjalista"),'Podział podstawowy'!$F$27,IF(OR(D1038="ekspert",D1038="specjalista"),'Podział podstawowy'!$F$28,'Podział podstawowy'!$F$29)))))))</f>
        <v>870.67396312778124</v>
      </c>
    </row>
    <row r="1039" spans="1:6">
      <c r="A1039" s="104"/>
      <c r="B1039" s="104"/>
      <c r="C1039" s="104"/>
      <c r="D1039" s="104"/>
      <c r="E1039" s="104"/>
      <c r="F1039" s="113">
        <f>IF(D1039="dyrektor ",'Podział podstawowy'!$F$19,IF(OR(D1039="zastępca dyrektora ",D1039="główny księgowy"),'Podział podstawowy'!$F$20,IF(D1039="kierownik",'Podział podstawowy'!$F$24,IF(D1039="zastępca kierownika",'Podział podstawowy'!$F$25,IF(D1039="główny ekspert",'Podział podstawowy'!$F$26,IF(OR(D1039="starszy ekspert",D1039="główny specjalista"),'Podział podstawowy'!$F$27,IF(OR(D1039="ekspert",D1039="specjalista"),'Podział podstawowy'!$F$28,'Podział podstawowy'!$F$29)))))))</f>
        <v>870.67396312778124</v>
      </c>
    </row>
    <row r="1040" spans="1:6">
      <c r="A1040" s="104"/>
      <c r="B1040" s="104"/>
      <c r="C1040" s="104"/>
      <c r="D1040" s="104"/>
      <c r="E1040" s="104"/>
      <c r="F1040" s="113">
        <f>IF(D1040="dyrektor ",'Podział podstawowy'!$F$19,IF(OR(D1040="zastępca dyrektora ",D1040="główny księgowy"),'Podział podstawowy'!$F$20,IF(D1040="kierownik",'Podział podstawowy'!$F$24,IF(D1040="zastępca kierownika",'Podział podstawowy'!$F$25,IF(D1040="główny ekspert",'Podział podstawowy'!$F$26,IF(OR(D1040="starszy ekspert",D1040="główny specjalista"),'Podział podstawowy'!$F$27,IF(OR(D1040="ekspert",D1040="specjalista"),'Podział podstawowy'!$F$28,'Podział podstawowy'!$F$29)))))))</f>
        <v>870.67396312778124</v>
      </c>
    </row>
    <row r="1041" spans="1:6">
      <c r="A1041" s="104"/>
      <c r="B1041" s="104"/>
      <c r="C1041" s="104"/>
      <c r="D1041" s="104"/>
      <c r="E1041" s="104"/>
      <c r="F1041" s="113">
        <f>IF(D1041="dyrektor ",'Podział podstawowy'!$F$19,IF(OR(D1041="zastępca dyrektora ",D1041="główny księgowy"),'Podział podstawowy'!$F$20,IF(D1041="kierownik",'Podział podstawowy'!$F$24,IF(D1041="zastępca kierownika",'Podział podstawowy'!$F$25,IF(D1041="główny ekspert",'Podział podstawowy'!$F$26,IF(OR(D1041="starszy ekspert",D1041="główny specjalista"),'Podział podstawowy'!$F$27,IF(OR(D1041="ekspert",D1041="specjalista"),'Podział podstawowy'!$F$28,'Podział podstawowy'!$F$29)))))))</f>
        <v>870.67396312778124</v>
      </c>
    </row>
    <row r="1042" spans="1:6">
      <c r="A1042" s="104"/>
      <c r="B1042" s="104"/>
      <c r="C1042" s="104"/>
      <c r="D1042" s="104"/>
      <c r="E1042" s="104"/>
      <c r="F1042" s="113">
        <f>IF(D1042="dyrektor ",'Podział podstawowy'!$F$19,IF(OR(D1042="zastępca dyrektora ",D1042="główny księgowy"),'Podział podstawowy'!$F$20,IF(D1042="kierownik",'Podział podstawowy'!$F$24,IF(D1042="zastępca kierownika",'Podział podstawowy'!$F$25,IF(D1042="główny ekspert",'Podział podstawowy'!$F$26,IF(OR(D1042="starszy ekspert",D1042="główny specjalista"),'Podział podstawowy'!$F$27,IF(OR(D1042="ekspert",D1042="specjalista"),'Podział podstawowy'!$F$28,'Podział podstawowy'!$F$29)))))))</f>
        <v>870.67396312778124</v>
      </c>
    </row>
    <row r="1043" spans="1:6">
      <c r="A1043" s="104"/>
      <c r="B1043" s="104"/>
      <c r="C1043" s="104"/>
      <c r="D1043" s="104"/>
      <c r="E1043" s="104"/>
      <c r="F1043" s="113">
        <f>IF(D1043="dyrektor ",'Podział podstawowy'!$F$19,IF(OR(D1043="zastępca dyrektora ",D1043="główny księgowy"),'Podział podstawowy'!$F$20,IF(D1043="kierownik",'Podział podstawowy'!$F$24,IF(D1043="zastępca kierownika",'Podział podstawowy'!$F$25,IF(D1043="główny ekspert",'Podział podstawowy'!$F$26,IF(OR(D1043="starszy ekspert",D1043="główny specjalista"),'Podział podstawowy'!$F$27,IF(OR(D1043="ekspert",D1043="specjalista"),'Podział podstawowy'!$F$28,'Podział podstawowy'!$F$29)))))))</f>
        <v>870.67396312778124</v>
      </c>
    </row>
    <row r="1044" spans="1:6">
      <c r="A1044" s="104"/>
      <c r="B1044" s="104"/>
      <c r="C1044" s="104"/>
      <c r="D1044" s="104"/>
      <c r="E1044" s="104"/>
      <c r="F1044" s="113">
        <f>IF(D1044="dyrektor ",'Podział podstawowy'!$F$19,IF(OR(D1044="zastępca dyrektora ",D1044="główny księgowy"),'Podział podstawowy'!$F$20,IF(D1044="kierownik",'Podział podstawowy'!$F$24,IF(D1044="zastępca kierownika",'Podział podstawowy'!$F$25,IF(D1044="główny ekspert",'Podział podstawowy'!$F$26,IF(OR(D1044="starszy ekspert",D1044="główny specjalista"),'Podział podstawowy'!$F$27,IF(OR(D1044="ekspert",D1044="specjalista"),'Podział podstawowy'!$F$28,'Podział podstawowy'!$F$29)))))))</f>
        <v>870.67396312778124</v>
      </c>
    </row>
    <row r="1045" spans="1:6">
      <c r="A1045" s="104"/>
      <c r="B1045" s="104"/>
      <c r="C1045" s="104"/>
      <c r="D1045" s="104"/>
      <c r="E1045" s="104"/>
      <c r="F1045" s="113">
        <f>IF(D1045="dyrektor ",'Podział podstawowy'!$F$19,IF(OR(D1045="zastępca dyrektora ",D1045="główny księgowy"),'Podział podstawowy'!$F$20,IF(D1045="kierownik",'Podział podstawowy'!$F$24,IF(D1045="zastępca kierownika",'Podział podstawowy'!$F$25,IF(D1045="główny ekspert",'Podział podstawowy'!$F$26,IF(OR(D1045="starszy ekspert",D1045="główny specjalista"),'Podział podstawowy'!$F$27,IF(OR(D1045="ekspert",D1045="specjalista"),'Podział podstawowy'!$F$28,'Podział podstawowy'!$F$29)))))))</f>
        <v>870.67396312778124</v>
      </c>
    </row>
    <row r="1046" spans="1:6">
      <c r="A1046" s="104"/>
      <c r="B1046" s="104"/>
      <c r="C1046" s="104"/>
      <c r="D1046" s="104"/>
      <c r="E1046" s="104"/>
      <c r="F1046" s="113">
        <f>IF(D1046="dyrektor ",'Podział podstawowy'!$F$19,IF(OR(D1046="zastępca dyrektora ",D1046="główny księgowy"),'Podział podstawowy'!$F$20,IF(D1046="kierownik",'Podział podstawowy'!$F$24,IF(D1046="zastępca kierownika",'Podział podstawowy'!$F$25,IF(D1046="główny ekspert",'Podział podstawowy'!$F$26,IF(OR(D1046="starszy ekspert",D1046="główny specjalista"),'Podział podstawowy'!$F$27,IF(OR(D1046="ekspert",D1046="specjalista"),'Podział podstawowy'!$F$28,'Podział podstawowy'!$F$29)))))))</f>
        <v>870.67396312778124</v>
      </c>
    </row>
    <row r="1047" spans="1:6">
      <c r="A1047" s="104"/>
      <c r="B1047" s="104"/>
      <c r="C1047" s="104"/>
      <c r="D1047" s="104"/>
      <c r="E1047" s="104"/>
      <c r="F1047" s="113">
        <f>IF(D1047="dyrektor ",'Podział podstawowy'!$F$19,IF(OR(D1047="zastępca dyrektora ",D1047="główny księgowy"),'Podział podstawowy'!$F$20,IF(D1047="kierownik",'Podział podstawowy'!$F$24,IF(D1047="zastępca kierownika",'Podział podstawowy'!$F$25,IF(D1047="główny ekspert",'Podział podstawowy'!$F$26,IF(OR(D1047="starszy ekspert",D1047="główny specjalista"),'Podział podstawowy'!$F$27,IF(OR(D1047="ekspert",D1047="specjalista"),'Podział podstawowy'!$F$28,'Podział podstawowy'!$F$29)))))))</f>
        <v>870.67396312778124</v>
      </c>
    </row>
    <row r="1048" spans="1:6">
      <c r="A1048" s="104"/>
      <c r="B1048" s="104"/>
      <c r="C1048" s="104"/>
      <c r="D1048" s="104"/>
      <c r="E1048" s="104"/>
      <c r="F1048" s="113">
        <f>IF(D1048="dyrektor ",'Podział podstawowy'!$F$19,IF(OR(D1048="zastępca dyrektora ",D1048="główny księgowy"),'Podział podstawowy'!$F$20,IF(D1048="kierownik",'Podział podstawowy'!$F$24,IF(D1048="zastępca kierownika",'Podział podstawowy'!$F$25,IF(D1048="główny ekspert",'Podział podstawowy'!$F$26,IF(OR(D1048="starszy ekspert",D1048="główny specjalista"),'Podział podstawowy'!$F$27,IF(OR(D1048="ekspert",D1048="specjalista"),'Podział podstawowy'!$F$28,'Podział podstawowy'!$F$29)))))))</f>
        <v>870.67396312778124</v>
      </c>
    </row>
    <row r="1049" spans="1:6">
      <c r="A1049" s="104"/>
      <c r="B1049" s="104"/>
      <c r="C1049" s="104"/>
      <c r="D1049" s="104"/>
      <c r="E1049" s="104"/>
      <c r="F1049" s="113">
        <f>IF(D1049="dyrektor ",'Podział podstawowy'!$F$19,IF(OR(D1049="zastępca dyrektora ",D1049="główny księgowy"),'Podział podstawowy'!$F$20,IF(D1049="kierownik",'Podział podstawowy'!$F$24,IF(D1049="zastępca kierownika",'Podział podstawowy'!$F$25,IF(D1049="główny ekspert",'Podział podstawowy'!$F$26,IF(OR(D1049="starszy ekspert",D1049="główny specjalista"),'Podział podstawowy'!$F$27,IF(OR(D1049="ekspert",D1049="specjalista"),'Podział podstawowy'!$F$28,'Podział podstawowy'!$F$29)))))))</f>
        <v>870.67396312778124</v>
      </c>
    </row>
    <row r="1050" spans="1:6">
      <c r="A1050" s="104"/>
      <c r="B1050" s="104"/>
      <c r="C1050" s="104"/>
      <c r="D1050" s="104"/>
      <c r="E1050" s="104"/>
      <c r="F1050" s="113">
        <f>IF(D1050="dyrektor ",'Podział podstawowy'!$F$19,IF(OR(D1050="zastępca dyrektora ",D1050="główny księgowy"),'Podział podstawowy'!$F$20,IF(D1050="kierownik",'Podział podstawowy'!$F$24,IF(D1050="zastępca kierownika",'Podział podstawowy'!$F$25,IF(D1050="główny ekspert",'Podział podstawowy'!$F$26,IF(OR(D1050="starszy ekspert",D1050="główny specjalista"),'Podział podstawowy'!$F$27,IF(OR(D1050="ekspert",D1050="specjalista"),'Podział podstawowy'!$F$28,'Podział podstawowy'!$F$29)))))))</f>
        <v>870.67396312778124</v>
      </c>
    </row>
    <row r="1051" spans="1:6">
      <c r="A1051" s="104"/>
      <c r="B1051" s="104"/>
      <c r="C1051" s="104"/>
      <c r="D1051" s="104"/>
      <c r="E1051" s="104"/>
      <c r="F1051" s="113">
        <f>IF(D1051="dyrektor ",'Podział podstawowy'!$F$19,IF(OR(D1051="zastępca dyrektora ",D1051="główny księgowy"),'Podział podstawowy'!$F$20,IF(D1051="kierownik",'Podział podstawowy'!$F$24,IF(D1051="zastępca kierownika",'Podział podstawowy'!$F$25,IF(D1051="główny ekspert",'Podział podstawowy'!$F$26,IF(OR(D1051="starszy ekspert",D1051="główny specjalista"),'Podział podstawowy'!$F$27,IF(OR(D1051="ekspert",D1051="specjalista"),'Podział podstawowy'!$F$28,'Podział podstawowy'!$F$29)))))))</f>
        <v>870.67396312778124</v>
      </c>
    </row>
    <row r="1052" spans="1:6">
      <c r="A1052" s="104"/>
      <c r="B1052" s="104"/>
      <c r="C1052" s="104"/>
      <c r="D1052" s="104"/>
      <c r="E1052" s="104"/>
      <c r="F1052" s="113">
        <f>IF(D1052="dyrektor ",'Podział podstawowy'!$F$19,IF(OR(D1052="zastępca dyrektora ",D1052="główny księgowy"),'Podział podstawowy'!$F$20,IF(D1052="kierownik",'Podział podstawowy'!$F$24,IF(D1052="zastępca kierownika",'Podział podstawowy'!$F$25,IF(D1052="główny ekspert",'Podział podstawowy'!$F$26,IF(OR(D1052="starszy ekspert",D1052="główny specjalista"),'Podział podstawowy'!$F$27,IF(OR(D1052="ekspert",D1052="specjalista"),'Podział podstawowy'!$F$28,'Podział podstawowy'!$F$29)))))))</f>
        <v>870.67396312778124</v>
      </c>
    </row>
    <row r="1053" spans="1:6">
      <c r="A1053" s="104"/>
      <c r="B1053" s="104"/>
      <c r="C1053" s="104"/>
      <c r="D1053" s="104"/>
      <c r="E1053" s="104"/>
      <c r="F1053" s="113">
        <f>IF(D1053="dyrektor ",'Podział podstawowy'!$F$19,IF(OR(D1053="zastępca dyrektora ",D1053="główny księgowy"),'Podział podstawowy'!$F$20,IF(D1053="kierownik",'Podział podstawowy'!$F$24,IF(D1053="zastępca kierownika",'Podział podstawowy'!$F$25,IF(D1053="główny ekspert",'Podział podstawowy'!$F$26,IF(OR(D1053="starszy ekspert",D1053="główny specjalista"),'Podział podstawowy'!$F$27,IF(OR(D1053="ekspert",D1053="specjalista"),'Podział podstawowy'!$F$28,'Podział podstawowy'!$F$29)))))))</f>
        <v>870.67396312778124</v>
      </c>
    </row>
    <row r="1054" spans="1:6">
      <c r="A1054" s="104"/>
      <c r="B1054" s="104"/>
      <c r="C1054" s="104"/>
      <c r="D1054" s="104"/>
      <c r="E1054" s="104"/>
      <c r="F1054" s="113">
        <f>IF(D1054="dyrektor ",'Podział podstawowy'!$F$19,IF(OR(D1054="zastępca dyrektora ",D1054="główny księgowy"),'Podział podstawowy'!$F$20,IF(D1054="kierownik",'Podział podstawowy'!$F$24,IF(D1054="zastępca kierownika",'Podział podstawowy'!$F$25,IF(D1054="główny ekspert",'Podział podstawowy'!$F$26,IF(OR(D1054="starszy ekspert",D1054="główny specjalista"),'Podział podstawowy'!$F$27,IF(OR(D1054="ekspert",D1054="specjalista"),'Podział podstawowy'!$F$28,'Podział podstawowy'!$F$29)))))))</f>
        <v>870.67396312778124</v>
      </c>
    </row>
    <row r="1055" spans="1:6">
      <c r="A1055" s="104"/>
      <c r="B1055" s="104"/>
      <c r="C1055" s="104"/>
      <c r="D1055" s="104"/>
      <c r="E1055" s="104"/>
      <c r="F1055" s="113">
        <f>IF(D1055="dyrektor ",'Podział podstawowy'!$F$19,IF(OR(D1055="zastępca dyrektora ",D1055="główny księgowy"),'Podział podstawowy'!$F$20,IF(D1055="kierownik",'Podział podstawowy'!$F$24,IF(D1055="zastępca kierownika",'Podział podstawowy'!$F$25,IF(D1055="główny ekspert",'Podział podstawowy'!$F$26,IF(OR(D1055="starszy ekspert",D1055="główny specjalista"),'Podział podstawowy'!$F$27,IF(OR(D1055="ekspert",D1055="specjalista"),'Podział podstawowy'!$F$28,'Podział podstawowy'!$F$29)))))))</f>
        <v>870.67396312778124</v>
      </c>
    </row>
    <row r="1056" spans="1:6">
      <c r="A1056" s="104"/>
      <c r="B1056" s="104"/>
      <c r="C1056" s="104"/>
      <c r="D1056" s="104"/>
      <c r="E1056" s="104"/>
      <c r="F1056" s="113">
        <f>IF(D1056="dyrektor ",'Podział podstawowy'!$F$19,IF(OR(D1056="zastępca dyrektora ",D1056="główny księgowy"),'Podział podstawowy'!$F$20,IF(D1056="kierownik",'Podział podstawowy'!$F$24,IF(D1056="zastępca kierownika",'Podział podstawowy'!$F$25,IF(D1056="główny ekspert",'Podział podstawowy'!$F$26,IF(OR(D1056="starszy ekspert",D1056="główny specjalista"),'Podział podstawowy'!$F$27,IF(OR(D1056="ekspert",D1056="specjalista"),'Podział podstawowy'!$F$28,'Podział podstawowy'!$F$29)))))))</f>
        <v>870.67396312778124</v>
      </c>
    </row>
    <row r="1057" spans="1:6">
      <c r="A1057" s="104"/>
      <c r="B1057" s="104"/>
      <c r="C1057" s="104"/>
      <c r="D1057" s="104"/>
      <c r="E1057" s="104"/>
      <c r="F1057" s="113">
        <f>IF(D1057="dyrektor ",'Podział podstawowy'!$F$19,IF(OR(D1057="zastępca dyrektora ",D1057="główny księgowy"),'Podział podstawowy'!$F$20,IF(D1057="kierownik",'Podział podstawowy'!$F$24,IF(D1057="zastępca kierownika",'Podział podstawowy'!$F$25,IF(D1057="główny ekspert",'Podział podstawowy'!$F$26,IF(OR(D1057="starszy ekspert",D1057="główny specjalista"),'Podział podstawowy'!$F$27,IF(OR(D1057="ekspert",D1057="specjalista"),'Podział podstawowy'!$F$28,'Podział podstawowy'!$F$29)))))))</f>
        <v>870.67396312778124</v>
      </c>
    </row>
    <row r="1058" spans="1:6">
      <c r="A1058" s="104"/>
      <c r="B1058" s="104"/>
      <c r="C1058" s="104"/>
      <c r="D1058" s="104"/>
      <c r="E1058" s="104"/>
      <c r="F1058" s="113">
        <f>IF(D1058="dyrektor ",'Podział podstawowy'!$F$19,IF(OR(D1058="zastępca dyrektora ",D1058="główny księgowy"),'Podział podstawowy'!$F$20,IF(D1058="kierownik",'Podział podstawowy'!$F$24,IF(D1058="zastępca kierownika",'Podział podstawowy'!$F$25,IF(D1058="główny ekspert",'Podział podstawowy'!$F$26,IF(OR(D1058="starszy ekspert",D1058="główny specjalista"),'Podział podstawowy'!$F$27,IF(OR(D1058="ekspert",D1058="specjalista"),'Podział podstawowy'!$F$28,'Podział podstawowy'!$F$29)))))))</f>
        <v>870.67396312778124</v>
      </c>
    </row>
    <row r="1059" spans="1:6">
      <c r="A1059" s="104"/>
      <c r="B1059" s="104"/>
      <c r="C1059" s="104"/>
      <c r="D1059" s="104"/>
      <c r="E1059" s="104"/>
      <c r="F1059" s="113">
        <f>IF(D1059="dyrektor ",'Podział podstawowy'!$F$19,IF(OR(D1059="zastępca dyrektora ",D1059="główny księgowy"),'Podział podstawowy'!$F$20,IF(D1059="kierownik",'Podział podstawowy'!$F$24,IF(D1059="zastępca kierownika",'Podział podstawowy'!$F$25,IF(D1059="główny ekspert",'Podział podstawowy'!$F$26,IF(OR(D1059="starszy ekspert",D1059="główny specjalista"),'Podział podstawowy'!$F$27,IF(OR(D1059="ekspert",D1059="specjalista"),'Podział podstawowy'!$F$28,'Podział podstawowy'!$F$29)))))))</f>
        <v>870.67396312778124</v>
      </c>
    </row>
    <row r="1060" spans="1:6">
      <c r="A1060" s="104"/>
      <c r="B1060" s="104"/>
      <c r="C1060" s="104"/>
      <c r="D1060" s="104"/>
      <c r="E1060" s="104"/>
      <c r="F1060" s="113">
        <f>IF(D1060="dyrektor ",'Podział podstawowy'!$F$19,IF(OR(D1060="zastępca dyrektora ",D1060="główny księgowy"),'Podział podstawowy'!$F$20,IF(D1060="kierownik",'Podział podstawowy'!$F$24,IF(D1060="zastępca kierownika",'Podział podstawowy'!$F$25,IF(D1060="główny ekspert",'Podział podstawowy'!$F$26,IF(OR(D1060="starszy ekspert",D1060="główny specjalista"),'Podział podstawowy'!$F$27,IF(OR(D1060="ekspert",D1060="specjalista"),'Podział podstawowy'!$F$28,'Podział podstawowy'!$F$29)))))))</f>
        <v>870.67396312778124</v>
      </c>
    </row>
    <row r="1061" spans="1:6">
      <c r="A1061" s="104"/>
      <c r="B1061" s="104"/>
      <c r="C1061" s="104"/>
      <c r="D1061" s="104"/>
      <c r="E1061" s="104"/>
      <c r="F1061" s="113">
        <f>IF(D1061="dyrektor ",'Podział podstawowy'!$F$19,IF(OR(D1061="zastępca dyrektora ",D1061="główny księgowy"),'Podział podstawowy'!$F$20,IF(D1061="kierownik",'Podział podstawowy'!$F$24,IF(D1061="zastępca kierownika",'Podział podstawowy'!$F$25,IF(D1061="główny ekspert",'Podział podstawowy'!$F$26,IF(OR(D1061="starszy ekspert",D1061="główny specjalista"),'Podział podstawowy'!$F$27,IF(OR(D1061="ekspert",D1061="specjalista"),'Podział podstawowy'!$F$28,'Podział podstawowy'!$F$29)))))))</f>
        <v>870.67396312778124</v>
      </c>
    </row>
    <row r="1062" spans="1:6">
      <c r="A1062" s="104"/>
      <c r="B1062" s="104"/>
      <c r="C1062" s="104"/>
      <c r="D1062" s="104"/>
      <c r="E1062" s="104"/>
      <c r="F1062" s="113">
        <f>IF(D1062="dyrektor ",'Podział podstawowy'!$F$19,IF(OR(D1062="zastępca dyrektora ",D1062="główny księgowy"),'Podział podstawowy'!$F$20,IF(D1062="kierownik",'Podział podstawowy'!$F$24,IF(D1062="zastępca kierownika",'Podział podstawowy'!$F$25,IF(D1062="główny ekspert",'Podział podstawowy'!$F$26,IF(OR(D1062="starszy ekspert",D1062="główny specjalista"),'Podział podstawowy'!$F$27,IF(OR(D1062="ekspert",D1062="specjalista"),'Podział podstawowy'!$F$28,'Podział podstawowy'!$F$29)))))))</f>
        <v>870.67396312778124</v>
      </c>
    </row>
    <row r="1063" spans="1:6">
      <c r="A1063" s="104"/>
      <c r="B1063" s="104"/>
      <c r="C1063" s="104"/>
      <c r="D1063" s="104"/>
      <c r="E1063" s="104"/>
      <c r="F1063" s="113">
        <f>IF(D1063="dyrektor ",'Podział podstawowy'!$F$19,IF(OR(D1063="zastępca dyrektora ",D1063="główny księgowy"),'Podział podstawowy'!$F$20,IF(D1063="kierownik",'Podział podstawowy'!$F$24,IF(D1063="zastępca kierownika",'Podział podstawowy'!$F$25,IF(D1063="główny ekspert",'Podział podstawowy'!$F$26,IF(OR(D1063="starszy ekspert",D1063="główny specjalista"),'Podział podstawowy'!$F$27,IF(OR(D1063="ekspert",D1063="specjalista"),'Podział podstawowy'!$F$28,'Podział podstawowy'!$F$29)))))))</f>
        <v>870.67396312778124</v>
      </c>
    </row>
    <row r="1064" spans="1:6">
      <c r="A1064" s="104"/>
      <c r="B1064" s="104"/>
      <c r="C1064" s="104"/>
      <c r="D1064" s="104"/>
      <c r="E1064" s="104"/>
      <c r="F1064" s="113">
        <f>IF(D1064="dyrektor ",'Podział podstawowy'!$F$19,IF(OR(D1064="zastępca dyrektora ",D1064="główny księgowy"),'Podział podstawowy'!$F$20,IF(D1064="kierownik",'Podział podstawowy'!$F$24,IF(D1064="zastępca kierownika",'Podział podstawowy'!$F$25,IF(D1064="główny ekspert",'Podział podstawowy'!$F$26,IF(OR(D1064="starszy ekspert",D1064="główny specjalista"),'Podział podstawowy'!$F$27,IF(OR(D1064="ekspert",D1064="specjalista"),'Podział podstawowy'!$F$28,'Podział podstawowy'!$F$29)))))))</f>
        <v>870.67396312778124</v>
      </c>
    </row>
    <row r="1065" spans="1:6">
      <c r="A1065" s="104"/>
      <c r="B1065" s="104"/>
      <c r="C1065" s="104"/>
      <c r="D1065" s="104"/>
      <c r="E1065" s="104"/>
      <c r="F1065" s="113">
        <f>IF(D1065="dyrektor ",'Podział podstawowy'!$F$19,IF(OR(D1065="zastępca dyrektora ",D1065="główny księgowy"),'Podział podstawowy'!$F$20,IF(D1065="kierownik",'Podział podstawowy'!$F$24,IF(D1065="zastępca kierownika",'Podział podstawowy'!$F$25,IF(D1065="główny ekspert",'Podział podstawowy'!$F$26,IF(OR(D1065="starszy ekspert",D1065="główny specjalista"),'Podział podstawowy'!$F$27,IF(OR(D1065="ekspert",D1065="specjalista"),'Podział podstawowy'!$F$28,'Podział podstawowy'!$F$29)))))))</f>
        <v>870.67396312778124</v>
      </c>
    </row>
    <row r="1066" spans="1:6">
      <c r="A1066" s="104"/>
      <c r="B1066" s="104"/>
      <c r="C1066" s="104"/>
      <c r="D1066" s="104"/>
      <c r="E1066" s="104"/>
      <c r="F1066" s="113">
        <f>IF(D1066="dyrektor ",'Podział podstawowy'!$F$19,IF(OR(D1066="zastępca dyrektora ",D1066="główny księgowy"),'Podział podstawowy'!$F$20,IF(D1066="kierownik",'Podział podstawowy'!$F$24,IF(D1066="zastępca kierownika",'Podział podstawowy'!$F$25,IF(D1066="główny ekspert",'Podział podstawowy'!$F$26,IF(OR(D1066="starszy ekspert",D1066="główny specjalista"),'Podział podstawowy'!$F$27,IF(OR(D1066="ekspert",D1066="specjalista"),'Podział podstawowy'!$F$28,'Podział podstawowy'!$F$29)))))))</f>
        <v>870.67396312778124</v>
      </c>
    </row>
    <row r="1067" spans="1:6">
      <c r="A1067" s="104"/>
      <c r="B1067" s="104"/>
      <c r="C1067" s="104"/>
      <c r="D1067" s="104"/>
      <c r="E1067" s="104"/>
      <c r="F1067" s="113">
        <f>IF(D1067="dyrektor ",'Podział podstawowy'!$F$19,IF(OR(D1067="zastępca dyrektora ",D1067="główny księgowy"),'Podział podstawowy'!$F$20,IF(D1067="kierownik",'Podział podstawowy'!$F$24,IF(D1067="zastępca kierownika",'Podział podstawowy'!$F$25,IF(D1067="główny ekspert",'Podział podstawowy'!$F$26,IF(OR(D1067="starszy ekspert",D1067="główny specjalista"),'Podział podstawowy'!$F$27,IF(OR(D1067="ekspert",D1067="specjalista"),'Podział podstawowy'!$F$28,'Podział podstawowy'!$F$29)))))))</f>
        <v>870.67396312778124</v>
      </c>
    </row>
    <row r="1068" spans="1:6">
      <c r="A1068" s="104"/>
      <c r="B1068" s="104"/>
      <c r="C1068" s="104"/>
      <c r="D1068" s="104"/>
      <c r="E1068" s="104"/>
      <c r="F1068" s="113">
        <f>IF(D1068="dyrektor ",'Podział podstawowy'!$F$19,IF(OR(D1068="zastępca dyrektora ",D1068="główny księgowy"),'Podział podstawowy'!$F$20,IF(D1068="kierownik",'Podział podstawowy'!$F$24,IF(D1068="zastępca kierownika",'Podział podstawowy'!$F$25,IF(D1068="główny ekspert",'Podział podstawowy'!$F$26,IF(OR(D1068="starszy ekspert",D1068="główny specjalista"),'Podział podstawowy'!$F$27,IF(OR(D1068="ekspert",D1068="specjalista"),'Podział podstawowy'!$F$28,'Podział podstawowy'!$F$29)))))))</f>
        <v>870.67396312778124</v>
      </c>
    </row>
    <row r="1069" spans="1:6">
      <c r="A1069" s="104"/>
      <c r="B1069" s="104"/>
      <c r="C1069" s="104"/>
      <c r="D1069" s="104"/>
      <c r="E1069" s="104"/>
      <c r="F1069" s="113">
        <f>IF(D1069="dyrektor ",'Podział podstawowy'!$F$19,IF(OR(D1069="zastępca dyrektora ",D1069="główny księgowy"),'Podział podstawowy'!$F$20,IF(D1069="kierownik",'Podział podstawowy'!$F$24,IF(D1069="zastępca kierownika",'Podział podstawowy'!$F$25,IF(D1069="główny ekspert",'Podział podstawowy'!$F$26,IF(OR(D1069="starszy ekspert",D1069="główny specjalista"),'Podział podstawowy'!$F$27,IF(OR(D1069="ekspert",D1069="specjalista"),'Podział podstawowy'!$F$28,'Podział podstawowy'!$F$29)))))))</f>
        <v>870.67396312778124</v>
      </c>
    </row>
    <row r="1070" spans="1:6">
      <c r="A1070" s="104"/>
      <c r="B1070" s="104"/>
      <c r="C1070" s="104"/>
      <c r="D1070" s="104"/>
      <c r="E1070" s="104"/>
      <c r="F1070" s="113">
        <f>IF(D1070="dyrektor ",'Podział podstawowy'!$F$19,IF(OR(D1070="zastępca dyrektora ",D1070="główny księgowy"),'Podział podstawowy'!$F$20,IF(D1070="kierownik",'Podział podstawowy'!$F$24,IF(D1070="zastępca kierownika",'Podział podstawowy'!$F$25,IF(D1070="główny ekspert",'Podział podstawowy'!$F$26,IF(OR(D1070="starszy ekspert",D1070="główny specjalista"),'Podział podstawowy'!$F$27,IF(OR(D1070="ekspert",D1070="specjalista"),'Podział podstawowy'!$F$28,'Podział podstawowy'!$F$29)))))))</f>
        <v>870.67396312778124</v>
      </c>
    </row>
    <row r="1071" spans="1:6">
      <c r="A1071" s="104"/>
      <c r="B1071" s="104"/>
      <c r="C1071" s="104"/>
      <c r="D1071" s="104"/>
      <c r="E1071" s="104"/>
      <c r="F1071" s="113">
        <f>IF(D1071="dyrektor ",'Podział podstawowy'!$F$19,IF(OR(D1071="zastępca dyrektora ",D1071="główny księgowy"),'Podział podstawowy'!$F$20,IF(D1071="kierownik",'Podział podstawowy'!$F$24,IF(D1071="zastępca kierownika",'Podział podstawowy'!$F$25,IF(D1071="główny ekspert",'Podział podstawowy'!$F$26,IF(OR(D1071="starszy ekspert",D1071="główny specjalista"),'Podział podstawowy'!$F$27,IF(OR(D1071="ekspert",D1071="specjalista"),'Podział podstawowy'!$F$28,'Podział podstawowy'!$F$29)))))))</f>
        <v>870.67396312778124</v>
      </c>
    </row>
    <row r="1072" spans="1:6">
      <c r="A1072" s="104"/>
      <c r="B1072" s="104"/>
      <c r="C1072" s="104"/>
      <c r="D1072" s="104"/>
      <c r="E1072" s="104"/>
      <c r="F1072" s="113">
        <f>IF(D1072="dyrektor ",'Podział podstawowy'!$F$19,IF(OR(D1072="zastępca dyrektora ",D1072="główny księgowy"),'Podział podstawowy'!$F$20,IF(D1072="kierownik",'Podział podstawowy'!$F$24,IF(D1072="zastępca kierownika",'Podział podstawowy'!$F$25,IF(D1072="główny ekspert",'Podział podstawowy'!$F$26,IF(OR(D1072="starszy ekspert",D1072="główny specjalista"),'Podział podstawowy'!$F$27,IF(OR(D1072="ekspert",D1072="specjalista"),'Podział podstawowy'!$F$28,'Podział podstawowy'!$F$29)))))))</f>
        <v>870.67396312778124</v>
      </c>
    </row>
    <row r="1073" spans="1:8">
      <c r="A1073" s="104"/>
      <c r="B1073" s="104"/>
      <c r="C1073" s="104"/>
      <c r="D1073" s="104"/>
      <c r="E1073" s="104"/>
      <c r="F1073" s="113">
        <f>IF(D1073="dyrektor ",'Podział podstawowy'!$F$19,IF(OR(D1073="zastępca dyrektora ",D1073="główny księgowy"),'Podział podstawowy'!$F$20,IF(D1073="kierownik",'Podział podstawowy'!$F$24,IF(D1073="zastępca kierownika",'Podział podstawowy'!$F$25,IF(D1073="główny ekspert",'Podział podstawowy'!$F$26,IF(OR(D1073="starszy ekspert",D1073="główny specjalista"),'Podział podstawowy'!$F$27,IF(OR(D1073="ekspert",D1073="specjalista"),'Podział podstawowy'!$F$28,'Podział podstawowy'!$F$29)))))))</f>
        <v>870.67396312778124</v>
      </c>
    </row>
    <row r="1074" spans="1:8">
      <c r="A1074" s="104"/>
      <c r="B1074" s="104"/>
      <c r="C1074" s="104"/>
      <c r="D1074" s="104"/>
      <c r="E1074" s="104"/>
      <c r="F1074" s="113">
        <f>IF(D1074="dyrektor ",'Podział podstawowy'!$F$19,IF(OR(D1074="zastępca dyrektora ",D1074="główny księgowy"),'Podział podstawowy'!$F$20,IF(D1074="kierownik",'Podział podstawowy'!$F$24,IF(D1074="zastępca kierownika",'Podział podstawowy'!$F$25,IF(D1074="główny ekspert",'Podział podstawowy'!$F$26,IF(OR(D1074="starszy ekspert",D1074="główny specjalista"),'Podział podstawowy'!$F$27,IF(OR(D1074="ekspert",D1074="specjalista"),'Podział podstawowy'!$F$28,'Podział podstawowy'!$F$29)))))))</f>
        <v>870.67396312778124</v>
      </c>
    </row>
    <row r="1075" spans="1:8">
      <c r="A1075" s="104"/>
      <c r="B1075" s="104"/>
      <c r="C1075" s="104"/>
      <c r="D1075" s="104"/>
      <c r="E1075" s="104"/>
      <c r="F1075" s="113">
        <f>IF(D1075="dyrektor ",'Podział podstawowy'!$F$19,IF(OR(D1075="zastępca dyrektora ",D1075="główny księgowy"),'Podział podstawowy'!$F$20,IF(D1075="kierownik",'Podział podstawowy'!$F$24,IF(D1075="zastępca kierownika",'Podział podstawowy'!$F$25,IF(D1075="główny ekspert",'Podział podstawowy'!$F$26,IF(OR(D1075="starszy ekspert",D1075="główny specjalista"),'Podział podstawowy'!$F$27,IF(OR(D1075="ekspert",D1075="specjalista"),'Podział podstawowy'!$F$28,'Podział podstawowy'!$F$29)))))))</f>
        <v>870.67396312778124</v>
      </c>
    </row>
    <row r="1076" spans="1:8">
      <c r="A1076" s="104"/>
      <c r="B1076" s="104"/>
      <c r="C1076" s="104"/>
      <c r="D1076" s="104"/>
      <c r="E1076" s="104"/>
      <c r="F1076" s="113">
        <f>IF(D1076="dyrektor ",'Podział podstawowy'!$F$19,IF(OR(D1076="zastępca dyrektora ",D1076="główny księgowy"),'Podział podstawowy'!$F$20,IF(D1076="kierownik",'Podział podstawowy'!$F$24,IF(D1076="zastępca kierownika",'Podział podstawowy'!$F$25,IF(D1076="główny ekspert",'Podział podstawowy'!$F$26,IF(OR(D1076="starszy ekspert",D1076="główny specjalista"),'Podział podstawowy'!$F$27,IF(OR(D1076="ekspert",D1076="specjalista"),'Podział podstawowy'!$F$28,'Podział podstawowy'!$F$29)))))))</f>
        <v>870.67396312778124</v>
      </c>
    </row>
    <row r="1077" spans="1:8">
      <c r="A1077" s="104"/>
      <c r="B1077" s="104"/>
      <c r="C1077" s="104"/>
      <c r="D1077" s="104"/>
      <c r="E1077" s="104"/>
      <c r="F1077" s="113">
        <f>IF(D1077="dyrektor ",'Podział podstawowy'!$F$19,IF(OR(D1077="zastępca dyrektora ",D1077="główny księgowy"),'Podział podstawowy'!$F$20,IF(D1077="kierownik",'Podział podstawowy'!$F$24,IF(D1077="zastępca kierownika",'Podział podstawowy'!$F$25,IF(D1077="główny ekspert",'Podział podstawowy'!$F$26,IF(OR(D1077="starszy ekspert",D1077="główny specjalista"),'Podział podstawowy'!$F$27,IF(OR(D1077="ekspert",D1077="specjalista"),'Podział podstawowy'!$F$28,'Podział podstawowy'!$F$29)))))))</f>
        <v>870.67396312778124</v>
      </c>
    </row>
    <row r="1078" spans="1:8">
      <c r="A1078" s="104"/>
      <c r="B1078" s="104"/>
      <c r="C1078" s="104"/>
      <c r="D1078" s="104"/>
      <c r="E1078" s="104"/>
      <c r="F1078" s="113">
        <f>IF(D1078="dyrektor ",'Podział podstawowy'!$F$19,IF(OR(D1078="zastępca dyrektora ",D1078="główny księgowy"),'Podział podstawowy'!$F$20,IF(D1078="kierownik",'Podział podstawowy'!$F$24,IF(D1078="zastępca kierownika",'Podział podstawowy'!$F$25,IF(D1078="główny ekspert",'Podział podstawowy'!$F$26,IF(OR(D1078="starszy ekspert",D1078="główny specjalista"),'Podział podstawowy'!$F$27,IF(OR(D1078="ekspert",D1078="specjalista"),'Podział podstawowy'!$F$28,'Podział podstawowy'!$F$29)))))))</f>
        <v>870.67396312778124</v>
      </c>
    </row>
    <row r="1079" spans="1:8">
      <c r="A1079" s="104"/>
      <c r="B1079" s="104"/>
      <c r="C1079" s="104"/>
      <c r="D1079" s="104"/>
      <c r="E1079" s="104"/>
      <c r="F1079" s="113">
        <f>IF(D1079="dyrektor ",'Podział podstawowy'!$F$19,IF(OR(D1079="zastępca dyrektora ",D1079="główny księgowy"),'Podział podstawowy'!$F$20,IF(D1079="kierownik",'Podział podstawowy'!$F$24,IF(D1079="zastępca kierownika",'Podział podstawowy'!$F$25,IF(D1079="główny ekspert",'Podział podstawowy'!$F$26,IF(OR(D1079="starszy ekspert",D1079="główny specjalista"),'Podział podstawowy'!$F$27,IF(OR(D1079="ekspert",D1079="specjalista"),'Podział podstawowy'!$F$28,'Podział podstawowy'!$F$29)))))))</f>
        <v>870.67396312778124</v>
      </c>
    </row>
    <row r="1080" spans="1:8">
      <c r="A1080" s="104"/>
      <c r="B1080" s="104"/>
      <c r="C1080" s="104"/>
      <c r="D1080" s="104"/>
      <c r="E1080" s="104"/>
      <c r="F1080" s="113">
        <f>IF(D1080="dyrektor ",'Podział podstawowy'!$F$19,IF(OR(D1080="zastępca dyrektora ",D1080="główny księgowy"),'Podział podstawowy'!$F$20,IF(D1080="kierownik",'Podział podstawowy'!$F$24,IF(D1080="zastępca kierownika",'Podział podstawowy'!$F$25,IF(D1080="główny ekspert",'Podział podstawowy'!$F$26,IF(OR(D1080="starszy ekspert",D1080="główny specjalista"),'Podział podstawowy'!$F$27,IF(OR(D1080="ekspert",D1080="specjalista"),'Podział podstawowy'!$F$28,'Podział podstawowy'!$F$29)))))))</f>
        <v>870.67396312778124</v>
      </c>
    </row>
    <row r="1081" spans="1:8">
      <c r="A1081" s="104"/>
      <c r="B1081" s="104"/>
      <c r="C1081" s="104"/>
      <c r="D1081" s="104"/>
      <c r="E1081" s="104"/>
      <c r="F1081" s="113">
        <f>IF(D1081="dyrektor ",'Podział podstawowy'!$F$19,IF(OR(D1081="zastępca dyrektora ",D1081="główny księgowy"),'Podział podstawowy'!$F$20,IF(D1081="kierownik",'Podział podstawowy'!$F$24,IF(D1081="zastępca kierownika",'Podział podstawowy'!$F$25,IF(D1081="główny ekspert",'Podział podstawowy'!$F$26,IF(OR(D1081="starszy ekspert",D1081="główny specjalista"),'Podział podstawowy'!$F$27,IF(OR(D1081="ekspert",D1081="specjalista"),'Podział podstawowy'!$F$28,'Podział podstawowy'!$F$29)))))))</f>
        <v>870.67396312778124</v>
      </c>
    </row>
    <row r="1082" spans="1:8">
      <c r="A1082" s="104"/>
      <c r="B1082" s="104"/>
      <c r="C1082" s="104"/>
      <c r="D1082" s="104"/>
      <c r="E1082" s="104"/>
      <c r="F1082" s="113">
        <f>IF(D1082="dyrektor ",'Podział podstawowy'!$F$19,IF(OR(D1082="zastępca dyrektora ",D1082="główny księgowy"),'Podział podstawowy'!$F$20,IF(D1082="kierownik",'Podział podstawowy'!$F$24,IF(D1082="zastępca kierownika",'Podział podstawowy'!$F$25,IF(D1082="główny ekspert",'Podział podstawowy'!$F$26,IF(OR(D1082="starszy ekspert",D1082="główny specjalista"),'Podział podstawowy'!$F$27,IF(OR(D1082="ekspert",D1082="specjalista"),'Podział podstawowy'!$F$28,'Podział podstawowy'!$F$29)))))))</f>
        <v>870.67396312778124</v>
      </c>
    </row>
    <row r="1083" spans="1:8">
      <c r="A1083" s="104"/>
      <c r="B1083" s="104"/>
      <c r="C1083" s="104"/>
      <c r="D1083" s="104"/>
      <c r="E1083" s="104"/>
      <c r="F1083" s="113">
        <f>IF(D1083="dyrektor ",'Podział podstawowy'!$F$19,IF(OR(D1083="zastępca dyrektora ",D1083="główny księgowy"),'Podział podstawowy'!$F$20,IF(D1083="kierownik",'Podział podstawowy'!$F$24,IF(D1083="zastępca kierownika",'Podział podstawowy'!$F$25,IF(D1083="główny ekspert",'Podział podstawowy'!$F$26,IF(OR(D1083="starszy ekspert",D1083="główny specjalista"),'Podział podstawowy'!$F$27,IF(OR(D1083="ekspert",D1083="specjalista"),'Podział podstawowy'!$F$28,'Podział podstawowy'!$F$29)))))))</f>
        <v>870.67396312778124</v>
      </c>
    </row>
    <row r="1084" spans="1:8">
      <c r="A1084" s="104"/>
      <c r="B1084" s="104"/>
      <c r="C1084" s="104"/>
      <c r="D1084" s="104"/>
      <c r="E1084" s="104"/>
      <c r="F1084" s="113">
        <f>IF(D1084="dyrektor ",'Podział podstawowy'!$F$19,IF(OR(D1084="zastępca dyrektora ",D1084="główny księgowy"),'Podział podstawowy'!$F$20,IF(D1084="kierownik",'Podział podstawowy'!$F$24,IF(D1084="zastępca kierownika",'Podział podstawowy'!$F$25,IF(D1084="główny ekspert",'Podział podstawowy'!$F$26,IF(OR(D1084="starszy ekspert",D1084="główny specjalista"),'Podział podstawowy'!$F$27,IF(OR(D1084="ekspert",D1084="specjalista"),'Podział podstawowy'!$F$28,'Podział podstawowy'!$F$29)))))))</f>
        <v>870.67396312778124</v>
      </c>
      <c r="G1084" s="43"/>
      <c r="H1084" s="43"/>
    </row>
    <row r="1085" spans="1:8">
      <c r="A1085" s="104"/>
      <c r="B1085" s="104"/>
      <c r="C1085" s="104"/>
      <c r="D1085" s="104"/>
      <c r="E1085" s="104"/>
      <c r="F1085" s="113">
        <f>IF(D1085="dyrektor ",'Podział podstawowy'!$F$19,IF(OR(D1085="zastępca dyrektora ",D1085="główny księgowy"),'Podział podstawowy'!$F$20,IF(D1085="kierownik",'Podział podstawowy'!$F$24,IF(D1085="zastępca kierownika",'Podział podstawowy'!$F$25,IF(D1085="główny ekspert",'Podział podstawowy'!$F$26,IF(OR(D1085="starszy ekspert",D1085="główny specjalista"),'Podział podstawowy'!$F$27,IF(OR(D1085="ekspert",D1085="specjalista"),'Podział podstawowy'!$F$28,'Podział podstawowy'!$F$29)))))))</f>
        <v>870.67396312778124</v>
      </c>
      <c r="G1085" s="104"/>
      <c r="H1085" s="104"/>
    </row>
    <row r="1086" spans="1:8">
      <c r="A1086" s="104"/>
      <c r="B1086" s="104"/>
      <c r="C1086" s="104"/>
      <c r="D1086" s="104"/>
      <c r="E1086" s="104"/>
      <c r="F1086" s="113">
        <f>IF(D1086="dyrektor ",'Podział podstawowy'!$F$19,IF(OR(D1086="zastępca dyrektora ",D1086="główny księgowy"),'Podział podstawowy'!$F$20,IF(D1086="kierownik",'Podział podstawowy'!$F$24,IF(D1086="zastępca kierownika",'Podział podstawowy'!$F$25,IF(D1086="główny ekspert",'Podział podstawowy'!$F$26,IF(OR(D1086="starszy ekspert",D1086="główny specjalista"),'Podział podstawowy'!$F$27,IF(OR(D1086="ekspert",D1086="specjalista"),'Podział podstawowy'!$F$28,'Podział podstawowy'!$F$29)))))))</f>
        <v>870.67396312778124</v>
      </c>
      <c r="G1086" s="43"/>
      <c r="H1086" s="43"/>
    </row>
    <row r="1087" spans="1:8">
      <c r="A1087" s="104"/>
      <c r="B1087" s="104"/>
      <c r="C1087" s="104"/>
      <c r="D1087" s="104"/>
      <c r="E1087" s="104"/>
      <c r="F1087" s="113">
        <f>IF(D1087="dyrektor ",'Podział podstawowy'!$F$19,IF(OR(D1087="zastępca dyrektora ",D1087="główny księgowy"),'Podział podstawowy'!$F$20,IF(D1087="kierownik",'Podział podstawowy'!$F$24,IF(D1087="zastępca kierownika",'Podział podstawowy'!$F$25,IF(D1087="główny ekspert",'Podział podstawowy'!$F$26,IF(OR(D1087="starszy ekspert",D1087="główny specjalista"),'Podział podstawowy'!$F$27,IF(OR(D1087="ekspert",D1087="specjalista"),'Podział podstawowy'!$F$28,'Podział podstawowy'!$F$29)))))))</f>
        <v>870.67396312778124</v>
      </c>
      <c r="G1087" s="104"/>
      <c r="H1087" s="104"/>
    </row>
    <row r="1088" spans="1:8">
      <c r="A1088" s="104"/>
      <c r="B1088" s="104"/>
      <c r="C1088" s="104"/>
      <c r="D1088" s="104"/>
      <c r="E1088" s="104"/>
      <c r="F1088" s="113">
        <f>IF(D1088="dyrektor ",'Podział podstawowy'!$F$19,IF(OR(D1088="zastępca dyrektora ",D1088="główny księgowy"),'Podział podstawowy'!$F$20,IF(D1088="kierownik",'Podział podstawowy'!$F$24,IF(D1088="zastępca kierownika",'Podział podstawowy'!$F$25,IF(D1088="główny ekspert",'Podział podstawowy'!$F$26,IF(OR(D1088="starszy ekspert",D1088="główny specjalista"),'Podział podstawowy'!$F$27,IF(OR(D1088="ekspert",D1088="specjalista"),'Podział podstawowy'!$F$28,'Podział podstawowy'!$F$29)))))))</f>
        <v>870.67396312778124</v>
      </c>
      <c r="G1088" s="43"/>
      <c r="H1088" s="43"/>
    </row>
    <row r="1089" spans="1:8">
      <c r="A1089" s="104"/>
      <c r="B1089" s="104"/>
      <c r="C1089" s="104"/>
      <c r="D1089" s="104"/>
      <c r="E1089" s="104"/>
      <c r="F1089" s="113">
        <f>IF(D1089="dyrektor ",'Podział podstawowy'!$F$19,IF(OR(D1089="zastępca dyrektora ",D1089="główny księgowy"),'Podział podstawowy'!$F$20,IF(D1089="kierownik",'Podział podstawowy'!$F$24,IF(D1089="zastępca kierownika",'Podział podstawowy'!$F$25,IF(D1089="główny ekspert",'Podział podstawowy'!$F$26,IF(OR(D1089="starszy ekspert",D1089="główny specjalista"),'Podział podstawowy'!$F$27,IF(OR(D1089="ekspert",D1089="specjalista"),'Podział podstawowy'!$F$28,'Podział podstawowy'!$F$29)))))))</f>
        <v>870.67396312778124</v>
      </c>
      <c r="G1089" s="104"/>
      <c r="H1089" s="104"/>
    </row>
    <row r="1090" spans="1:8">
      <c r="A1090" s="104"/>
      <c r="B1090" s="104"/>
      <c r="C1090" s="104"/>
      <c r="D1090" s="104"/>
      <c r="E1090" s="104"/>
      <c r="F1090" s="113">
        <f>IF(D1090="dyrektor ",'Podział podstawowy'!$F$19,IF(OR(D1090="zastępca dyrektora ",D1090="główny księgowy"),'Podział podstawowy'!$F$20,IF(D1090="kierownik",'Podział podstawowy'!$F$24,IF(D1090="zastępca kierownika",'Podział podstawowy'!$F$25,IF(D1090="główny ekspert",'Podział podstawowy'!$F$26,IF(OR(D1090="starszy ekspert",D1090="główny specjalista"),'Podział podstawowy'!$F$27,IF(OR(D1090="ekspert",D1090="specjalista"),'Podział podstawowy'!$F$28,'Podział podstawowy'!$F$29)))))))</f>
        <v>870.67396312778124</v>
      </c>
      <c r="G1090" s="43"/>
      <c r="H1090" s="43"/>
    </row>
    <row r="1091" spans="1:8">
      <c r="A1091" s="104"/>
      <c r="B1091" s="104"/>
      <c r="C1091" s="104"/>
      <c r="D1091" s="104"/>
      <c r="E1091" s="104"/>
      <c r="F1091" s="113">
        <f>IF(D1091="dyrektor ",'Podział podstawowy'!$F$19,IF(OR(D1091="zastępca dyrektora ",D1091="główny księgowy"),'Podział podstawowy'!$F$20,IF(D1091="kierownik",'Podział podstawowy'!$F$24,IF(D1091="zastępca kierownika",'Podział podstawowy'!$F$25,IF(D1091="główny ekspert",'Podział podstawowy'!$F$26,IF(OR(D1091="starszy ekspert",D1091="główny specjalista"),'Podział podstawowy'!$F$27,IF(OR(D1091="ekspert",D1091="specjalista"),'Podział podstawowy'!$F$28,'Podział podstawowy'!$F$29)))))))</f>
        <v>870.67396312778124</v>
      </c>
      <c r="G1091" s="104"/>
      <c r="H1091" s="104"/>
    </row>
    <row r="1092" spans="1:8">
      <c r="A1092" s="104"/>
      <c r="B1092" s="104"/>
      <c r="C1092" s="104"/>
      <c r="D1092" s="104"/>
      <c r="E1092" s="104"/>
      <c r="F1092" s="113">
        <f>IF(D1092="dyrektor ",'Podział podstawowy'!$F$19,IF(OR(D1092="zastępca dyrektora ",D1092="główny księgowy"),'Podział podstawowy'!$F$20,IF(D1092="kierownik",'Podział podstawowy'!$F$24,IF(D1092="zastępca kierownika",'Podział podstawowy'!$F$25,IF(D1092="główny ekspert",'Podział podstawowy'!$F$26,IF(OR(D1092="starszy ekspert",D1092="główny specjalista"),'Podział podstawowy'!$F$27,IF(OR(D1092="ekspert",D1092="specjalista"),'Podział podstawowy'!$F$28,'Podział podstawowy'!$F$29)))))))</f>
        <v>870.67396312778124</v>
      </c>
      <c r="G1092" s="43"/>
      <c r="H1092" s="43"/>
    </row>
    <row r="1093" spans="1:8">
      <c r="A1093" s="104"/>
      <c r="B1093" s="104"/>
      <c r="C1093" s="104"/>
      <c r="D1093" s="104"/>
      <c r="E1093" s="104"/>
      <c r="F1093" s="113">
        <f>IF(D1093="dyrektor ",'Podział podstawowy'!$F$19,IF(OR(D1093="zastępca dyrektora ",D1093="główny księgowy"),'Podział podstawowy'!$F$20,IF(D1093="kierownik",'Podział podstawowy'!$F$24,IF(D1093="zastępca kierownika",'Podział podstawowy'!$F$25,IF(D1093="główny ekspert",'Podział podstawowy'!$F$26,IF(OR(D1093="starszy ekspert",D1093="główny specjalista"),'Podział podstawowy'!$F$27,IF(OR(D1093="ekspert",D1093="specjalista"),'Podział podstawowy'!$F$28,'Podział podstawowy'!$F$29)))))))</f>
        <v>870.67396312778124</v>
      </c>
    </row>
    <row r="1094" spans="1:8">
      <c r="A1094" s="104"/>
      <c r="B1094" s="104"/>
      <c r="C1094" s="104"/>
      <c r="D1094" s="104"/>
      <c r="E1094" s="104"/>
      <c r="F1094" s="113">
        <f>IF(D1094="dyrektor ",'Podział podstawowy'!$F$19,IF(OR(D1094="zastępca dyrektora ",D1094="główny księgowy"),'Podział podstawowy'!$F$20,IF(D1094="kierownik",'Podział podstawowy'!$F$24,IF(D1094="zastępca kierownika",'Podział podstawowy'!$F$25,IF(D1094="główny ekspert",'Podział podstawowy'!$F$26,IF(OR(D1094="starszy ekspert",D1094="główny specjalista"),'Podział podstawowy'!$F$27,IF(OR(D1094="ekspert",D1094="specjalista"),'Podział podstawowy'!$F$28,'Podział podstawowy'!$F$29)))))))</f>
        <v>870.67396312778124</v>
      </c>
    </row>
    <row r="1095" spans="1:8">
      <c r="A1095" s="104"/>
      <c r="B1095" s="104"/>
      <c r="C1095" s="104"/>
      <c r="D1095" s="104"/>
      <c r="E1095" s="104"/>
      <c r="F1095" s="113">
        <f>IF(D1095="dyrektor ",'Podział podstawowy'!$F$19,IF(OR(D1095="zastępca dyrektora ",D1095="główny księgowy"),'Podział podstawowy'!$F$20,IF(D1095="kierownik",'Podział podstawowy'!$F$24,IF(D1095="zastępca kierownika",'Podział podstawowy'!$F$25,IF(D1095="główny ekspert",'Podział podstawowy'!$F$26,IF(OR(D1095="starszy ekspert",D1095="główny specjalista"),'Podział podstawowy'!$F$27,IF(OR(D1095="ekspert",D1095="specjalista"),'Podział podstawowy'!$F$28,'Podział podstawowy'!$F$29)))))))</f>
        <v>870.67396312778124</v>
      </c>
    </row>
    <row r="1096" spans="1:8">
      <c r="A1096" s="104"/>
      <c r="B1096" s="104"/>
      <c r="C1096" s="104"/>
      <c r="D1096" s="104"/>
      <c r="E1096" s="104"/>
      <c r="F1096" s="113">
        <f>IF(D1096="dyrektor ",'Podział podstawowy'!$F$19,IF(OR(D1096="zastępca dyrektora ",D1096="główny księgowy"),'Podział podstawowy'!$F$20,IF(D1096="kierownik",'Podział podstawowy'!$F$24,IF(D1096="zastępca kierownika",'Podział podstawowy'!$F$25,IF(D1096="główny ekspert",'Podział podstawowy'!$F$26,IF(OR(D1096="starszy ekspert",D1096="główny specjalista"),'Podział podstawowy'!$F$27,IF(OR(D1096="ekspert",D1096="specjalista"),'Podział podstawowy'!$F$28,'Podział podstawowy'!$F$29)))))))</f>
        <v>870.67396312778124</v>
      </c>
    </row>
    <row r="1097" spans="1:8">
      <c r="A1097" s="104"/>
      <c r="B1097" s="104"/>
      <c r="C1097" s="104"/>
      <c r="D1097" s="104"/>
      <c r="E1097" s="104"/>
      <c r="F1097" s="113">
        <f>IF(D1097="dyrektor ",'Podział podstawowy'!$F$19,IF(OR(D1097="zastępca dyrektora ",D1097="główny księgowy"),'Podział podstawowy'!$F$20,IF(D1097="kierownik",'Podział podstawowy'!$F$24,IF(D1097="zastępca kierownika",'Podział podstawowy'!$F$25,IF(D1097="główny ekspert",'Podział podstawowy'!$F$26,IF(OR(D1097="starszy ekspert",D1097="główny specjalista"),'Podział podstawowy'!$F$27,IF(OR(D1097="ekspert",D1097="specjalista"),'Podział podstawowy'!$F$28,'Podział podstawowy'!$F$29)))))))</f>
        <v>870.67396312778124</v>
      </c>
    </row>
    <row r="1098" spans="1:8">
      <c r="A1098" s="104"/>
      <c r="B1098" s="104"/>
      <c r="C1098" s="104"/>
      <c r="D1098" s="104"/>
      <c r="E1098" s="104"/>
      <c r="F1098" s="113">
        <f>IF(D1098="dyrektor ",'Podział podstawowy'!$F$19,IF(OR(D1098="zastępca dyrektora ",D1098="główny księgowy"),'Podział podstawowy'!$F$20,IF(D1098="kierownik",'Podział podstawowy'!$F$24,IF(D1098="zastępca kierownika",'Podział podstawowy'!$F$25,IF(D1098="główny ekspert",'Podział podstawowy'!$F$26,IF(OR(D1098="starszy ekspert",D1098="główny specjalista"),'Podział podstawowy'!$F$27,IF(OR(D1098="ekspert",D1098="specjalista"),'Podział podstawowy'!$F$28,'Podział podstawowy'!$F$29)))))))</f>
        <v>870.67396312778124</v>
      </c>
    </row>
    <row r="1099" spans="1:8">
      <c r="A1099" s="104"/>
      <c r="B1099" s="104"/>
      <c r="C1099" s="104"/>
      <c r="D1099" s="104"/>
      <c r="E1099" s="104"/>
      <c r="F1099" s="113">
        <f>IF(D1099="dyrektor ",'Podział podstawowy'!$F$19,IF(OR(D1099="zastępca dyrektora ",D1099="główny księgowy"),'Podział podstawowy'!$F$20,IF(D1099="kierownik",'Podział podstawowy'!$F$24,IF(D1099="zastępca kierownika",'Podział podstawowy'!$F$25,IF(D1099="główny ekspert",'Podział podstawowy'!$F$26,IF(OR(D1099="starszy ekspert",D1099="główny specjalista"),'Podział podstawowy'!$F$27,IF(OR(D1099="ekspert",D1099="specjalista"),'Podział podstawowy'!$F$28,'Podział podstawowy'!$F$29)))))))</f>
        <v>870.67396312778124</v>
      </c>
    </row>
    <row r="1100" spans="1:8">
      <c r="A1100" s="104"/>
      <c r="B1100" s="104"/>
      <c r="C1100" s="104"/>
      <c r="D1100" s="104"/>
      <c r="E1100" s="104"/>
      <c r="F1100" s="113">
        <f>IF(D1100="dyrektor ",'Podział podstawowy'!$F$19,IF(OR(D1100="zastępca dyrektora ",D1100="główny księgowy"),'Podział podstawowy'!$F$20,IF(D1100="kierownik",'Podział podstawowy'!$F$24,IF(D1100="zastępca kierownika",'Podział podstawowy'!$F$25,IF(D1100="główny ekspert",'Podział podstawowy'!$F$26,IF(OR(D1100="starszy ekspert",D1100="główny specjalista"),'Podział podstawowy'!$F$27,IF(OR(D1100="ekspert",D1100="specjalista"),'Podział podstawowy'!$F$28,'Podział podstawowy'!$F$29)))))))</f>
        <v>870.67396312778124</v>
      </c>
    </row>
    <row r="1101" spans="1:8">
      <c r="A1101" s="104"/>
      <c r="B1101" s="104"/>
      <c r="C1101" s="104"/>
      <c r="D1101" s="104"/>
      <c r="E1101" s="104"/>
      <c r="F1101" s="113">
        <f>IF(D1101="dyrektor ",'Podział podstawowy'!$F$19,IF(OR(D1101="zastępca dyrektora ",D1101="główny księgowy"),'Podział podstawowy'!$F$20,IF(D1101="kierownik",'Podział podstawowy'!$F$24,IF(D1101="zastępca kierownika",'Podział podstawowy'!$F$25,IF(D1101="główny ekspert",'Podział podstawowy'!$F$26,IF(OR(D1101="starszy ekspert",D1101="główny specjalista"),'Podział podstawowy'!$F$27,IF(OR(D1101="ekspert",D1101="specjalista"),'Podział podstawowy'!$F$28,'Podział podstawowy'!$F$29)))))))</f>
        <v>870.67396312778124</v>
      </c>
    </row>
    <row r="1102" spans="1:8">
      <c r="A1102" s="104"/>
      <c r="B1102" s="104"/>
      <c r="C1102" s="104"/>
      <c r="D1102" s="104"/>
      <c r="E1102" s="104"/>
      <c r="F1102" s="113">
        <f>IF(D1102="dyrektor ",'Podział podstawowy'!$F$19,IF(OR(D1102="zastępca dyrektora ",D1102="główny księgowy"),'Podział podstawowy'!$F$20,IF(D1102="kierownik",'Podział podstawowy'!$F$24,IF(D1102="zastępca kierownika",'Podział podstawowy'!$F$25,IF(D1102="główny ekspert",'Podział podstawowy'!$F$26,IF(OR(D1102="starszy ekspert",D1102="główny specjalista"),'Podział podstawowy'!$F$27,IF(OR(D1102="ekspert",D1102="specjalista"),'Podział podstawowy'!$F$28,'Podział podstawowy'!$F$29)))))))</f>
        <v>870.67396312778124</v>
      </c>
    </row>
    <row r="1103" spans="1:8">
      <c r="A1103" s="104"/>
      <c r="B1103" s="104"/>
      <c r="C1103" s="104"/>
      <c r="D1103" s="104"/>
      <c r="E1103" s="104"/>
      <c r="F1103" s="113">
        <f>IF(D1103="dyrektor ",'Podział podstawowy'!$F$19,IF(OR(D1103="zastępca dyrektora ",D1103="główny księgowy"),'Podział podstawowy'!$F$20,IF(D1103="kierownik",'Podział podstawowy'!$F$24,IF(D1103="zastępca kierownika",'Podział podstawowy'!$F$25,IF(D1103="główny ekspert",'Podział podstawowy'!$F$26,IF(OR(D1103="starszy ekspert",D1103="główny specjalista"),'Podział podstawowy'!$F$27,IF(OR(D1103="ekspert",D1103="specjalista"),'Podział podstawowy'!$F$28,'Podział podstawowy'!$F$29)))))))</f>
        <v>870.67396312778124</v>
      </c>
    </row>
    <row r="1104" spans="1:8">
      <c r="A1104" s="104"/>
      <c r="B1104" s="104"/>
      <c r="C1104" s="104"/>
      <c r="D1104" s="104"/>
      <c r="E1104" s="104"/>
      <c r="F1104" s="113">
        <f>IF(D1104="dyrektor ",'Podział podstawowy'!$F$19,IF(OR(D1104="zastępca dyrektora ",D1104="główny księgowy"),'Podział podstawowy'!$F$20,IF(D1104="kierownik",'Podział podstawowy'!$F$24,IF(D1104="zastępca kierownika",'Podział podstawowy'!$F$25,IF(D1104="główny ekspert",'Podział podstawowy'!$F$26,IF(OR(D1104="starszy ekspert",D1104="główny specjalista"),'Podział podstawowy'!$F$27,IF(OR(D1104="ekspert",D1104="specjalista"),'Podział podstawowy'!$F$28,'Podział podstawowy'!$F$29)))))))</f>
        <v>870.67396312778124</v>
      </c>
    </row>
    <row r="1105" spans="1:6">
      <c r="A1105" s="104"/>
      <c r="B1105" s="104"/>
      <c r="C1105" s="104"/>
      <c r="D1105" s="104"/>
      <c r="E1105" s="104"/>
      <c r="F1105" s="113">
        <f>IF(D1105="dyrektor ",'Podział podstawowy'!$F$19,IF(OR(D1105="zastępca dyrektora ",D1105="główny księgowy"),'Podział podstawowy'!$F$20,IF(D1105="kierownik",'Podział podstawowy'!$F$24,IF(D1105="zastępca kierownika",'Podział podstawowy'!$F$25,IF(D1105="główny ekspert",'Podział podstawowy'!$F$26,IF(OR(D1105="starszy ekspert",D1105="główny specjalista"),'Podział podstawowy'!$F$27,IF(OR(D1105="ekspert",D1105="specjalista"),'Podział podstawowy'!$F$28,'Podział podstawowy'!$F$29)))))))</f>
        <v>870.67396312778124</v>
      </c>
    </row>
    <row r="1106" spans="1:6">
      <c r="A1106" s="104"/>
      <c r="B1106" s="104"/>
      <c r="C1106" s="104"/>
      <c r="D1106" s="104"/>
      <c r="E1106" s="104"/>
      <c r="F1106" s="113">
        <f>IF(D1106="dyrektor ",'Podział podstawowy'!$F$19,IF(OR(D1106="zastępca dyrektora ",D1106="główny księgowy"),'Podział podstawowy'!$F$20,IF(D1106="kierownik",'Podział podstawowy'!$F$24,IF(D1106="zastępca kierownika",'Podział podstawowy'!$F$25,IF(D1106="główny ekspert",'Podział podstawowy'!$F$26,IF(OR(D1106="starszy ekspert",D1106="główny specjalista"),'Podział podstawowy'!$F$27,IF(OR(D1106="ekspert",D1106="specjalista"),'Podział podstawowy'!$F$28,'Podział podstawowy'!$F$29)))))))</f>
        <v>870.67396312778124</v>
      </c>
    </row>
    <row r="1107" spans="1:6">
      <c r="A1107" s="104"/>
      <c r="B1107" s="104"/>
      <c r="C1107" s="104"/>
      <c r="D1107" s="104"/>
      <c r="E1107" s="104"/>
      <c r="F1107" s="113">
        <f>IF(D1107="dyrektor ",'Podział podstawowy'!$F$19,IF(OR(D1107="zastępca dyrektora ",D1107="główny księgowy"),'Podział podstawowy'!$F$20,IF(D1107="kierownik",'Podział podstawowy'!$F$24,IF(D1107="zastępca kierownika",'Podział podstawowy'!$F$25,IF(D1107="główny ekspert",'Podział podstawowy'!$F$26,IF(OR(D1107="starszy ekspert",D1107="główny specjalista"),'Podział podstawowy'!$F$27,IF(OR(D1107="ekspert",D1107="specjalista"),'Podział podstawowy'!$F$28,'Podział podstawowy'!$F$29)))))))</f>
        <v>870.67396312778124</v>
      </c>
    </row>
    <row r="1108" spans="1:6">
      <c r="A1108" s="104"/>
      <c r="B1108" s="104"/>
      <c r="C1108" s="104"/>
      <c r="D1108" s="104"/>
      <c r="E1108" s="104"/>
      <c r="F1108" s="113">
        <f>IF(D1108="dyrektor ",'Podział podstawowy'!$F$19,IF(OR(D1108="zastępca dyrektora ",D1108="główny księgowy"),'Podział podstawowy'!$F$20,IF(D1108="kierownik",'Podział podstawowy'!$F$24,IF(D1108="zastępca kierownika",'Podział podstawowy'!$F$25,IF(D1108="główny ekspert",'Podział podstawowy'!$F$26,IF(OR(D1108="starszy ekspert",D1108="główny specjalista"),'Podział podstawowy'!$F$27,IF(OR(D1108="ekspert",D1108="specjalista"),'Podział podstawowy'!$F$28,'Podział podstawowy'!$F$29)))))))</f>
        <v>870.67396312778124</v>
      </c>
    </row>
    <row r="1109" spans="1:6">
      <c r="A1109" s="104"/>
      <c r="B1109" s="104"/>
      <c r="C1109" s="104"/>
      <c r="D1109" s="104"/>
      <c r="E1109" s="104"/>
      <c r="F1109" s="113">
        <f>IF(D1109="dyrektor ",'Podział podstawowy'!$F$19,IF(OR(D1109="zastępca dyrektora ",D1109="główny księgowy"),'Podział podstawowy'!$F$20,IF(D1109="kierownik",'Podział podstawowy'!$F$24,IF(D1109="zastępca kierownika",'Podział podstawowy'!$F$25,IF(D1109="główny ekspert",'Podział podstawowy'!$F$26,IF(OR(D1109="starszy ekspert",D1109="główny specjalista"),'Podział podstawowy'!$F$27,IF(OR(D1109="ekspert",D1109="specjalista"),'Podział podstawowy'!$F$28,'Podział podstawowy'!$F$29)))))))</f>
        <v>870.67396312778124</v>
      </c>
    </row>
    <row r="1110" spans="1:6">
      <c r="A1110" s="104"/>
      <c r="B1110" s="104"/>
      <c r="C1110" s="104"/>
      <c r="D1110" s="104"/>
      <c r="E1110" s="104"/>
      <c r="F1110" s="113">
        <f>IF(D1110="dyrektor ",'Podział podstawowy'!$F$19,IF(OR(D1110="zastępca dyrektora ",D1110="główny księgowy"),'Podział podstawowy'!$F$20,IF(D1110="kierownik",'Podział podstawowy'!$F$24,IF(D1110="zastępca kierownika",'Podział podstawowy'!$F$25,IF(D1110="główny ekspert",'Podział podstawowy'!$F$26,IF(OR(D1110="starszy ekspert",D1110="główny specjalista"),'Podział podstawowy'!$F$27,IF(OR(D1110="ekspert",D1110="specjalista"),'Podział podstawowy'!$F$28,'Podział podstawowy'!$F$29)))))))</f>
        <v>870.67396312778124</v>
      </c>
    </row>
    <row r="1111" spans="1:6">
      <c r="A1111" s="104"/>
      <c r="B1111" s="104"/>
      <c r="C1111" s="104"/>
      <c r="D1111" s="104"/>
      <c r="E1111" s="104"/>
      <c r="F1111" s="113">
        <f>IF(D1111="dyrektor ",'Podział podstawowy'!$F$19,IF(OR(D1111="zastępca dyrektora ",D1111="główny księgowy"),'Podział podstawowy'!$F$20,IF(D1111="kierownik",'Podział podstawowy'!$F$24,IF(D1111="zastępca kierownika",'Podział podstawowy'!$F$25,IF(D1111="główny ekspert",'Podział podstawowy'!$F$26,IF(OR(D1111="starszy ekspert",D1111="główny specjalista"),'Podział podstawowy'!$F$27,IF(OR(D1111="ekspert",D1111="specjalista"),'Podział podstawowy'!$F$28,'Podział podstawowy'!$F$29)))))))</f>
        <v>870.67396312778124</v>
      </c>
    </row>
    <row r="1112" spans="1:6">
      <c r="A1112" s="104"/>
      <c r="B1112" s="104"/>
      <c r="C1112" s="104"/>
      <c r="D1112" s="104"/>
      <c r="E1112" s="104"/>
      <c r="F1112" s="113">
        <f>IF(D1112="dyrektor ",'Podział podstawowy'!$F$19,IF(OR(D1112="zastępca dyrektora ",D1112="główny księgowy"),'Podział podstawowy'!$F$20,IF(D1112="kierownik",'Podział podstawowy'!$F$24,IF(D1112="zastępca kierownika",'Podział podstawowy'!$F$25,IF(D1112="główny ekspert",'Podział podstawowy'!$F$26,IF(OR(D1112="starszy ekspert",D1112="główny specjalista"),'Podział podstawowy'!$F$27,IF(OR(D1112="ekspert",D1112="specjalista"),'Podział podstawowy'!$F$28,'Podział podstawowy'!$F$29)))))))</f>
        <v>870.67396312778124</v>
      </c>
    </row>
    <row r="1113" spans="1:6">
      <c r="A1113" s="104"/>
      <c r="B1113" s="104"/>
      <c r="C1113" s="104"/>
      <c r="D1113" s="104"/>
      <c r="E1113" s="104"/>
      <c r="F1113" s="113">
        <f>IF(D1113="dyrektor ",'Podział podstawowy'!$F$19,IF(OR(D1113="zastępca dyrektora ",D1113="główny księgowy"),'Podział podstawowy'!$F$20,IF(D1113="kierownik",'Podział podstawowy'!$F$24,IF(D1113="zastępca kierownika",'Podział podstawowy'!$F$25,IF(D1113="główny ekspert",'Podział podstawowy'!$F$26,IF(OR(D1113="starszy ekspert",D1113="główny specjalista"),'Podział podstawowy'!$F$27,IF(OR(D1113="ekspert",D1113="specjalista"),'Podział podstawowy'!$F$28,'Podział podstawowy'!$F$29)))))))</f>
        <v>870.67396312778124</v>
      </c>
    </row>
    <row r="1114" spans="1:6">
      <c r="A1114" s="104"/>
      <c r="B1114" s="104"/>
      <c r="C1114" s="104"/>
      <c r="D1114" s="104"/>
      <c r="E1114" s="104"/>
      <c r="F1114" s="113">
        <f>IF(D1114="dyrektor ",'Podział podstawowy'!$F$19,IF(OR(D1114="zastępca dyrektora ",D1114="główny księgowy"),'Podział podstawowy'!$F$20,IF(D1114="kierownik",'Podział podstawowy'!$F$24,IF(D1114="zastępca kierownika",'Podział podstawowy'!$F$25,IF(D1114="główny ekspert",'Podział podstawowy'!$F$26,IF(OR(D1114="starszy ekspert",D1114="główny specjalista"),'Podział podstawowy'!$F$27,IF(OR(D1114="ekspert",D1114="specjalista"),'Podział podstawowy'!$F$28,'Podział podstawowy'!$F$29)))))))</f>
        <v>870.67396312778124</v>
      </c>
    </row>
    <row r="1115" spans="1:6">
      <c r="A1115" s="104"/>
      <c r="B1115" s="104"/>
      <c r="C1115" s="104"/>
      <c r="D1115" s="104"/>
      <c r="E1115" s="104"/>
      <c r="F1115" s="113">
        <f>IF(D1115="dyrektor ",'Podział podstawowy'!$F$19,IF(OR(D1115="zastępca dyrektora ",D1115="główny księgowy"),'Podział podstawowy'!$F$20,IF(D1115="kierownik",'Podział podstawowy'!$F$24,IF(D1115="zastępca kierownika",'Podział podstawowy'!$F$25,IF(D1115="główny ekspert",'Podział podstawowy'!$F$26,IF(OR(D1115="starszy ekspert",D1115="główny specjalista"),'Podział podstawowy'!$F$27,IF(OR(D1115="ekspert",D1115="specjalista"),'Podział podstawowy'!$F$28,'Podział podstawowy'!$F$29)))))))</f>
        <v>870.67396312778124</v>
      </c>
    </row>
    <row r="1116" spans="1:6">
      <c r="A1116" s="104"/>
      <c r="B1116" s="104"/>
      <c r="C1116" s="104"/>
      <c r="D1116" s="104"/>
      <c r="E1116" s="104"/>
      <c r="F1116" s="113">
        <f>IF(D1116="dyrektor ",'Podział podstawowy'!$F$19,IF(OR(D1116="zastępca dyrektora ",D1116="główny księgowy"),'Podział podstawowy'!$F$20,IF(D1116="kierownik",'Podział podstawowy'!$F$24,IF(D1116="zastępca kierownika",'Podział podstawowy'!$F$25,IF(D1116="główny ekspert",'Podział podstawowy'!$F$26,IF(OR(D1116="starszy ekspert",D1116="główny specjalista"),'Podział podstawowy'!$F$27,IF(OR(D1116="ekspert",D1116="specjalista"),'Podział podstawowy'!$F$28,'Podział podstawowy'!$F$29)))))))</f>
        <v>870.67396312778124</v>
      </c>
    </row>
    <row r="1117" spans="1:6">
      <c r="A1117" s="104"/>
      <c r="B1117" s="104"/>
      <c r="C1117" s="104"/>
      <c r="D1117" s="104"/>
      <c r="E1117" s="104"/>
      <c r="F1117" s="113">
        <f>IF(D1117="dyrektor ",'Podział podstawowy'!$F$19,IF(OR(D1117="zastępca dyrektora ",D1117="główny księgowy"),'Podział podstawowy'!$F$20,IF(D1117="kierownik",'Podział podstawowy'!$F$24,IF(D1117="zastępca kierownika",'Podział podstawowy'!$F$25,IF(D1117="główny ekspert",'Podział podstawowy'!$F$26,IF(OR(D1117="starszy ekspert",D1117="główny specjalista"),'Podział podstawowy'!$F$27,IF(OR(D1117="ekspert",D1117="specjalista"),'Podział podstawowy'!$F$28,'Podział podstawowy'!$F$29)))))))</f>
        <v>870.67396312778124</v>
      </c>
    </row>
    <row r="1118" spans="1:6">
      <c r="A1118" s="104"/>
      <c r="B1118" s="104"/>
      <c r="C1118" s="104"/>
      <c r="D1118" s="104"/>
      <c r="E1118" s="104"/>
      <c r="F1118" s="113">
        <f>IF(D1118="dyrektor ",'Podział podstawowy'!$F$19,IF(OR(D1118="zastępca dyrektora ",D1118="główny księgowy"),'Podział podstawowy'!$F$20,IF(D1118="kierownik",'Podział podstawowy'!$F$24,IF(D1118="zastępca kierownika",'Podział podstawowy'!$F$25,IF(D1118="główny ekspert",'Podział podstawowy'!$F$26,IF(OR(D1118="starszy ekspert",D1118="główny specjalista"),'Podział podstawowy'!$F$27,IF(OR(D1118="ekspert",D1118="specjalista"),'Podział podstawowy'!$F$28,'Podział podstawowy'!$F$29)))))))</f>
        <v>870.67396312778124</v>
      </c>
    </row>
    <row r="1119" spans="1:6">
      <c r="A1119" s="104"/>
      <c r="B1119" s="104"/>
      <c r="C1119" s="104"/>
      <c r="D1119" s="104"/>
      <c r="E1119" s="104"/>
      <c r="F1119" s="113">
        <f>IF(D1119="dyrektor ",'Podział podstawowy'!$F$19,IF(OR(D1119="zastępca dyrektora ",D1119="główny księgowy"),'Podział podstawowy'!$F$20,IF(D1119="kierownik",'Podział podstawowy'!$F$24,IF(D1119="zastępca kierownika",'Podział podstawowy'!$F$25,IF(D1119="główny ekspert",'Podział podstawowy'!$F$26,IF(OR(D1119="starszy ekspert",D1119="główny specjalista"),'Podział podstawowy'!$F$27,IF(OR(D1119="ekspert",D1119="specjalista"),'Podział podstawowy'!$F$28,'Podział podstawowy'!$F$29)))))))</f>
        <v>870.67396312778124</v>
      </c>
    </row>
    <row r="1120" spans="1:6">
      <c r="A1120" s="104"/>
      <c r="B1120" s="104"/>
      <c r="C1120" s="104"/>
      <c r="D1120" s="104"/>
      <c r="E1120" s="104"/>
      <c r="F1120" s="113">
        <f>IF(D1120="dyrektor ",'Podział podstawowy'!$F$19,IF(OR(D1120="zastępca dyrektora ",D1120="główny księgowy"),'Podział podstawowy'!$F$20,IF(D1120="kierownik",'Podział podstawowy'!$F$24,IF(D1120="zastępca kierownika",'Podział podstawowy'!$F$25,IF(D1120="główny ekspert",'Podział podstawowy'!$F$26,IF(OR(D1120="starszy ekspert",D1120="główny specjalista"),'Podział podstawowy'!$F$27,IF(OR(D1120="ekspert",D1120="specjalista"),'Podział podstawowy'!$F$28,'Podział podstawowy'!$F$29)))))))</f>
        <v>870.67396312778124</v>
      </c>
    </row>
    <row r="1121" spans="1:8">
      <c r="A1121" s="104"/>
      <c r="B1121" s="104"/>
      <c r="C1121" s="104"/>
      <c r="D1121" s="104"/>
      <c r="E1121" s="104"/>
      <c r="F1121" s="113">
        <f>IF(D1121="dyrektor ",'Podział podstawowy'!$F$19,IF(OR(D1121="zastępca dyrektora ",D1121="główny księgowy"),'Podział podstawowy'!$F$20,IF(D1121="kierownik",'Podział podstawowy'!$F$24,IF(D1121="zastępca kierownika",'Podział podstawowy'!$F$25,IF(D1121="główny ekspert",'Podział podstawowy'!$F$26,IF(OR(D1121="starszy ekspert",D1121="główny specjalista"),'Podział podstawowy'!$F$27,IF(OR(D1121="ekspert",D1121="specjalista"),'Podział podstawowy'!$F$28,'Podział podstawowy'!$F$29)))))))</f>
        <v>870.67396312778124</v>
      </c>
    </row>
    <row r="1122" spans="1:8">
      <c r="A1122" s="104"/>
      <c r="B1122" s="104"/>
      <c r="C1122" s="104"/>
      <c r="D1122" s="104"/>
      <c r="E1122" s="104"/>
      <c r="F1122" s="113">
        <f>IF(D1122="dyrektor ",'Podział podstawowy'!$F$19,IF(OR(D1122="zastępca dyrektora ",D1122="główny księgowy"),'Podział podstawowy'!$F$20,IF(D1122="kierownik",'Podział podstawowy'!$F$24,IF(D1122="zastępca kierownika",'Podział podstawowy'!$F$25,IF(D1122="główny ekspert",'Podział podstawowy'!$F$26,IF(OR(D1122="starszy ekspert",D1122="główny specjalista"),'Podział podstawowy'!$F$27,IF(OR(D1122="ekspert",D1122="specjalista"),'Podział podstawowy'!$F$28,'Podział podstawowy'!$F$29)))))))</f>
        <v>870.67396312778124</v>
      </c>
    </row>
    <row r="1123" spans="1:8">
      <c r="A1123" s="104"/>
      <c r="B1123" s="104"/>
      <c r="C1123" s="104"/>
      <c r="D1123" s="104"/>
      <c r="E1123" s="104"/>
      <c r="F1123" s="113">
        <f>IF(D1123="dyrektor ",'Podział podstawowy'!$F$19,IF(OR(D1123="zastępca dyrektora ",D1123="główny księgowy"),'Podział podstawowy'!$F$20,IF(D1123="kierownik",'Podział podstawowy'!$F$24,IF(D1123="zastępca kierownika",'Podział podstawowy'!$F$25,IF(D1123="główny ekspert",'Podział podstawowy'!$F$26,IF(OR(D1123="starszy ekspert",D1123="główny specjalista"),'Podział podstawowy'!$F$27,IF(OR(D1123="ekspert",D1123="specjalista"),'Podział podstawowy'!$F$28,'Podział podstawowy'!$F$29)))))))</f>
        <v>870.67396312778124</v>
      </c>
    </row>
    <row r="1124" spans="1:8">
      <c r="A1124" s="104"/>
      <c r="B1124" s="104"/>
      <c r="C1124" s="104"/>
      <c r="D1124" s="104"/>
      <c r="E1124" s="104"/>
      <c r="F1124" s="113">
        <f>IF(D1124="dyrektor ",'Podział podstawowy'!$F$19,IF(OR(D1124="zastępca dyrektora ",D1124="główny księgowy"),'Podział podstawowy'!$F$20,IF(D1124="kierownik",'Podział podstawowy'!$F$24,IF(D1124="zastępca kierownika",'Podział podstawowy'!$F$25,IF(D1124="główny ekspert",'Podział podstawowy'!$F$26,IF(OR(D1124="starszy ekspert",D1124="główny specjalista"),'Podział podstawowy'!$F$27,IF(OR(D1124="ekspert",D1124="specjalista"),'Podział podstawowy'!$F$28,'Podział podstawowy'!$F$29)))))))</f>
        <v>870.67396312778124</v>
      </c>
    </row>
    <row r="1125" spans="1:8">
      <c r="A1125" s="104"/>
      <c r="B1125" s="104"/>
      <c r="C1125" s="104"/>
      <c r="D1125" s="104"/>
      <c r="E1125" s="104"/>
      <c r="F1125" s="113">
        <f>IF(D1125="dyrektor ",'Podział podstawowy'!$F$19,IF(OR(D1125="zastępca dyrektora ",D1125="główny księgowy"),'Podział podstawowy'!$F$20,IF(D1125="kierownik",'Podział podstawowy'!$F$24,IF(D1125="zastępca kierownika",'Podział podstawowy'!$F$25,IF(D1125="główny ekspert",'Podział podstawowy'!$F$26,IF(OR(D1125="starszy ekspert",D1125="główny specjalista"),'Podział podstawowy'!$F$27,IF(OR(D1125="ekspert",D1125="specjalista"),'Podział podstawowy'!$F$28,'Podział podstawowy'!$F$29)))))))</f>
        <v>870.67396312778124</v>
      </c>
    </row>
    <row r="1126" spans="1:8">
      <c r="A1126" s="104"/>
      <c r="B1126" s="104"/>
      <c r="C1126" s="104"/>
      <c r="D1126" s="104"/>
      <c r="E1126" s="104"/>
      <c r="F1126" s="113">
        <f>IF(D1126="dyrektor ",'Podział podstawowy'!$F$19,IF(OR(D1126="zastępca dyrektora ",D1126="główny księgowy"),'Podział podstawowy'!$F$20,IF(D1126="kierownik",'Podział podstawowy'!$F$24,IF(D1126="zastępca kierownika",'Podział podstawowy'!$F$25,IF(D1126="główny ekspert",'Podział podstawowy'!$F$26,IF(OR(D1126="starszy ekspert",D1126="główny specjalista"),'Podział podstawowy'!$F$27,IF(OR(D1126="ekspert",D1126="specjalista"),'Podział podstawowy'!$F$28,'Podział podstawowy'!$F$29)))))))</f>
        <v>870.67396312778124</v>
      </c>
      <c r="G1126" s="43"/>
      <c r="H1126" s="43"/>
    </row>
    <row r="1127" spans="1:8">
      <c r="A1127" s="104"/>
      <c r="B1127" s="104"/>
      <c r="C1127" s="104"/>
      <c r="D1127" s="104"/>
      <c r="E1127" s="104"/>
      <c r="F1127" s="113">
        <f>IF(D1127="dyrektor ",'Podział podstawowy'!$F$19,IF(OR(D1127="zastępca dyrektora ",D1127="główny księgowy"),'Podział podstawowy'!$F$20,IF(D1127="kierownik",'Podział podstawowy'!$F$24,IF(D1127="zastępca kierownika",'Podział podstawowy'!$F$25,IF(D1127="główny ekspert",'Podział podstawowy'!$F$26,IF(OR(D1127="starszy ekspert",D1127="główny specjalista"),'Podział podstawowy'!$F$27,IF(OR(D1127="ekspert",D1127="specjalista"),'Podział podstawowy'!$F$28,'Podział podstawowy'!$F$29)))))))</f>
        <v>870.67396312778124</v>
      </c>
      <c r="G1127" s="104"/>
      <c r="H1127" s="104"/>
    </row>
    <row r="1128" spans="1:8">
      <c r="A1128" s="104"/>
      <c r="B1128" s="104"/>
      <c r="C1128" s="104"/>
      <c r="D1128" s="104"/>
      <c r="E1128" s="104"/>
      <c r="F1128" s="113">
        <f>IF(D1128="dyrektor ",'Podział podstawowy'!$F$19,IF(OR(D1128="zastępca dyrektora ",D1128="główny księgowy"),'Podział podstawowy'!$F$20,IF(D1128="kierownik",'Podział podstawowy'!$F$24,IF(D1128="zastępca kierownika",'Podział podstawowy'!$F$25,IF(D1128="główny ekspert",'Podział podstawowy'!$F$26,IF(OR(D1128="starszy ekspert",D1128="główny specjalista"),'Podział podstawowy'!$F$27,IF(OR(D1128="ekspert",D1128="specjalista"),'Podział podstawowy'!$F$28,'Podział podstawowy'!$F$29)))))))</f>
        <v>870.67396312778124</v>
      </c>
      <c r="G1128" s="43"/>
      <c r="H1128" s="43"/>
    </row>
    <row r="1129" spans="1:8">
      <c r="A1129" s="104"/>
      <c r="B1129" s="104"/>
      <c r="C1129" s="104"/>
      <c r="D1129" s="104"/>
      <c r="E1129" s="104"/>
      <c r="F1129" s="113">
        <f>IF(D1129="dyrektor ",'Podział podstawowy'!$F$19,IF(OR(D1129="zastępca dyrektora ",D1129="główny księgowy"),'Podział podstawowy'!$F$20,IF(D1129="kierownik",'Podział podstawowy'!$F$24,IF(D1129="zastępca kierownika",'Podział podstawowy'!$F$25,IF(D1129="główny ekspert",'Podział podstawowy'!$F$26,IF(OR(D1129="starszy ekspert",D1129="główny specjalista"),'Podział podstawowy'!$F$27,IF(OR(D1129="ekspert",D1129="specjalista"),'Podział podstawowy'!$F$28,'Podział podstawowy'!$F$29)))))))</f>
        <v>870.67396312778124</v>
      </c>
      <c r="G1129" s="104"/>
      <c r="H1129" s="104"/>
    </row>
    <row r="1130" spans="1:8">
      <c r="A1130" s="104"/>
      <c r="B1130" s="104"/>
      <c r="C1130" s="104"/>
      <c r="D1130" s="104"/>
      <c r="E1130" s="104"/>
      <c r="F1130" s="113">
        <f>IF(D1130="dyrektor ",'Podział podstawowy'!$F$19,IF(OR(D1130="zastępca dyrektora ",D1130="główny księgowy"),'Podział podstawowy'!$F$20,IF(D1130="kierownik",'Podział podstawowy'!$F$24,IF(D1130="zastępca kierownika",'Podział podstawowy'!$F$25,IF(D1130="główny ekspert",'Podział podstawowy'!$F$26,IF(OR(D1130="starszy ekspert",D1130="główny specjalista"),'Podział podstawowy'!$F$27,IF(OR(D1130="ekspert",D1130="specjalista"),'Podział podstawowy'!$F$28,'Podział podstawowy'!$F$29)))))))</f>
        <v>870.67396312778124</v>
      </c>
      <c r="G1130" s="43"/>
      <c r="H1130" s="43"/>
    </row>
    <row r="1131" spans="1:8">
      <c r="A1131" s="104"/>
      <c r="B1131" s="104"/>
      <c r="C1131" s="104"/>
      <c r="D1131" s="104"/>
      <c r="E1131" s="104"/>
      <c r="F1131" s="113">
        <f>IF(D1131="dyrektor ",'Podział podstawowy'!$F$19,IF(OR(D1131="zastępca dyrektora ",D1131="główny księgowy"),'Podział podstawowy'!$F$20,IF(D1131="kierownik",'Podział podstawowy'!$F$24,IF(D1131="zastępca kierownika",'Podział podstawowy'!$F$25,IF(D1131="główny ekspert",'Podział podstawowy'!$F$26,IF(OR(D1131="starszy ekspert",D1131="główny specjalista"),'Podział podstawowy'!$F$27,IF(OR(D1131="ekspert",D1131="specjalista"),'Podział podstawowy'!$F$28,'Podział podstawowy'!$F$29)))))))</f>
        <v>870.67396312778124</v>
      </c>
      <c r="G1131" s="104"/>
      <c r="H1131" s="104"/>
    </row>
    <row r="1132" spans="1:8">
      <c r="A1132" s="104"/>
      <c r="B1132" s="104"/>
      <c r="C1132" s="104"/>
      <c r="D1132" s="104"/>
      <c r="E1132" s="104"/>
      <c r="F1132" s="113">
        <f>IF(D1132="dyrektor ",'Podział podstawowy'!$F$19,IF(OR(D1132="zastępca dyrektora ",D1132="główny księgowy"),'Podział podstawowy'!$F$20,IF(D1132="kierownik",'Podział podstawowy'!$F$24,IF(D1132="zastępca kierownika",'Podział podstawowy'!$F$25,IF(D1132="główny ekspert",'Podział podstawowy'!$F$26,IF(OR(D1132="starszy ekspert",D1132="główny specjalista"),'Podział podstawowy'!$F$27,IF(OR(D1132="ekspert",D1132="specjalista"),'Podział podstawowy'!$F$28,'Podział podstawowy'!$F$29)))))))</f>
        <v>870.67396312778124</v>
      </c>
      <c r="G1132" s="43"/>
      <c r="H1132" s="43"/>
    </row>
    <row r="1133" spans="1:8">
      <c r="A1133" s="104"/>
      <c r="B1133" s="104"/>
      <c r="C1133" s="104"/>
      <c r="D1133" s="104"/>
      <c r="E1133" s="104"/>
      <c r="F1133" s="113">
        <f>IF(D1133="dyrektor ",'Podział podstawowy'!$F$19,IF(OR(D1133="zastępca dyrektora ",D1133="główny księgowy"),'Podział podstawowy'!$F$20,IF(D1133="kierownik",'Podział podstawowy'!$F$24,IF(D1133="zastępca kierownika",'Podział podstawowy'!$F$25,IF(D1133="główny ekspert",'Podział podstawowy'!$F$26,IF(OR(D1133="starszy ekspert",D1133="główny specjalista"),'Podział podstawowy'!$F$27,IF(OR(D1133="ekspert",D1133="specjalista"),'Podział podstawowy'!$F$28,'Podział podstawowy'!$F$29)))))))</f>
        <v>870.67396312778124</v>
      </c>
      <c r="G1133" s="104"/>
      <c r="H1133" s="104"/>
    </row>
    <row r="1134" spans="1:8">
      <c r="A1134" s="104"/>
      <c r="B1134" s="104"/>
      <c r="C1134" s="104"/>
      <c r="D1134" s="104"/>
      <c r="E1134" s="104"/>
      <c r="F1134" s="113">
        <f>IF(D1134="dyrektor ",'Podział podstawowy'!$F$19,IF(OR(D1134="zastępca dyrektora ",D1134="główny księgowy"),'Podział podstawowy'!$F$20,IF(D1134="kierownik",'Podział podstawowy'!$F$24,IF(D1134="zastępca kierownika",'Podział podstawowy'!$F$25,IF(D1134="główny ekspert",'Podział podstawowy'!$F$26,IF(OR(D1134="starszy ekspert",D1134="główny specjalista"),'Podział podstawowy'!$F$27,IF(OR(D1134="ekspert",D1134="specjalista"),'Podział podstawowy'!$F$28,'Podział podstawowy'!$F$29)))))))</f>
        <v>870.67396312778124</v>
      </c>
      <c r="G1134" s="43"/>
      <c r="H1134" s="43"/>
    </row>
    <row r="1135" spans="1:8">
      <c r="A1135" s="104"/>
      <c r="B1135" s="104"/>
      <c r="C1135" s="104"/>
      <c r="D1135" s="104"/>
      <c r="E1135" s="104"/>
      <c r="F1135" s="113">
        <f>IF(D1135="dyrektor ",'Podział podstawowy'!$F$19,IF(OR(D1135="zastępca dyrektora ",D1135="główny księgowy"),'Podział podstawowy'!$F$20,IF(D1135="kierownik",'Podział podstawowy'!$F$24,IF(D1135="zastępca kierownika",'Podział podstawowy'!$F$25,IF(D1135="główny ekspert",'Podział podstawowy'!$F$26,IF(OR(D1135="starszy ekspert",D1135="główny specjalista"),'Podział podstawowy'!$F$27,IF(OR(D1135="ekspert",D1135="specjalista"),'Podział podstawowy'!$F$28,'Podział podstawowy'!$F$29)))))))</f>
        <v>870.67396312778124</v>
      </c>
    </row>
    <row r="1136" spans="1:8">
      <c r="A1136" s="104"/>
      <c r="B1136" s="104"/>
      <c r="C1136" s="104"/>
      <c r="D1136" s="104"/>
      <c r="E1136" s="104"/>
      <c r="F1136" s="113">
        <f>IF(D1136="dyrektor ",'Podział podstawowy'!$F$19,IF(OR(D1136="zastępca dyrektora ",D1136="główny księgowy"),'Podział podstawowy'!$F$20,IF(D1136="kierownik",'Podział podstawowy'!$F$24,IF(D1136="zastępca kierownika",'Podział podstawowy'!$F$25,IF(D1136="główny ekspert",'Podział podstawowy'!$F$26,IF(OR(D1136="starszy ekspert",D1136="główny specjalista"),'Podział podstawowy'!$F$27,IF(OR(D1136="ekspert",D1136="specjalista"),'Podział podstawowy'!$F$28,'Podział podstawowy'!$F$29)))))))</f>
        <v>870.67396312778124</v>
      </c>
    </row>
    <row r="1137" spans="1:6">
      <c r="A1137" s="104"/>
      <c r="B1137" s="104"/>
      <c r="C1137" s="104"/>
      <c r="D1137" s="104"/>
      <c r="E1137" s="104"/>
      <c r="F1137" s="113">
        <f>IF(D1137="dyrektor ",'Podział podstawowy'!$F$19,IF(OR(D1137="zastępca dyrektora ",D1137="główny księgowy"),'Podział podstawowy'!$F$20,IF(D1137="kierownik",'Podział podstawowy'!$F$24,IF(D1137="zastępca kierownika",'Podział podstawowy'!$F$25,IF(D1137="główny ekspert",'Podział podstawowy'!$F$26,IF(OR(D1137="starszy ekspert",D1137="główny specjalista"),'Podział podstawowy'!$F$27,IF(OR(D1137="ekspert",D1137="specjalista"),'Podział podstawowy'!$F$28,'Podział podstawowy'!$F$29)))))))</f>
        <v>870.67396312778124</v>
      </c>
    </row>
    <row r="1138" spans="1:6">
      <c r="A1138" s="104"/>
      <c r="B1138" s="104"/>
      <c r="C1138" s="104"/>
      <c r="D1138" s="104"/>
      <c r="E1138" s="104"/>
      <c r="F1138" s="113">
        <f>IF(D1138="dyrektor ",'Podział podstawowy'!$F$19,IF(OR(D1138="zastępca dyrektora ",D1138="główny księgowy"),'Podział podstawowy'!$F$20,IF(D1138="kierownik",'Podział podstawowy'!$F$24,IF(D1138="zastępca kierownika",'Podział podstawowy'!$F$25,IF(D1138="główny ekspert",'Podział podstawowy'!$F$26,IF(OR(D1138="starszy ekspert",D1138="główny specjalista"),'Podział podstawowy'!$F$27,IF(OR(D1138="ekspert",D1138="specjalista"),'Podział podstawowy'!$F$28,'Podział podstawowy'!$F$29)))))))</f>
        <v>870.67396312778124</v>
      </c>
    </row>
    <row r="1139" spans="1:6">
      <c r="A1139" s="104"/>
      <c r="B1139" s="104"/>
      <c r="C1139" s="104"/>
      <c r="D1139" s="104"/>
      <c r="E1139" s="104"/>
      <c r="F1139" s="113">
        <f>IF(D1139="dyrektor ",'Podział podstawowy'!$F$19,IF(OR(D1139="zastępca dyrektora ",D1139="główny księgowy"),'Podział podstawowy'!$F$20,IF(D1139="kierownik",'Podział podstawowy'!$F$24,IF(D1139="zastępca kierownika",'Podział podstawowy'!$F$25,IF(D1139="główny ekspert",'Podział podstawowy'!$F$26,IF(OR(D1139="starszy ekspert",D1139="główny specjalista"),'Podział podstawowy'!$F$27,IF(OR(D1139="ekspert",D1139="specjalista"),'Podział podstawowy'!$F$28,'Podział podstawowy'!$F$29)))))))</f>
        <v>870.67396312778124</v>
      </c>
    </row>
    <row r="1140" spans="1:6">
      <c r="A1140" s="104"/>
      <c r="B1140" s="104"/>
      <c r="C1140" s="104"/>
      <c r="D1140" s="104"/>
      <c r="E1140" s="104"/>
      <c r="F1140" s="113">
        <f>IF(D1140="dyrektor ",'Podział podstawowy'!$F$19,IF(OR(D1140="zastępca dyrektora ",D1140="główny księgowy"),'Podział podstawowy'!$F$20,IF(D1140="kierownik",'Podział podstawowy'!$F$24,IF(D1140="zastępca kierownika",'Podział podstawowy'!$F$25,IF(D1140="główny ekspert",'Podział podstawowy'!$F$26,IF(OR(D1140="starszy ekspert",D1140="główny specjalista"),'Podział podstawowy'!$F$27,IF(OR(D1140="ekspert",D1140="specjalista"),'Podział podstawowy'!$F$28,'Podział podstawowy'!$F$29)))))))</f>
        <v>870.67396312778124</v>
      </c>
    </row>
    <row r="1141" spans="1:6">
      <c r="A1141" s="104"/>
      <c r="B1141" s="104"/>
      <c r="C1141" s="104"/>
      <c r="D1141" s="104"/>
      <c r="E1141" s="104"/>
      <c r="F1141" s="113">
        <f>IF(D1141="dyrektor ",'Podział podstawowy'!$F$19,IF(OR(D1141="zastępca dyrektora ",D1141="główny księgowy"),'Podział podstawowy'!$F$20,IF(D1141="kierownik",'Podział podstawowy'!$F$24,IF(D1141="zastępca kierownika",'Podział podstawowy'!$F$25,IF(D1141="główny ekspert",'Podział podstawowy'!$F$26,IF(OR(D1141="starszy ekspert",D1141="główny specjalista"),'Podział podstawowy'!$F$27,IF(OR(D1141="ekspert",D1141="specjalista"),'Podział podstawowy'!$F$28,'Podział podstawowy'!$F$29)))))))</f>
        <v>870.67396312778124</v>
      </c>
    </row>
    <row r="1142" spans="1:6">
      <c r="A1142" s="104"/>
      <c r="B1142" s="104"/>
      <c r="C1142" s="104"/>
      <c r="D1142" s="104"/>
      <c r="E1142" s="104"/>
      <c r="F1142" s="113">
        <f>IF(D1142="dyrektor ",'Podział podstawowy'!$F$19,IF(OR(D1142="zastępca dyrektora ",D1142="główny księgowy"),'Podział podstawowy'!$F$20,IF(D1142="kierownik",'Podział podstawowy'!$F$24,IF(D1142="zastępca kierownika",'Podział podstawowy'!$F$25,IF(D1142="główny ekspert",'Podział podstawowy'!$F$26,IF(OR(D1142="starszy ekspert",D1142="główny specjalista"),'Podział podstawowy'!$F$27,IF(OR(D1142="ekspert",D1142="specjalista"),'Podział podstawowy'!$F$28,'Podział podstawowy'!$F$29)))))))</f>
        <v>870.67396312778124</v>
      </c>
    </row>
    <row r="1143" spans="1:6">
      <c r="A1143" s="104"/>
      <c r="B1143" s="104"/>
      <c r="C1143" s="104"/>
      <c r="D1143" s="104"/>
      <c r="E1143" s="104"/>
      <c r="F1143" s="113">
        <f>IF(D1143="dyrektor ",'Podział podstawowy'!$F$19,IF(OR(D1143="zastępca dyrektora ",D1143="główny księgowy"),'Podział podstawowy'!$F$20,IF(D1143="kierownik",'Podział podstawowy'!$F$24,IF(D1143="zastępca kierownika",'Podział podstawowy'!$F$25,IF(D1143="główny ekspert",'Podział podstawowy'!$F$26,IF(OR(D1143="starszy ekspert",D1143="główny specjalista"),'Podział podstawowy'!$F$27,IF(OR(D1143="ekspert",D1143="specjalista"),'Podział podstawowy'!$F$28,'Podział podstawowy'!$F$29)))))))</f>
        <v>870.67396312778124</v>
      </c>
    </row>
    <row r="1144" spans="1:6">
      <c r="A1144" s="104"/>
      <c r="B1144" s="104"/>
      <c r="C1144" s="104"/>
      <c r="D1144" s="104"/>
      <c r="E1144" s="104"/>
      <c r="F1144" s="113">
        <f>IF(D1144="dyrektor ",'Podział podstawowy'!$F$19,IF(OR(D1144="zastępca dyrektora ",D1144="główny księgowy"),'Podział podstawowy'!$F$20,IF(D1144="kierownik",'Podział podstawowy'!$F$24,IF(D1144="zastępca kierownika",'Podział podstawowy'!$F$25,IF(D1144="główny ekspert",'Podział podstawowy'!$F$26,IF(OR(D1144="starszy ekspert",D1144="główny specjalista"),'Podział podstawowy'!$F$27,IF(OR(D1144="ekspert",D1144="specjalista"),'Podział podstawowy'!$F$28,'Podział podstawowy'!$F$29)))))))</f>
        <v>870.67396312778124</v>
      </c>
    </row>
    <row r="1145" spans="1:6">
      <c r="A1145" s="104"/>
      <c r="B1145" s="104"/>
      <c r="C1145" s="104"/>
      <c r="D1145" s="104"/>
      <c r="E1145" s="104"/>
      <c r="F1145" s="113">
        <f>IF(D1145="dyrektor ",'Podział podstawowy'!$F$19,IF(OR(D1145="zastępca dyrektora ",D1145="główny księgowy"),'Podział podstawowy'!$F$20,IF(D1145="kierownik",'Podział podstawowy'!$F$24,IF(D1145="zastępca kierownika",'Podział podstawowy'!$F$25,IF(D1145="główny ekspert",'Podział podstawowy'!$F$26,IF(OR(D1145="starszy ekspert",D1145="główny specjalista"),'Podział podstawowy'!$F$27,IF(OR(D1145="ekspert",D1145="specjalista"),'Podział podstawowy'!$F$28,'Podział podstawowy'!$F$29)))))))</f>
        <v>870.67396312778124</v>
      </c>
    </row>
    <row r="1146" spans="1:6">
      <c r="A1146" s="104"/>
      <c r="B1146" s="104"/>
      <c r="C1146" s="104"/>
      <c r="D1146" s="104"/>
      <c r="E1146" s="104"/>
      <c r="F1146" s="113">
        <f>IF(D1146="dyrektor ",'Podział podstawowy'!$F$19,IF(OR(D1146="zastępca dyrektora ",D1146="główny księgowy"),'Podział podstawowy'!$F$20,IF(D1146="kierownik",'Podział podstawowy'!$F$24,IF(D1146="zastępca kierownika",'Podział podstawowy'!$F$25,IF(D1146="główny ekspert",'Podział podstawowy'!$F$26,IF(OR(D1146="starszy ekspert",D1146="główny specjalista"),'Podział podstawowy'!$F$27,IF(OR(D1146="ekspert",D1146="specjalista"),'Podział podstawowy'!$F$28,'Podział podstawowy'!$F$29)))))))</f>
        <v>870.67396312778124</v>
      </c>
    </row>
    <row r="1147" spans="1:6">
      <c r="A1147" s="104"/>
      <c r="B1147" s="104"/>
      <c r="C1147" s="104"/>
      <c r="D1147" s="104"/>
      <c r="E1147" s="104"/>
      <c r="F1147" s="113">
        <f>IF(D1147="dyrektor ",'Podział podstawowy'!$F$19,IF(OR(D1147="zastępca dyrektora ",D1147="główny księgowy"),'Podział podstawowy'!$F$20,IF(D1147="kierownik",'Podział podstawowy'!$F$24,IF(D1147="zastępca kierownika",'Podział podstawowy'!$F$25,IF(D1147="główny ekspert",'Podział podstawowy'!$F$26,IF(OR(D1147="starszy ekspert",D1147="główny specjalista"),'Podział podstawowy'!$F$27,IF(OR(D1147="ekspert",D1147="specjalista"),'Podział podstawowy'!$F$28,'Podział podstawowy'!$F$29)))))))</f>
        <v>870.67396312778124</v>
      </c>
    </row>
    <row r="1148" spans="1:6">
      <c r="A1148" s="104"/>
      <c r="B1148" s="104"/>
      <c r="C1148" s="104"/>
      <c r="D1148" s="104"/>
      <c r="E1148" s="104"/>
      <c r="F1148" s="113">
        <f>IF(D1148="dyrektor ",'Podział podstawowy'!$F$19,IF(OR(D1148="zastępca dyrektora ",D1148="główny księgowy"),'Podział podstawowy'!$F$20,IF(D1148="kierownik",'Podział podstawowy'!$F$24,IF(D1148="zastępca kierownika",'Podział podstawowy'!$F$25,IF(D1148="główny ekspert",'Podział podstawowy'!$F$26,IF(OR(D1148="starszy ekspert",D1148="główny specjalista"),'Podział podstawowy'!$F$27,IF(OR(D1148="ekspert",D1148="specjalista"),'Podział podstawowy'!$F$28,'Podział podstawowy'!$F$29)))))))</f>
        <v>870.67396312778124</v>
      </c>
    </row>
    <row r="1149" spans="1:6">
      <c r="A1149" s="104"/>
      <c r="B1149" s="104"/>
      <c r="C1149" s="104"/>
      <c r="D1149" s="104"/>
      <c r="E1149" s="104"/>
      <c r="F1149" s="113">
        <f>IF(D1149="dyrektor ",'Podział podstawowy'!$F$19,IF(OR(D1149="zastępca dyrektora ",D1149="główny księgowy"),'Podział podstawowy'!$F$20,IF(D1149="kierownik",'Podział podstawowy'!$F$24,IF(D1149="zastępca kierownika",'Podział podstawowy'!$F$25,IF(D1149="główny ekspert",'Podział podstawowy'!$F$26,IF(OR(D1149="starszy ekspert",D1149="główny specjalista"),'Podział podstawowy'!$F$27,IF(OR(D1149="ekspert",D1149="specjalista"),'Podział podstawowy'!$F$28,'Podział podstawowy'!$F$29)))))))</f>
        <v>870.67396312778124</v>
      </c>
    </row>
    <row r="1150" spans="1:6">
      <c r="A1150" s="104"/>
      <c r="B1150" s="104"/>
      <c r="C1150" s="104"/>
      <c r="D1150" s="104"/>
      <c r="E1150" s="104"/>
      <c r="F1150" s="113">
        <f>IF(D1150="dyrektor ",'Podział podstawowy'!$F$19,IF(OR(D1150="zastępca dyrektora ",D1150="główny księgowy"),'Podział podstawowy'!$F$20,IF(D1150="kierownik",'Podział podstawowy'!$F$24,IF(D1150="zastępca kierownika",'Podział podstawowy'!$F$25,IF(D1150="główny ekspert",'Podział podstawowy'!$F$26,IF(OR(D1150="starszy ekspert",D1150="główny specjalista"),'Podział podstawowy'!$F$27,IF(OR(D1150="ekspert",D1150="specjalista"),'Podział podstawowy'!$F$28,'Podział podstawowy'!$F$29)))))))</f>
        <v>870.67396312778124</v>
      </c>
    </row>
    <row r="1151" spans="1:6">
      <c r="A1151" s="104"/>
      <c r="B1151" s="104"/>
      <c r="C1151" s="104"/>
      <c r="D1151" s="104"/>
      <c r="E1151" s="104"/>
      <c r="F1151" s="113">
        <f>IF(D1151="dyrektor ",'Podział podstawowy'!$F$19,IF(OR(D1151="zastępca dyrektora ",D1151="główny księgowy"),'Podział podstawowy'!$F$20,IF(D1151="kierownik",'Podział podstawowy'!$F$24,IF(D1151="zastępca kierownika",'Podział podstawowy'!$F$25,IF(D1151="główny ekspert",'Podział podstawowy'!$F$26,IF(OR(D1151="starszy ekspert",D1151="główny specjalista"),'Podział podstawowy'!$F$27,IF(OR(D1151="ekspert",D1151="specjalista"),'Podział podstawowy'!$F$28,'Podział podstawowy'!$F$29)))))))</f>
        <v>870.67396312778124</v>
      </c>
    </row>
    <row r="1152" spans="1:6">
      <c r="A1152" s="104"/>
      <c r="B1152" s="104"/>
      <c r="C1152" s="104"/>
      <c r="D1152" s="104"/>
      <c r="E1152" s="104"/>
      <c r="F1152" s="113">
        <f>IF(D1152="dyrektor ",'Podział podstawowy'!$F$19,IF(OR(D1152="zastępca dyrektora ",D1152="główny księgowy"),'Podział podstawowy'!$F$20,IF(D1152="kierownik",'Podział podstawowy'!$F$24,IF(D1152="zastępca kierownika",'Podział podstawowy'!$F$25,IF(D1152="główny ekspert",'Podział podstawowy'!$F$26,IF(OR(D1152="starszy ekspert",D1152="główny specjalista"),'Podział podstawowy'!$F$27,IF(OR(D1152="ekspert",D1152="specjalista"),'Podział podstawowy'!$F$28,'Podział podstawowy'!$F$29)))))))</f>
        <v>870.67396312778124</v>
      </c>
    </row>
    <row r="1153" spans="1:6">
      <c r="A1153" s="104"/>
      <c r="B1153" s="104"/>
      <c r="C1153" s="104"/>
      <c r="D1153" s="104"/>
      <c r="E1153" s="104"/>
      <c r="F1153" s="113">
        <f>IF(D1153="dyrektor ",'Podział podstawowy'!$F$19,IF(OR(D1153="zastępca dyrektora ",D1153="główny księgowy"),'Podział podstawowy'!$F$20,IF(D1153="kierownik",'Podział podstawowy'!$F$24,IF(D1153="zastępca kierownika",'Podział podstawowy'!$F$25,IF(D1153="główny ekspert",'Podział podstawowy'!$F$26,IF(OR(D1153="starszy ekspert",D1153="główny specjalista"),'Podział podstawowy'!$F$27,IF(OR(D1153="ekspert",D1153="specjalista"),'Podział podstawowy'!$F$28,'Podział podstawowy'!$F$29)))))))</f>
        <v>870.67396312778124</v>
      </c>
    </row>
    <row r="1154" spans="1:6">
      <c r="A1154" s="104"/>
      <c r="B1154" s="104"/>
      <c r="C1154" s="104"/>
      <c r="D1154" s="104"/>
      <c r="E1154" s="104"/>
      <c r="F1154" s="113">
        <f>IF(D1154="dyrektor ",'Podział podstawowy'!$F$19,IF(OR(D1154="zastępca dyrektora ",D1154="główny księgowy"),'Podział podstawowy'!$F$20,IF(D1154="kierownik",'Podział podstawowy'!$F$24,IF(D1154="zastępca kierownika",'Podział podstawowy'!$F$25,IF(D1154="główny ekspert",'Podział podstawowy'!$F$26,IF(OR(D1154="starszy ekspert",D1154="główny specjalista"),'Podział podstawowy'!$F$27,IF(OR(D1154="ekspert",D1154="specjalista"),'Podział podstawowy'!$F$28,'Podział podstawowy'!$F$29)))))))</f>
        <v>870.67396312778124</v>
      </c>
    </row>
    <row r="1155" spans="1:6">
      <c r="A1155" s="104"/>
      <c r="B1155" s="104"/>
      <c r="C1155" s="104"/>
      <c r="D1155" s="104"/>
      <c r="E1155" s="104"/>
      <c r="F1155" s="113">
        <f>IF(D1155="dyrektor ",'Podział podstawowy'!$F$19,IF(OR(D1155="zastępca dyrektora ",D1155="główny księgowy"),'Podział podstawowy'!$F$20,IF(D1155="kierownik",'Podział podstawowy'!$F$24,IF(D1155="zastępca kierownika",'Podział podstawowy'!$F$25,IF(D1155="główny ekspert",'Podział podstawowy'!$F$26,IF(OR(D1155="starszy ekspert",D1155="główny specjalista"),'Podział podstawowy'!$F$27,IF(OR(D1155="ekspert",D1155="specjalista"),'Podział podstawowy'!$F$28,'Podział podstawowy'!$F$29)))))))</f>
        <v>870.67396312778124</v>
      </c>
    </row>
    <row r="1156" spans="1:6">
      <c r="A1156" s="104"/>
      <c r="B1156" s="104"/>
      <c r="C1156" s="104"/>
      <c r="D1156" s="104"/>
      <c r="E1156" s="104"/>
      <c r="F1156" s="113">
        <f>IF(D1156="dyrektor ",'Podział podstawowy'!$F$19,IF(OR(D1156="zastępca dyrektora ",D1156="główny księgowy"),'Podział podstawowy'!$F$20,IF(D1156="kierownik",'Podział podstawowy'!$F$24,IF(D1156="zastępca kierownika",'Podział podstawowy'!$F$25,IF(D1156="główny ekspert",'Podział podstawowy'!$F$26,IF(OR(D1156="starszy ekspert",D1156="główny specjalista"),'Podział podstawowy'!$F$27,IF(OR(D1156="ekspert",D1156="specjalista"),'Podział podstawowy'!$F$28,'Podział podstawowy'!$F$29)))))))</f>
        <v>870.67396312778124</v>
      </c>
    </row>
    <row r="1157" spans="1:6">
      <c r="A1157" s="104"/>
      <c r="B1157" s="104"/>
      <c r="C1157" s="104"/>
      <c r="D1157" s="104"/>
      <c r="E1157" s="104"/>
      <c r="F1157" s="113">
        <f>IF(D1157="dyrektor ",'Podział podstawowy'!$F$19,IF(OR(D1157="zastępca dyrektora ",D1157="główny księgowy"),'Podział podstawowy'!$F$20,IF(D1157="kierownik",'Podział podstawowy'!$F$24,IF(D1157="zastępca kierownika",'Podział podstawowy'!$F$25,IF(D1157="główny ekspert",'Podział podstawowy'!$F$26,IF(OR(D1157="starszy ekspert",D1157="główny specjalista"),'Podział podstawowy'!$F$27,IF(OR(D1157="ekspert",D1157="specjalista"),'Podział podstawowy'!$F$28,'Podział podstawowy'!$F$29)))))))</f>
        <v>870.67396312778124</v>
      </c>
    </row>
    <row r="1158" spans="1:6">
      <c r="A1158" s="104"/>
      <c r="B1158" s="104"/>
      <c r="C1158" s="104"/>
      <c r="D1158" s="104"/>
      <c r="E1158" s="104"/>
      <c r="F1158" s="113">
        <f>IF(D1158="dyrektor ",'Podział podstawowy'!$F$19,IF(OR(D1158="zastępca dyrektora ",D1158="główny księgowy"),'Podział podstawowy'!$F$20,IF(D1158="kierownik",'Podział podstawowy'!$F$24,IF(D1158="zastępca kierownika",'Podział podstawowy'!$F$25,IF(D1158="główny ekspert",'Podział podstawowy'!$F$26,IF(OR(D1158="starszy ekspert",D1158="główny specjalista"),'Podział podstawowy'!$F$27,IF(OR(D1158="ekspert",D1158="specjalista"),'Podział podstawowy'!$F$28,'Podział podstawowy'!$F$29)))))))</f>
        <v>870.67396312778124</v>
      </c>
    </row>
    <row r="1159" spans="1:6">
      <c r="A1159" s="104"/>
      <c r="B1159" s="104"/>
      <c r="C1159" s="104"/>
      <c r="D1159" s="104"/>
      <c r="E1159" s="104"/>
      <c r="F1159" s="113">
        <f>IF(D1159="dyrektor ",'Podział podstawowy'!$F$19,IF(OR(D1159="zastępca dyrektora ",D1159="główny księgowy"),'Podział podstawowy'!$F$20,IF(D1159="kierownik",'Podział podstawowy'!$F$24,IF(D1159="zastępca kierownika",'Podział podstawowy'!$F$25,IF(D1159="główny ekspert",'Podział podstawowy'!$F$26,IF(OR(D1159="starszy ekspert",D1159="główny specjalista"),'Podział podstawowy'!$F$27,IF(OR(D1159="ekspert",D1159="specjalista"),'Podział podstawowy'!$F$28,'Podział podstawowy'!$F$29)))))))</f>
        <v>870.67396312778124</v>
      </c>
    </row>
    <row r="1160" spans="1:6">
      <c r="A1160" s="104"/>
      <c r="B1160" s="104"/>
      <c r="C1160" s="104"/>
      <c r="D1160" s="104"/>
      <c r="E1160" s="104"/>
      <c r="F1160" s="113">
        <f>IF(D1160="dyrektor ",'Podział podstawowy'!$F$19,IF(OR(D1160="zastępca dyrektora ",D1160="główny księgowy"),'Podział podstawowy'!$F$20,IF(D1160="kierownik",'Podział podstawowy'!$F$24,IF(D1160="zastępca kierownika",'Podział podstawowy'!$F$25,IF(D1160="główny ekspert",'Podział podstawowy'!$F$26,IF(OR(D1160="starszy ekspert",D1160="główny specjalista"),'Podział podstawowy'!$F$27,IF(OR(D1160="ekspert",D1160="specjalista"),'Podział podstawowy'!$F$28,'Podział podstawowy'!$F$29)))))))</f>
        <v>870.67396312778124</v>
      </c>
    </row>
    <row r="1161" spans="1:6">
      <c r="A1161" s="104"/>
      <c r="B1161" s="104"/>
      <c r="C1161" s="104"/>
      <c r="D1161" s="104"/>
      <c r="E1161" s="104"/>
      <c r="F1161" s="113">
        <f>IF(D1161="dyrektor ",'Podział podstawowy'!$F$19,IF(OR(D1161="zastępca dyrektora ",D1161="główny księgowy"),'Podział podstawowy'!$F$20,IF(D1161="kierownik",'Podział podstawowy'!$F$24,IF(D1161="zastępca kierownika",'Podział podstawowy'!$F$25,IF(D1161="główny ekspert",'Podział podstawowy'!$F$26,IF(OR(D1161="starszy ekspert",D1161="główny specjalista"),'Podział podstawowy'!$F$27,IF(OR(D1161="ekspert",D1161="specjalista"),'Podział podstawowy'!$F$28,'Podział podstawowy'!$F$29)))))))</f>
        <v>870.67396312778124</v>
      </c>
    </row>
    <row r="1162" spans="1:6">
      <c r="A1162" s="104"/>
      <c r="B1162" s="104"/>
      <c r="C1162" s="104"/>
      <c r="D1162" s="104"/>
      <c r="E1162" s="104"/>
      <c r="F1162" s="113">
        <f>IF(D1162="dyrektor ",'Podział podstawowy'!$F$19,IF(OR(D1162="zastępca dyrektora ",D1162="główny księgowy"),'Podział podstawowy'!$F$20,IF(D1162="kierownik",'Podział podstawowy'!$F$24,IF(D1162="zastępca kierownika",'Podział podstawowy'!$F$25,IF(D1162="główny ekspert",'Podział podstawowy'!$F$26,IF(OR(D1162="starszy ekspert",D1162="główny specjalista"),'Podział podstawowy'!$F$27,IF(OR(D1162="ekspert",D1162="specjalista"),'Podział podstawowy'!$F$28,'Podział podstawowy'!$F$29)))))))</f>
        <v>870.67396312778124</v>
      </c>
    </row>
    <row r="1163" spans="1:6">
      <c r="A1163" s="104"/>
      <c r="B1163" s="104"/>
      <c r="C1163" s="104"/>
      <c r="D1163" s="104"/>
      <c r="E1163" s="104"/>
      <c r="F1163" s="113">
        <f>IF(D1163="dyrektor ",'Podział podstawowy'!$F$19,IF(OR(D1163="zastępca dyrektora ",D1163="główny księgowy"),'Podział podstawowy'!$F$20,IF(D1163="kierownik",'Podział podstawowy'!$F$24,IF(D1163="zastępca kierownika",'Podział podstawowy'!$F$25,IF(D1163="główny ekspert",'Podział podstawowy'!$F$26,IF(OR(D1163="starszy ekspert",D1163="główny specjalista"),'Podział podstawowy'!$F$27,IF(OR(D1163="ekspert",D1163="specjalista"),'Podział podstawowy'!$F$28,'Podział podstawowy'!$F$29)))))))</f>
        <v>870.67396312778124</v>
      </c>
    </row>
    <row r="1164" spans="1:6">
      <c r="A1164" s="104"/>
      <c r="B1164" s="104"/>
      <c r="C1164" s="104"/>
      <c r="D1164" s="104"/>
      <c r="E1164" s="104"/>
      <c r="F1164" s="113">
        <f>IF(D1164="dyrektor ",'Podział podstawowy'!$F$19,IF(OR(D1164="zastępca dyrektora ",D1164="główny księgowy"),'Podział podstawowy'!$F$20,IF(D1164="kierownik",'Podział podstawowy'!$F$24,IF(D1164="zastępca kierownika",'Podział podstawowy'!$F$25,IF(D1164="główny ekspert",'Podział podstawowy'!$F$26,IF(OR(D1164="starszy ekspert",D1164="główny specjalista"),'Podział podstawowy'!$F$27,IF(OR(D1164="ekspert",D1164="specjalista"),'Podział podstawowy'!$F$28,'Podział podstawowy'!$F$29)))))))</f>
        <v>870.67396312778124</v>
      </c>
    </row>
    <row r="1165" spans="1:6">
      <c r="A1165" s="104"/>
      <c r="B1165" s="104"/>
      <c r="C1165" s="104"/>
      <c r="D1165" s="104"/>
      <c r="E1165" s="104"/>
      <c r="F1165" s="113">
        <f>IF(D1165="dyrektor ",'Podział podstawowy'!$F$19,IF(OR(D1165="zastępca dyrektora ",D1165="główny księgowy"),'Podział podstawowy'!$F$20,IF(D1165="kierownik",'Podział podstawowy'!$F$24,IF(D1165="zastępca kierownika",'Podział podstawowy'!$F$25,IF(D1165="główny ekspert",'Podział podstawowy'!$F$26,IF(OR(D1165="starszy ekspert",D1165="główny specjalista"),'Podział podstawowy'!$F$27,IF(OR(D1165="ekspert",D1165="specjalista"),'Podział podstawowy'!$F$28,'Podział podstawowy'!$F$29)))))))</f>
        <v>870.67396312778124</v>
      </c>
    </row>
    <row r="1166" spans="1:6">
      <c r="A1166" s="104"/>
      <c r="B1166" s="104"/>
      <c r="C1166" s="104"/>
      <c r="D1166" s="104"/>
      <c r="E1166" s="104"/>
      <c r="F1166" s="113">
        <f>IF(D1166="dyrektor ",'Podział podstawowy'!$F$19,IF(OR(D1166="zastępca dyrektora ",D1166="główny księgowy"),'Podział podstawowy'!$F$20,IF(D1166="kierownik",'Podział podstawowy'!$F$24,IF(D1166="zastępca kierownika",'Podział podstawowy'!$F$25,IF(D1166="główny ekspert",'Podział podstawowy'!$F$26,IF(OR(D1166="starszy ekspert",D1166="główny specjalista"),'Podział podstawowy'!$F$27,IF(OR(D1166="ekspert",D1166="specjalista"),'Podział podstawowy'!$F$28,'Podział podstawowy'!$F$29)))))))</f>
        <v>870.67396312778124</v>
      </c>
    </row>
    <row r="1167" spans="1:6">
      <c r="A1167" s="104"/>
      <c r="B1167" s="104"/>
      <c r="C1167" s="104"/>
      <c r="D1167" s="104"/>
      <c r="E1167" s="104"/>
      <c r="F1167" s="113">
        <f>IF(D1167="dyrektor ",'Podział podstawowy'!$F$19,IF(OR(D1167="zastępca dyrektora ",D1167="główny księgowy"),'Podział podstawowy'!$F$20,IF(D1167="kierownik",'Podział podstawowy'!$F$24,IF(D1167="zastępca kierownika",'Podział podstawowy'!$F$25,IF(D1167="główny ekspert",'Podział podstawowy'!$F$26,IF(OR(D1167="starszy ekspert",D1167="główny specjalista"),'Podział podstawowy'!$F$27,IF(OR(D1167="ekspert",D1167="specjalista"),'Podział podstawowy'!$F$28,'Podział podstawowy'!$F$29)))))))</f>
        <v>870.67396312778124</v>
      </c>
    </row>
    <row r="1168" spans="1:6">
      <c r="A1168" s="104"/>
      <c r="B1168" s="104"/>
      <c r="C1168" s="104"/>
      <c r="D1168" s="104"/>
      <c r="E1168" s="104"/>
      <c r="F1168" s="113">
        <f>IF(D1168="dyrektor ",'Podział podstawowy'!$F$19,IF(OR(D1168="zastępca dyrektora ",D1168="główny księgowy"),'Podział podstawowy'!$F$20,IF(D1168="kierownik",'Podział podstawowy'!$F$24,IF(D1168="zastępca kierownika",'Podział podstawowy'!$F$25,IF(D1168="główny ekspert",'Podział podstawowy'!$F$26,IF(OR(D1168="starszy ekspert",D1168="główny specjalista"),'Podział podstawowy'!$F$27,IF(OR(D1168="ekspert",D1168="specjalista"),'Podział podstawowy'!$F$28,'Podział podstawowy'!$F$29)))))))</f>
        <v>870.67396312778124</v>
      </c>
    </row>
    <row r="1169" spans="1:6">
      <c r="A1169" s="104"/>
      <c r="B1169" s="104"/>
      <c r="C1169" s="104"/>
      <c r="D1169" s="104"/>
      <c r="E1169" s="104"/>
      <c r="F1169" s="113">
        <f>IF(D1169="dyrektor ",'Podział podstawowy'!$F$19,IF(OR(D1169="zastępca dyrektora ",D1169="główny księgowy"),'Podział podstawowy'!$F$20,IF(D1169="kierownik",'Podział podstawowy'!$F$24,IF(D1169="zastępca kierownika",'Podział podstawowy'!$F$25,IF(D1169="główny ekspert",'Podział podstawowy'!$F$26,IF(OR(D1169="starszy ekspert",D1169="główny specjalista"),'Podział podstawowy'!$F$27,IF(OR(D1169="ekspert",D1169="specjalista"),'Podział podstawowy'!$F$28,'Podział podstawowy'!$F$29)))))))</f>
        <v>870.67396312778124</v>
      </c>
    </row>
    <row r="1170" spans="1:6">
      <c r="A1170" s="104"/>
      <c r="B1170" s="104"/>
      <c r="C1170" s="104"/>
      <c r="D1170" s="104"/>
      <c r="E1170" s="104"/>
      <c r="F1170" s="113">
        <f>IF(D1170="dyrektor ",'Podział podstawowy'!$F$19,IF(OR(D1170="zastępca dyrektora ",D1170="główny księgowy"),'Podział podstawowy'!$F$20,IF(D1170="kierownik",'Podział podstawowy'!$F$24,IF(D1170="zastępca kierownika",'Podział podstawowy'!$F$25,IF(D1170="główny ekspert",'Podział podstawowy'!$F$26,IF(OR(D1170="starszy ekspert",D1170="główny specjalista"),'Podział podstawowy'!$F$27,IF(OR(D1170="ekspert",D1170="specjalista"),'Podział podstawowy'!$F$28,'Podział podstawowy'!$F$29)))))))</f>
        <v>870.67396312778124</v>
      </c>
    </row>
    <row r="1171" spans="1:6">
      <c r="A1171" s="104"/>
      <c r="B1171" s="104"/>
      <c r="C1171" s="104"/>
      <c r="D1171" s="104"/>
      <c r="E1171" s="104"/>
      <c r="F1171" s="113">
        <f>IF(D1171="dyrektor ",'Podział podstawowy'!$F$19,IF(OR(D1171="zastępca dyrektora ",D1171="główny księgowy"),'Podział podstawowy'!$F$20,IF(D1171="kierownik",'Podział podstawowy'!$F$24,IF(D1171="zastępca kierownika",'Podział podstawowy'!$F$25,IF(D1171="główny ekspert",'Podział podstawowy'!$F$26,IF(OR(D1171="starszy ekspert",D1171="główny specjalista"),'Podział podstawowy'!$F$27,IF(OR(D1171="ekspert",D1171="specjalista"),'Podział podstawowy'!$F$28,'Podział podstawowy'!$F$29)))))))</f>
        <v>870.67396312778124</v>
      </c>
    </row>
    <row r="1172" spans="1:6">
      <c r="A1172" s="104"/>
      <c r="B1172" s="104"/>
      <c r="C1172" s="104"/>
      <c r="D1172" s="104"/>
      <c r="E1172" s="104"/>
      <c r="F1172" s="113">
        <f>IF(D1172="dyrektor ",'Podział podstawowy'!$F$19,IF(OR(D1172="zastępca dyrektora ",D1172="główny księgowy"),'Podział podstawowy'!$F$20,IF(D1172="kierownik",'Podział podstawowy'!$F$24,IF(D1172="zastępca kierownika",'Podział podstawowy'!$F$25,IF(D1172="główny ekspert",'Podział podstawowy'!$F$26,IF(OR(D1172="starszy ekspert",D1172="główny specjalista"),'Podział podstawowy'!$F$27,IF(OR(D1172="ekspert",D1172="specjalista"),'Podział podstawowy'!$F$28,'Podział podstawowy'!$F$29)))))))</f>
        <v>870.67396312778124</v>
      </c>
    </row>
    <row r="1173" spans="1:6">
      <c r="A1173" s="104"/>
      <c r="B1173" s="104"/>
      <c r="C1173" s="104"/>
      <c r="D1173" s="104"/>
      <c r="E1173" s="104"/>
      <c r="F1173" s="113">
        <f>IF(D1173="dyrektor ",'Podział podstawowy'!$F$19,IF(OR(D1173="zastępca dyrektora ",D1173="główny księgowy"),'Podział podstawowy'!$F$20,IF(D1173="kierownik",'Podział podstawowy'!$F$24,IF(D1173="zastępca kierownika",'Podział podstawowy'!$F$25,IF(D1173="główny ekspert",'Podział podstawowy'!$F$26,IF(OR(D1173="starszy ekspert",D1173="główny specjalista"),'Podział podstawowy'!$F$27,IF(OR(D1173="ekspert",D1173="specjalista"),'Podział podstawowy'!$F$28,'Podział podstawowy'!$F$29)))))))</f>
        <v>870.67396312778124</v>
      </c>
    </row>
    <row r="1174" spans="1:6">
      <c r="A1174" s="104"/>
      <c r="B1174" s="104"/>
      <c r="C1174" s="104"/>
      <c r="D1174" s="104"/>
      <c r="E1174" s="104"/>
      <c r="F1174" s="113">
        <f>IF(D1174="dyrektor ",'Podział podstawowy'!$F$19,IF(OR(D1174="zastępca dyrektora ",D1174="główny księgowy"),'Podział podstawowy'!$F$20,IF(D1174="kierownik",'Podział podstawowy'!$F$24,IF(D1174="zastępca kierownika",'Podział podstawowy'!$F$25,IF(D1174="główny ekspert",'Podział podstawowy'!$F$26,IF(OR(D1174="starszy ekspert",D1174="główny specjalista"),'Podział podstawowy'!$F$27,IF(OR(D1174="ekspert",D1174="specjalista"),'Podział podstawowy'!$F$28,'Podział podstawowy'!$F$29)))))))</f>
        <v>870.67396312778124</v>
      </c>
    </row>
    <row r="1175" spans="1:6">
      <c r="A1175" s="104"/>
      <c r="B1175" s="104"/>
      <c r="C1175" s="104"/>
      <c r="D1175" s="104"/>
      <c r="E1175" s="104"/>
      <c r="F1175" s="113">
        <f>IF(D1175="dyrektor ",'Podział podstawowy'!$F$19,IF(OR(D1175="zastępca dyrektora ",D1175="główny księgowy"),'Podział podstawowy'!$F$20,IF(D1175="kierownik",'Podział podstawowy'!$F$24,IF(D1175="zastępca kierownika",'Podział podstawowy'!$F$25,IF(D1175="główny ekspert",'Podział podstawowy'!$F$26,IF(OR(D1175="starszy ekspert",D1175="główny specjalista"),'Podział podstawowy'!$F$27,IF(OR(D1175="ekspert",D1175="specjalista"),'Podział podstawowy'!$F$28,'Podział podstawowy'!$F$29)))))))</f>
        <v>870.67396312778124</v>
      </c>
    </row>
    <row r="1176" spans="1:6">
      <c r="A1176" s="104"/>
      <c r="B1176" s="104"/>
      <c r="C1176" s="104"/>
      <c r="D1176" s="104"/>
      <c r="E1176" s="104"/>
      <c r="F1176" s="113">
        <f>IF(D1176="dyrektor ",'Podział podstawowy'!$F$19,IF(OR(D1176="zastępca dyrektora ",D1176="główny księgowy"),'Podział podstawowy'!$F$20,IF(D1176="kierownik",'Podział podstawowy'!$F$24,IF(D1176="zastępca kierownika",'Podział podstawowy'!$F$25,IF(D1176="główny ekspert",'Podział podstawowy'!$F$26,IF(OR(D1176="starszy ekspert",D1176="główny specjalista"),'Podział podstawowy'!$F$27,IF(OR(D1176="ekspert",D1176="specjalista"),'Podział podstawowy'!$F$28,'Podział podstawowy'!$F$29)))))))</f>
        <v>870.67396312778124</v>
      </c>
    </row>
    <row r="1177" spans="1:6">
      <c r="A1177" s="104"/>
      <c r="B1177" s="104"/>
      <c r="C1177" s="104"/>
      <c r="D1177" s="104"/>
      <c r="E1177" s="104"/>
      <c r="F1177" s="113">
        <f>IF(D1177="dyrektor ",'Podział podstawowy'!$F$19,IF(OR(D1177="zastępca dyrektora ",D1177="główny księgowy"),'Podział podstawowy'!$F$20,IF(D1177="kierownik",'Podział podstawowy'!$F$24,IF(D1177="zastępca kierownika",'Podział podstawowy'!$F$25,IF(D1177="główny ekspert",'Podział podstawowy'!$F$26,IF(OR(D1177="starszy ekspert",D1177="główny specjalista"),'Podział podstawowy'!$F$27,IF(OR(D1177="ekspert",D1177="specjalista"),'Podział podstawowy'!$F$28,'Podział podstawowy'!$F$29)))))))</f>
        <v>870.67396312778124</v>
      </c>
    </row>
    <row r="1178" spans="1:6">
      <c r="A1178" s="104"/>
      <c r="B1178" s="104"/>
      <c r="C1178" s="104"/>
      <c r="D1178" s="104"/>
      <c r="E1178" s="104"/>
      <c r="F1178" s="113">
        <f>IF(D1178="dyrektor ",'Podział podstawowy'!$F$19,IF(OR(D1178="zastępca dyrektora ",D1178="główny księgowy"),'Podział podstawowy'!$F$20,IF(D1178="kierownik",'Podział podstawowy'!$F$24,IF(D1178="zastępca kierownika",'Podział podstawowy'!$F$25,IF(D1178="główny ekspert",'Podział podstawowy'!$F$26,IF(OR(D1178="starszy ekspert",D1178="główny specjalista"),'Podział podstawowy'!$F$27,IF(OR(D1178="ekspert",D1178="specjalista"),'Podział podstawowy'!$F$28,'Podział podstawowy'!$F$29)))))))</f>
        <v>870.67396312778124</v>
      </c>
    </row>
    <row r="1179" spans="1:6">
      <c r="A1179" s="104"/>
      <c r="B1179" s="104"/>
      <c r="C1179" s="104"/>
      <c r="D1179" s="104"/>
      <c r="E1179" s="104"/>
      <c r="F1179" s="113">
        <f>IF(D1179="dyrektor ",'Podział podstawowy'!$F$19,IF(OR(D1179="zastępca dyrektora ",D1179="główny księgowy"),'Podział podstawowy'!$F$20,IF(D1179="kierownik",'Podział podstawowy'!$F$24,IF(D1179="zastępca kierownika",'Podział podstawowy'!$F$25,IF(D1179="główny ekspert",'Podział podstawowy'!$F$26,IF(OR(D1179="starszy ekspert",D1179="główny specjalista"),'Podział podstawowy'!$F$27,IF(OR(D1179="ekspert",D1179="specjalista"),'Podział podstawowy'!$F$28,'Podział podstawowy'!$F$29)))))))</f>
        <v>870.67396312778124</v>
      </c>
    </row>
    <row r="1180" spans="1:6">
      <c r="A1180" s="104"/>
      <c r="B1180" s="104"/>
      <c r="C1180" s="104"/>
      <c r="D1180" s="104"/>
      <c r="E1180" s="104"/>
      <c r="F1180" s="113">
        <f>IF(D1180="dyrektor ",'Podział podstawowy'!$F$19,IF(OR(D1180="zastępca dyrektora ",D1180="główny księgowy"),'Podział podstawowy'!$F$20,IF(D1180="kierownik",'Podział podstawowy'!$F$24,IF(D1180="zastępca kierownika",'Podział podstawowy'!$F$25,IF(D1180="główny ekspert",'Podział podstawowy'!$F$26,IF(OR(D1180="starszy ekspert",D1180="główny specjalista"),'Podział podstawowy'!$F$27,IF(OR(D1180="ekspert",D1180="specjalista"),'Podział podstawowy'!$F$28,'Podział podstawowy'!$F$29)))))))</f>
        <v>870.67396312778124</v>
      </c>
    </row>
    <row r="1181" spans="1:6">
      <c r="A1181" s="104"/>
      <c r="B1181" s="104"/>
      <c r="C1181" s="104"/>
      <c r="D1181" s="104"/>
      <c r="E1181" s="104"/>
      <c r="F1181" s="113">
        <f>IF(D1181="dyrektor ",'Podział podstawowy'!$F$19,IF(OR(D1181="zastępca dyrektora ",D1181="główny księgowy"),'Podział podstawowy'!$F$20,IF(D1181="kierownik",'Podział podstawowy'!$F$24,IF(D1181="zastępca kierownika",'Podział podstawowy'!$F$25,IF(D1181="główny ekspert",'Podział podstawowy'!$F$26,IF(OR(D1181="starszy ekspert",D1181="główny specjalista"),'Podział podstawowy'!$F$27,IF(OR(D1181="ekspert",D1181="specjalista"),'Podział podstawowy'!$F$28,'Podział podstawowy'!$F$29)))))))</f>
        <v>870.67396312778124</v>
      </c>
    </row>
    <row r="1182" spans="1:6">
      <c r="A1182" s="104"/>
      <c r="B1182" s="104"/>
      <c r="C1182" s="104"/>
      <c r="D1182" s="104"/>
      <c r="E1182" s="104"/>
      <c r="F1182" s="113">
        <f>IF(D1182="dyrektor ",'Podział podstawowy'!$F$19,IF(OR(D1182="zastępca dyrektora ",D1182="główny księgowy"),'Podział podstawowy'!$F$20,IF(D1182="kierownik",'Podział podstawowy'!$F$24,IF(D1182="zastępca kierownika",'Podział podstawowy'!$F$25,IF(D1182="główny ekspert",'Podział podstawowy'!$F$26,IF(OR(D1182="starszy ekspert",D1182="główny specjalista"),'Podział podstawowy'!$F$27,IF(OR(D1182="ekspert",D1182="specjalista"),'Podział podstawowy'!$F$28,'Podział podstawowy'!$F$29)))))))</f>
        <v>870.67396312778124</v>
      </c>
    </row>
    <row r="1183" spans="1:6">
      <c r="A1183" s="104"/>
      <c r="B1183" s="104"/>
      <c r="C1183" s="104"/>
      <c r="D1183" s="104"/>
      <c r="E1183" s="104"/>
      <c r="F1183" s="113">
        <f>IF(D1183="dyrektor ",'Podział podstawowy'!$F$19,IF(OR(D1183="zastępca dyrektora ",D1183="główny księgowy"),'Podział podstawowy'!$F$20,IF(D1183="kierownik",'Podział podstawowy'!$F$24,IF(D1183="zastępca kierownika",'Podział podstawowy'!$F$25,IF(D1183="główny ekspert",'Podział podstawowy'!$F$26,IF(OR(D1183="starszy ekspert",D1183="główny specjalista"),'Podział podstawowy'!$F$27,IF(OR(D1183="ekspert",D1183="specjalista"),'Podział podstawowy'!$F$28,'Podział podstawowy'!$F$29)))))))</f>
        <v>870.67396312778124</v>
      </c>
    </row>
    <row r="1184" spans="1:6">
      <c r="A1184" s="104"/>
      <c r="B1184" s="104"/>
      <c r="C1184" s="104"/>
      <c r="D1184" s="104"/>
      <c r="E1184" s="104"/>
      <c r="F1184" s="113">
        <f>IF(D1184="dyrektor ",'Podział podstawowy'!$F$19,IF(OR(D1184="zastępca dyrektora ",D1184="główny księgowy"),'Podział podstawowy'!$F$20,IF(D1184="kierownik",'Podział podstawowy'!$F$24,IF(D1184="zastępca kierownika",'Podział podstawowy'!$F$25,IF(D1184="główny ekspert",'Podział podstawowy'!$F$26,IF(OR(D1184="starszy ekspert",D1184="główny specjalista"),'Podział podstawowy'!$F$27,IF(OR(D1184="ekspert",D1184="specjalista"),'Podział podstawowy'!$F$28,'Podział podstawowy'!$F$29)))))))</f>
        <v>870.67396312778124</v>
      </c>
    </row>
    <row r="1185" spans="1:6">
      <c r="A1185" s="104"/>
      <c r="B1185" s="104"/>
      <c r="C1185" s="104"/>
      <c r="D1185" s="104"/>
      <c r="E1185" s="104"/>
      <c r="F1185" s="113">
        <f>IF(D1185="dyrektor ",'Podział podstawowy'!$F$19,IF(OR(D1185="zastępca dyrektora ",D1185="główny księgowy"),'Podział podstawowy'!$F$20,IF(D1185="kierownik",'Podział podstawowy'!$F$24,IF(D1185="zastępca kierownika",'Podział podstawowy'!$F$25,IF(D1185="główny ekspert",'Podział podstawowy'!$F$26,IF(OR(D1185="starszy ekspert",D1185="główny specjalista"),'Podział podstawowy'!$F$27,IF(OR(D1185="ekspert",D1185="specjalista"),'Podział podstawowy'!$F$28,'Podział podstawowy'!$F$29)))))))</f>
        <v>870.67396312778124</v>
      </c>
    </row>
    <row r="1186" spans="1:6">
      <c r="A1186" s="104"/>
      <c r="B1186" s="104"/>
      <c r="C1186" s="104"/>
      <c r="D1186" s="104"/>
      <c r="E1186" s="104"/>
      <c r="F1186" s="113">
        <f>IF(D1186="dyrektor ",'Podział podstawowy'!$F$19,IF(OR(D1186="zastępca dyrektora ",D1186="główny księgowy"),'Podział podstawowy'!$F$20,IF(D1186="kierownik",'Podział podstawowy'!$F$24,IF(D1186="zastępca kierownika",'Podział podstawowy'!$F$25,IF(D1186="główny ekspert",'Podział podstawowy'!$F$26,IF(OR(D1186="starszy ekspert",D1186="główny specjalista"),'Podział podstawowy'!$F$27,IF(OR(D1186="ekspert",D1186="specjalista"),'Podział podstawowy'!$F$28,'Podział podstawowy'!$F$29)))))))</f>
        <v>870.67396312778124</v>
      </c>
    </row>
    <row r="1187" spans="1:6">
      <c r="A1187" s="104"/>
      <c r="B1187" s="104"/>
      <c r="C1187" s="104"/>
      <c r="D1187" s="104"/>
      <c r="E1187" s="104"/>
      <c r="F1187" s="113">
        <f>IF(D1187="dyrektor ",'Podział podstawowy'!$F$19,IF(OR(D1187="zastępca dyrektora ",D1187="główny księgowy"),'Podział podstawowy'!$F$20,IF(D1187="kierownik",'Podział podstawowy'!$F$24,IF(D1187="zastępca kierownika",'Podział podstawowy'!$F$25,IF(D1187="główny ekspert",'Podział podstawowy'!$F$26,IF(OR(D1187="starszy ekspert",D1187="główny specjalista"),'Podział podstawowy'!$F$27,IF(OR(D1187="ekspert",D1187="specjalista"),'Podział podstawowy'!$F$28,'Podział podstawowy'!$F$29)))))))</f>
        <v>870.67396312778124</v>
      </c>
    </row>
    <row r="1188" spans="1:6">
      <c r="A1188" s="104"/>
      <c r="B1188" s="104"/>
      <c r="C1188" s="104"/>
      <c r="D1188" s="104"/>
      <c r="E1188" s="104"/>
      <c r="F1188" s="113">
        <f>IF(D1188="dyrektor ",'Podział podstawowy'!$F$19,IF(OR(D1188="zastępca dyrektora ",D1188="główny księgowy"),'Podział podstawowy'!$F$20,IF(D1188="kierownik",'Podział podstawowy'!$F$24,IF(D1188="zastępca kierownika",'Podział podstawowy'!$F$25,IF(D1188="główny ekspert",'Podział podstawowy'!$F$26,IF(OR(D1188="starszy ekspert",D1188="główny specjalista"),'Podział podstawowy'!$F$27,IF(OR(D1188="ekspert",D1188="specjalista"),'Podział podstawowy'!$F$28,'Podział podstawowy'!$F$29)))))))</f>
        <v>870.67396312778124</v>
      </c>
    </row>
    <row r="1189" spans="1:6">
      <c r="A1189" s="104"/>
      <c r="B1189" s="104"/>
      <c r="C1189" s="104"/>
      <c r="D1189" s="104"/>
      <c r="E1189" s="104"/>
      <c r="F1189" s="113">
        <f>IF(D1189="dyrektor ",'Podział podstawowy'!$F$19,IF(OR(D1189="zastępca dyrektora ",D1189="główny księgowy"),'Podział podstawowy'!$F$20,IF(D1189="kierownik",'Podział podstawowy'!$F$24,IF(D1189="zastępca kierownika",'Podział podstawowy'!$F$25,IF(D1189="główny ekspert",'Podział podstawowy'!$F$26,IF(OR(D1189="starszy ekspert",D1189="główny specjalista"),'Podział podstawowy'!$F$27,IF(OR(D1189="ekspert",D1189="specjalista"),'Podział podstawowy'!$F$28,'Podział podstawowy'!$F$29)))))))</f>
        <v>870.67396312778124</v>
      </c>
    </row>
    <row r="1190" spans="1:6">
      <c r="A1190" s="104"/>
      <c r="B1190" s="104"/>
      <c r="C1190" s="104"/>
      <c r="D1190" s="104"/>
      <c r="E1190" s="104"/>
      <c r="F1190" s="113">
        <f>IF(D1190="dyrektor ",'Podział podstawowy'!$F$19,IF(OR(D1190="zastępca dyrektora ",D1190="główny księgowy"),'Podział podstawowy'!$F$20,IF(D1190="kierownik",'Podział podstawowy'!$F$24,IF(D1190="zastępca kierownika",'Podział podstawowy'!$F$25,IF(D1190="główny ekspert",'Podział podstawowy'!$F$26,IF(OR(D1190="starszy ekspert",D1190="główny specjalista"),'Podział podstawowy'!$F$27,IF(OR(D1190="ekspert",D1190="specjalista"),'Podział podstawowy'!$F$28,'Podział podstawowy'!$F$29)))))))</f>
        <v>870.67396312778124</v>
      </c>
    </row>
    <row r="1191" spans="1:6">
      <c r="A1191" s="104"/>
      <c r="B1191" s="104"/>
      <c r="C1191" s="104"/>
      <c r="D1191" s="104"/>
      <c r="E1191" s="104"/>
      <c r="F1191" s="113">
        <f>IF(D1191="dyrektor ",'Podział podstawowy'!$F$19,IF(OR(D1191="zastępca dyrektora ",D1191="główny księgowy"),'Podział podstawowy'!$F$20,IF(D1191="kierownik",'Podział podstawowy'!$F$24,IF(D1191="zastępca kierownika",'Podział podstawowy'!$F$25,IF(D1191="główny ekspert",'Podział podstawowy'!$F$26,IF(OR(D1191="starszy ekspert",D1191="główny specjalista"),'Podział podstawowy'!$F$27,IF(OR(D1191="ekspert",D1191="specjalista"),'Podział podstawowy'!$F$28,'Podział podstawowy'!$F$29)))))))</f>
        <v>870.67396312778124</v>
      </c>
    </row>
    <row r="1192" spans="1:6">
      <c r="A1192" s="104"/>
      <c r="B1192" s="104"/>
      <c r="C1192" s="104"/>
      <c r="D1192" s="104"/>
      <c r="E1192" s="104"/>
      <c r="F1192" s="113">
        <f>IF(D1192="dyrektor ",'Podział podstawowy'!$F$19,IF(OR(D1192="zastępca dyrektora ",D1192="główny księgowy"),'Podział podstawowy'!$F$20,IF(D1192="kierownik",'Podział podstawowy'!$F$24,IF(D1192="zastępca kierownika",'Podział podstawowy'!$F$25,IF(D1192="główny ekspert",'Podział podstawowy'!$F$26,IF(OR(D1192="starszy ekspert",D1192="główny specjalista"),'Podział podstawowy'!$F$27,IF(OR(D1192="ekspert",D1192="specjalista"),'Podział podstawowy'!$F$28,'Podział podstawowy'!$F$29)))))))</f>
        <v>870.67396312778124</v>
      </c>
    </row>
    <row r="1193" spans="1:6">
      <c r="A1193" s="104"/>
      <c r="B1193" s="104"/>
      <c r="C1193" s="104"/>
      <c r="D1193" s="104"/>
      <c r="E1193" s="104"/>
      <c r="F1193" s="113">
        <f>IF(D1193="dyrektor ",'Podział podstawowy'!$F$19,IF(OR(D1193="zastępca dyrektora ",D1193="główny księgowy"),'Podział podstawowy'!$F$20,IF(D1193="kierownik",'Podział podstawowy'!$F$24,IF(D1193="zastępca kierownika",'Podział podstawowy'!$F$25,IF(D1193="główny ekspert",'Podział podstawowy'!$F$26,IF(OR(D1193="starszy ekspert",D1193="główny specjalista"),'Podział podstawowy'!$F$27,IF(OR(D1193="ekspert",D1193="specjalista"),'Podział podstawowy'!$F$28,'Podział podstawowy'!$F$29)))))))</f>
        <v>870.67396312778124</v>
      </c>
    </row>
    <row r="1194" spans="1:6">
      <c r="A1194" s="104"/>
      <c r="B1194" s="104"/>
      <c r="C1194" s="104"/>
      <c r="D1194" s="104"/>
      <c r="E1194" s="104"/>
      <c r="F1194" s="113">
        <f>IF(D1194="dyrektor ",'Podział podstawowy'!$F$19,IF(OR(D1194="zastępca dyrektora ",D1194="główny księgowy"),'Podział podstawowy'!$F$20,IF(D1194="kierownik",'Podział podstawowy'!$F$24,IF(D1194="zastępca kierownika",'Podział podstawowy'!$F$25,IF(D1194="główny ekspert",'Podział podstawowy'!$F$26,IF(OR(D1194="starszy ekspert",D1194="główny specjalista"),'Podział podstawowy'!$F$27,IF(OR(D1194="ekspert",D1194="specjalista"),'Podział podstawowy'!$F$28,'Podział podstawowy'!$F$29)))))))</f>
        <v>870.67396312778124</v>
      </c>
    </row>
    <row r="1195" spans="1:6">
      <c r="A1195" s="104"/>
      <c r="B1195" s="104"/>
      <c r="C1195" s="104"/>
      <c r="D1195" s="104"/>
      <c r="E1195" s="104"/>
      <c r="F1195" s="113">
        <f>IF(D1195="dyrektor ",'Podział podstawowy'!$F$19,IF(OR(D1195="zastępca dyrektora ",D1195="główny księgowy"),'Podział podstawowy'!$F$20,IF(D1195="kierownik",'Podział podstawowy'!$F$24,IF(D1195="zastępca kierownika",'Podział podstawowy'!$F$25,IF(D1195="główny ekspert",'Podział podstawowy'!$F$26,IF(OR(D1195="starszy ekspert",D1195="główny specjalista"),'Podział podstawowy'!$F$27,IF(OR(D1195="ekspert",D1195="specjalista"),'Podział podstawowy'!$F$28,'Podział podstawowy'!$F$29)))))))</f>
        <v>870.67396312778124</v>
      </c>
    </row>
    <row r="1196" spans="1:6">
      <c r="A1196" s="104"/>
      <c r="B1196" s="104"/>
      <c r="C1196" s="104"/>
      <c r="D1196" s="104"/>
      <c r="E1196" s="104"/>
      <c r="F1196" s="113">
        <f>IF(D1196="dyrektor ",'Podział podstawowy'!$F$19,IF(OR(D1196="zastępca dyrektora ",D1196="główny księgowy"),'Podział podstawowy'!$F$20,IF(D1196="kierownik",'Podział podstawowy'!$F$24,IF(D1196="zastępca kierownika",'Podział podstawowy'!$F$25,IF(D1196="główny ekspert",'Podział podstawowy'!$F$26,IF(OR(D1196="starszy ekspert",D1196="główny specjalista"),'Podział podstawowy'!$F$27,IF(OR(D1196="ekspert",D1196="specjalista"),'Podział podstawowy'!$F$28,'Podział podstawowy'!$F$29)))))))</f>
        <v>870.67396312778124</v>
      </c>
    </row>
    <row r="1197" spans="1:6">
      <c r="A1197" s="104"/>
      <c r="B1197" s="104"/>
      <c r="C1197" s="104"/>
      <c r="D1197" s="104"/>
      <c r="E1197" s="104"/>
      <c r="F1197" s="113">
        <f>IF(D1197="dyrektor ",'Podział podstawowy'!$F$19,IF(OR(D1197="zastępca dyrektora ",D1197="główny księgowy"),'Podział podstawowy'!$F$20,IF(D1197="kierownik",'Podział podstawowy'!$F$24,IF(D1197="zastępca kierownika",'Podział podstawowy'!$F$25,IF(D1197="główny ekspert",'Podział podstawowy'!$F$26,IF(OR(D1197="starszy ekspert",D1197="główny specjalista"),'Podział podstawowy'!$F$27,IF(OR(D1197="ekspert",D1197="specjalista"),'Podział podstawowy'!$F$28,'Podział podstawowy'!$F$29)))))))</f>
        <v>870.67396312778124</v>
      </c>
    </row>
    <row r="1198" spans="1:6">
      <c r="A1198" s="104"/>
      <c r="B1198" s="104"/>
      <c r="C1198" s="104"/>
      <c r="D1198" s="104"/>
      <c r="E1198" s="104"/>
      <c r="F1198" s="113">
        <f>IF(D1198="dyrektor ",'Podział podstawowy'!$F$19,IF(OR(D1198="zastępca dyrektora ",D1198="główny księgowy"),'Podział podstawowy'!$F$20,IF(D1198="kierownik",'Podział podstawowy'!$F$24,IF(D1198="zastępca kierownika",'Podział podstawowy'!$F$25,IF(D1198="główny ekspert",'Podział podstawowy'!$F$26,IF(OR(D1198="starszy ekspert",D1198="główny specjalista"),'Podział podstawowy'!$F$27,IF(OR(D1198="ekspert",D1198="specjalista"),'Podział podstawowy'!$F$28,'Podział podstawowy'!$F$29)))))))</f>
        <v>870.67396312778124</v>
      </c>
    </row>
    <row r="1199" spans="1:6">
      <c r="A1199" s="104"/>
      <c r="B1199" s="104"/>
      <c r="C1199" s="104"/>
      <c r="D1199" s="104"/>
      <c r="E1199" s="104"/>
      <c r="F1199" s="113">
        <f>IF(D1199="dyrektor ",'Podział podstawowy'!$F$19,IF(OR(D1199="zastępca dyrektora ",D1199="główny księgowy"),'Podział podstawowy'!$F$20,IF(D1199="kierownik",'Podział podstawowy'!$F$24,IF(D1199="zastępca kierownika",'Podział podstawowy'!$F$25,IF(D1199="główny ekspert",'Podział podstawowy'!$F$26,IF(OR(D1199="starszy ekspert",D1199="główny specjalista"),'Podział podstawowy'!$F$27,IF(OR(D1199="ekspert",D1199="specjalista"),'Podział podstawowy'!$F$28,'Podział podstawowy'!$F$29)))))))</f>
        <v>870.67396312778124</v>
      </c>
    </row>
    <row r="1200" spans="1:6">
      <c r="A1200" s="104"/>
      <c r="B1200" s="104"/>
      <c r="C1200" s="104"/>
      <c r="D1200" s="104"/>
      <c r="E1200" s="104"/>
      <c r="F1200" s="113">
        <f>IF(D1200="dyrektor ",'Podział podstawowy'!$F$19,IF(OR(D1200="zastępca dyrektora ",D1200="główny księgowy"),'Podział podstawowy'!$F$20,IF(D1200="kierownik",'Podział podstawowy'!$F$24,IF(D1200="zastępca kierownika",'Podział podstawowy'!$F$25,IF(D1200="główny ekspert",'Podział podstawowy'!$F$26,IF(OR(D1200="starszy ekspert",D1200="główny specjalista"),'Podział podstawowy'!$F$27,IF(OR(D1200="ekspert",D1200="specjalista"),'Podział podstawowy'!$F$28,'Podział podstawowy'!$F$29)))))))</f>
        <v>870.67396312778124</v>
      </c>
    </row>
    <row r="1201" spans="1:6">
      <c r="A1201" s="104"/>
      <c r="B1201" s="104"/>
      <c r="C1201" s="104"/>
      <c r="D1201" s="104"/>
      <c r="E1201" s="104"/>
      <c r="F1201" s="113">
        <f>IF(D1201="dyrektor ",'Podział podstawowy'!$F$19,IF(OR(D1201="zastępca dyrektora ",D1201="główny księgowy"),'Podział podstawowy'!$F$20,IF(D1201="kierownik",'Podział podstawowy'!$F$24,IF(D1201="zastępca kierownika",'Podział podstawowy'!$F$25,IF(D1201="główny ekspert",'Podział podstawowy'!$F$26,IF(OR(D1201="starszy ekspert",D1201="główny specjalista"),'Podział podstawowy'!$F$27,IF(OR(D1201="ekspert",D1201="specjalista"),'Podział podstawowy'!$F$28,'Podział podstawowy'!$F$29)))))))</f>
        <v>870.67396312778124</v>
      </c>
    </row>
    <row r="1202" spans="1:6">
      <c r="A1202" s="104"/>
      <c r="B1202" s="104"/>
      <c r="C1202" s="104"/>
      <c r="D1202" s="104"/>
      <c r="E1202" s="104"/>
      <c r="F1202" s="113">
        <f>IF(D1202="dyrektor ",'Podział podstawowy'!$F$19,IF(OR(D1202="zastępca dyrektora ",D1202="główny księgowy"),'Podział podstawowy'!$F$20,IF(D1202="kierownik",'Podział podstawowy'!$F$24,IF(D1202="zastępca kierownika",'Podział podstawowy'!$F$25,IF(D1202="główny ekspert",'Podział podstawowy'!$F$26,IF(OR(D1202="starszy ekspert",D1202="główny specjalista"),'Podział podstawowy'!$F$27,IF(OR(D1202="ekspert",D1202="specjalista"),'Podział podstawowy'!$F$28,'Podział podstawowy'!$F$29)))))))</f>
        <v>870.67396312778124</v>
      </c>
    </row>
    <row r="1203" spans="1:6">
      <c r="A1203" s="104"/>
      <c r="B1203" s="104"/>
      <c r="C1203" s="104"/>
      <c r="D1203" s="104"/>
      <c r="E1203" s="104"/>
      <c r="F1203" s="113">
        <f>IF(D1203="dyrektor ",'Podział podstawowy'!$F$19,IF(OR(D1203="zastępca dyrektora ",D1203="główny księgowy"),'Podział podstawowy'!$F$20,IF(D1203="kierownik",'Podział podstawowy'!$F$24,IF(D1203="zastępca kierownika",'Podział podstawowy'!$F$25,IF(D1203="główny ekspert",'Podział podstawowy'!$F$26,IF(OR(D1203="starszy ekspert",D1203="główny specjalista"),'Podział podstawowy'!$F$27,IF(OR(D1203="ekspert",D1203="specjalista"),'Podział podstawowy'!$F$28,'Podział podstawowy'!$F$29)))))))</f>
        <v>870.67396312778124</v>
      </c>
    </row>
    <row r="1204" spans="1:6">
      <c r="A1204" s="104"/>
      <c r="B1204" s="104"/>
      <c r="C1204" s="104"/>
      <c r="D1204" s="104"/>
      <c r="E1204" s="104"/>
      <c r="F1204" s="113">
        <f>IF(D1204="dyrektor ",'Podział podstawowy'!$F$19,IF(OR(D1204="zastępca dyrektora ",D1204="główny księgowy"),'Podział podstawowy'!$F$20,IF(D1204="kierownik",'Podział podstawowy'!$F$24,IF(D1204="zastępca kierownika",'Podział podstawowy'!$F$25,IF(D1204="główny ekspert",'Podział podstawowy'!$F$26,IF(OR(D1204="starszy ekspert",D1204="główny specjalista"),'Podział podstawowy'!$F$27,IF(OR(D1204="ekspert",D1204="specjalista"),'Podział podstawowy'!$F$28,'Podział podstawowy'!$F$29)))))))</f>
        <v>870.67396312778124</v>
      </c>
    </row>
    <row r="1205" spans="1:6">
      <c r="A1205" s="104"/>
      <c r="B1205" s="104"/>
      <c r="C1205" s="104"/>
      <c r="D1205" s="104"/>
      <c r="E1205" s="104"/>
      <c r="F1205" s="113">
        <f>IF(D1205="dyrektor ",'Podział podstawowy'!$F$19,IF(OR(D1205="zastępca dyrektora ",D1205="główny księgowy"),'Podział podstawowy'!$F$20,IF(D1205="kierownik",'Podział podstawowy'!$F$24,IF(D1205="zastępca kierownika",'Podział podstawowy'!$F$25,IF(D1205="główny ekspert",'Podział podstawowy'!$F$26,IF(OR(D1205="starszy ekspert",D1205="główny specjalista"),'Podział podstawowy'!$F$27,IF(OR(D1205="ekspert",D1205="specjalista"),'Podział podstawowy'!$F$28,'Podział podstawowy'!$F$29)))))))</f>
        <v>870.67396312778124</v>
      </c>
    </row>
    <row r="1206" spans="1:6">
      <c r="A1206" s="104"/>
      <c r="B1206" s="104"/>
      <c r="C1206" s="104"/>
      <c r="D1206" s="104"/>
      <c r="E1206" s="104"/>
      <c r="F1206" s="113">
        <f>IF(D1206="dyrektor ",'Podział podstawowy'!$F$19,IF(OR(D1206="zastępca dyrektora ",D1206="główny księgowy"),'Podział podstawowy'!$F$20,IF(D1206="kierownik",'Podział podstawowy'!$F$24,IF(D1206="zastępca kierownika",'Podział podstawowy'!$F$25,IF(D1206="główny ekspert",'Podział podstawowy'!$F$26,IF(OR(D1206="starszy ekspert",D1206="główny specjalista"),'Podział podstawowy'!$F$27,IF(OR(D1206="ekspert",D1206="specjalista"),'Podział podstawowy'!$F$28,'Podział podstawowy'!$F$29)))))))</f>
        <v>870.67396312778124</v>
      </c>
    </row>
    <row r="1207" spans="1:6">
      <c r="A1207" s="104"/>
      <c r="B1207" s="104"/>
      <c r="C1207" s="104"/>
      <c r="D1207" s="104"/>
      <c r="E1207" s="104"/>
      <c r="F1207" s="113">
        <f>IF(D1207="dyrektor ",'Podział podstawowy'!$F$19,IF(OR(D1207="zastępca dyrektora ",D1207="główny księgowy"),'Podział podstawowy'!$F$20,IF(D1207="kierownik",'Podział podstawowy'!$F$24,IF(D1207="zastępca kierownika",'Podział podstawowy'!$F$25,IF(D1207="główny ekspert",'Podział podstawowy'!$F$26,IF(OR(D1207="starszy ekspert",D1207="główny specjalista"),'Podział podstawowy'!$F$27,IF(OR(D1207="ekspert",D1207="specjalista"),'Podział podstawowy'!$F$28,'Podział podstawowy'!$F$29)))))))</f>
        <v>870.67396312778124</v>
      </c>
    </row>
    <row r="1208" spans="1:6">
      <c r="A1208" s="104"/>
      <c r="B1208" s="104"/>
      <c r="C1208" s="104"/>
      <c r="D1208" s="104"/>
      <c r="E1208" s="104"/>
      <c r="F1208" s="113">
        <f>IF(D1208="dyrektor ",'Podział podstawowy'!$F$19,IF(OR(D1208="zastępca dyrektora ",D1208="główny księgowy"),'Podział podstawowy'!$F$20,IF(D1208="kierownik",'Podział podstawowy'!$F$24,IF(D1208="zastępca kierownika",'Podział podstawowy'!$F$25,IF(D1208="główny ekspert",'Podział podstawowy'!$F$26,IF(OR(D1208="starszy ekspert",D1208="główny specjalista"),'Podział podstawowy'!$F$27,IF(OR(D1208="ekspert",D1208="specjalista"),'Podział podstawowy'!$F$28,'Podział podstawowy'!$F$29)))))))</f>
        <v>870.67396312778124</v>
      </c>
    </row>
    <row r="1209" spans="1:6">
      <c r="A1209" s="104"/>
      <c r="B1209" s="104"/>
      <c r="C1209" s="104"/>
      <c r="D1209" s="104"/>
      <c r="E1209" s="104"/>
      <c r="F1209" s="113">
        <f>IF(D1209="dyrektor ",'Podział podstawowy'!$F$19,IF(OR(D1209="zastępca dyrektora ",D1209="główny księgowy"),'Podział podstawowy'!$F$20,IF(D1209="kierownik",'Podział podstawowy'!$F$24,IF(D1209="zastępca kierownika",'Podział podstawowy'!$F$25,IF(D1209="główny ekspert",'Podział podstawowy'!$F$26,IF(OR(D1209="starszy ekspert",D1209="główny specjalista"),'Podział podstawowy'!$F$27,IF(OR(D1209="ekspert",D1209="specjalista"),'Podział podstawowy'!$F$28,'Podział podstawowy'!$F$29)))))))</f>
        <v>870.67396312778124</v>
      </c>
    </row>
    <row r="1210" spans="1:6">
      <c r="A1210" s="104"/>
      <c r="B1210" s="104"/>
      <c r="C1210" s="104"/>
      <c r="D1210" s="104"/>
      <c r="E1210" s="104"/>
      <c r="F1210" s="113">
        <f>IF(D1210="dyrektor ",'Podział podstawowy'!$F$19,IF(OR(D1210="zastępca dyrektora ",D1210="główny księgowy"),'Podział podstawowy'!$F$20,IF(D1210="kierownik",'Podział podstawowy'!$F$24,IF(D1210="zastępca kierownika",'Podział podstawowy'!$F$25,IF(D1210="główny ekspert",'Podział podstawowy'!$F$26,IF(OR(D1210="starszy ekspert",D1210="główny specjalista"),'Podział podstawowy'!$F$27,IF(OR(D1210="ekspert",D1210="specjalista"),'Podział podstawowy'!$F$28,'Podział podstawowy'!$F$29)))))))</f>
        <v>870.67396312778124</v>
      </c>
    </row>
    <row r="1211" spans="1:6">
      <c r="A1211" s="104"/>
      <c r="B1211" s="104"/>
      <c r="C1211" s="104"/>
      <c r="D1211" s="104"/>
      <c r="E1211" s="104"/>
      <c r="F1211" s="113">
        <f>IF(D1211="dyrektor ",'Podział podstawowy'!$F$19,IF(OR(D1211="zastępca dyrektora ",D1211="główny księgowy"),'Podział podstawowy'!$F$20,IF(D1211="kierownik",'Podział podstawowy'!$F$24,IF(D1211="zastępca kierownika",'Podział podstawowy'!$F$25,IF(D1211="główny ekspert",'Podział podstawowy'!$F$26,IF(OR(D1211="starszy ekspert",D1211="główny specjalista"),'Podział podstawowy'!$F$27,IF(OR(D1211="ekspert",D1211="specjalista"),'Podział podstawowy'!$F$28,'Podział podstawowy'!$F$29)))))))</f>
        <v>870.67396312778124</v>
      </c>
    </row>
    <row r="1212" spans="1:6">
      <c r="A1212" s="104"/>
      <c r="B1212" s="104"/>
      <c r="C1212" s="104"/>
      <c r="D1212" s="104"/>
      <c r="E1212" s="104"/>
      <c r="F1212" s="113">
        <f>IF(D1212="dyrektor ",'Podział podstawowy'!$F$19,IF(OR(D1212="zastępca dyrektora ",D1212="główny księgowy"),'Podział podstawowy'!$F$20,IF(D1212="kierownik",'Podział podstawowy'!$F$24,IF(D1212="zastępca kierownika",'Podział podstawowy'!$F$25,IF(D1212="główny ekspert",'Podział podstawowy'!$F$26,IF(OR(D1212="starszy ekspert",D1212="główny specjalista"),'Podział podstawowy'!$F$27,IF(OR(D1212="ekspert",D1212="specjalista"),'Podział podstawowy'!$F$28,'Podział podstawowy'!$F$29)))))))</f>
        <v>870.67396312778124</v>
      </c>
    </row>
    <row r="1213" spans="1:6">
      <c r="A1213" s="104"/>
      <c r="B1213" s="104"/>
      <c r="C1213" s="104"/>
      <c r="D1213" s="104"/>
      <c r="E1213" s="104"/>
      <c r="F1213" s="113">
        <f>IF(D1213="dyrektor ",'Podział podstawowy'!$F$19,IF(OR(D1213="zastępca dyrektora ",D1213="główny księgowy"),'Podział podstawowy'!$F$20,IF(D1213="kierownik",'Podział podstawowy'!$F$24,IF(D1213="zastępca kierownika",'Podział podstawowy'!$F$25,IF(D1213="główny ekspert",'Podział podstawowy'!$F$26,IF(OR(D1213="starszy ekspert",D1213="główny specjalista"),'Podział podstawowy'!$F$27,IF(OR(D1213="ekspert",D1213="specjalista"),'Podział podstawowy'!$F$28,'Podział podstawowy'!$F$29)))))))</f>
        <v>870.67396312778124</v>
      </c>
    </row>
    <row r="1214" spans="1:6">
      <c r="A1214" s="104"/>
      <c r="B1214" s="104"/>
      <c r="C1214" s="104"/>
      <c r="D1214" s="104"/>
      <c r="E1214" s="104"/>
      <c r="F1214" s="113">
        <f>IF(D1214="dyrektor ",'Podział podstawowy'!$F$19,IF(OR(D1214="zastępca dyrektora ",D1214="główny księgowy"),'Podział podstawowy'!$F$20,IF(D1214="kierownik",'Podział podstawowy'!$F$24,IF(D1214="zastępca kierownika",'Podział podstawowy'!$F$25,IF(D1214="główny ekspert",'Podział podstawowy'!$F$26,IF(OR(D1214="starszy ekspert",D1214="główny specjalista"),'Podział podstawowy'!$F$27,IF(OR(D1214="ekspert",D1214="specjalista"),'Podział podstawowy'!$F$28,'Podział podstawowy'!$F$29)))))))</f>
        <v>870.67396312778124</v>
      </c>
    </row>
    <row r="1215" spans="1:6">
      <c r="A1215" s="104"/>
      <c r="B1215" s="104"/>
      <c r="C1215" s="104"/>
      <c r="D1215" s="104"/>
      <c r="E1215" s="104"/>
      <c r="F1215" s="113">
        <f>IF(D1215="dyrektor ",'Podział podstawowy'!$F$19,IF(OR(D1215="zastępca dyrektora ",D1215="główny księgowy"),'Podział podstawowy'!$F$20,IF(D1215="kierownik",'Podział podstawowy'!$F$24,IF(D1215="zastępca kierownika",'Podział podstawowy'!$F$25,IF(D1215="główny ekspert",'Podział podstawowy'!$F$26,IF(OR(D1215="starszy ekspert",D1215="główny specjalista"),'Podział podstawowy'!$F$27,IF(OR(D1215="ekspert",D1215="specjalista"),'Podział podstawowy'!$F$28,'Podział podstawowy'!$F$29)))))))</f>
        <v>870.67396312778124</v>
      </c>
    </row>
    <row r="1216" spans="1:6">
      <c r="A1216" s="104"/>
      <c r="B1216" s="104"/>
      <c r="C1216" s="104"/>
      <c r="D1216" s="104"/>
      <c r="E1216" s="104"/>
      <c r="F1216" s="113">
        <f>IF(D1216="dyrektor ",'Podział podstawowy'!$F$19,IF(OR(D1216="zastępca dyrektora ",D1216="główny księgowy"),'Podział podstawowy'!$F$20,IF(D1216="kierownik",'Podział podstawowy'!$F$24,IF(D1216="zastępca kierownika",'Podział podstawowy'!$F$25,IF(D1216="główny ekspert",'Podział podstawowy'!$F$26,IF(OR(D1216="starszy ekspert",D1216="główny specjalista"),'Podział podstawowy'!$F$27,IF(OR(D1216="ekspert",D1216="specjalista"),'Podział podstawowy'!$F$28,'Podział podstawowy'!$F$29)))))))</f>
        <v>870.67396312778124</v>
      </c>
    </row>
    <row r="1217" spans="1:6">
      <c r="A1217" s="104"/>
      <c r="B1217" s="104"/>
      <c r="C1217" s="104"/>
      <c r="D1217" s="104"/>
      <c r="E1217" s="104"/>
      <c r="F1217" s="113">
        <f>IF(D1217="dyrektor ",'Podział podstawowy'!$F$19,IF(OR(D1217="zastępca dyrektora ",D1217="główny księgowy"),'Podział podstawowy'!$F$20,IF(D1217="kierownik",'Podział podstawowy'!$F$24,IF(D1217="zastępca kierownika",'Podział podstawowy'!$F$25,IF(D1217="główny ekspert",'Podział podstawowy'!$F$26,IF(OR(D1217="starszy ekspert",D1217="główny specjalista"),'Podział podstawowy'!$F$27,IF(OR(D1217="ekspert",D1217="specjalista"),'Podział podstawowy'!$F$28,'Podział podstawowy'!$F$29)))))))</f>
        <v>870.67396312778124</v>
      </c>
    </row>
    <row r="1218" spans="1:6">
      <c r="A1218" s="104"/>
      <c r="B1218" s="104"/>
      <c r="C1218" s="104"/>
      <c r="D1218" s="104"/>
      <c r="E1218" s="104"/>
      <c r="F1218" s="113">
        <f>IF(D1218="dyrektor ",'Podział podstawowy'!$F$19,IF(OR(D1218="zastępca dyrektora ",D1218="główny księgowy"),'Podział podstawowy'!$F$20,IF(D1218="kierownik",'Podział podstawowy'!$F$24,IF(D1218="zastępca kierownika",'Podział podstawowy'!$F$25,IF(D1218="główny ekspert",'Podział podstawowy'!$F$26,IF(OR(D1218="starszy ekspert",D1218="główny specjalista"),'Podział podstawowy'!$F$27,IF(OR(D1218="ekspert",D1218="specjalista"),'Podział podstawowy'!$F$28,'Podział podstawowy'!$F$29)))))))</f>
        <v>870.67396312778124</v>
      </c>
    </row>
    <row r="1219" spans="1:6">
      <c r="A1219" s="104"/>
      <c r="B1219" s="104"/>
      <c r="C1219" s="104"/>
      <c r="D1219" s="104"/>
      <c r="E1219" s="104"/>
      <c r="F1219" s="113">
        <f>IF(D1219="dyrektor ",'Podział podstawowy'!$F$19,IF(OR(D1219="zastępca dyrektora ",D1219="główny księgowy"),'Podział podstawowy'!$F$20,IF(D1219="kierownik",'Podział podstawowy'!$F$24,IF(D1219="zastępca kierownika",'Podział podstawowy'!$F$25,IF(D1219="główny ekspert",'Podział podstawowy'!$F$26,IF(OR(D1219="starszy ekspert",D1219="główny specjalista"),'Podział podstawowy'!$F$27,IF(OR(D1219="ekspert",D1219="specjalista"),'Podział podstawowy'!$F$28,'Podział podstawowy'!$F$29)))))))</f>
        <v>870.67396312778124</v>
      </c>
    </row>
    <row r="1220" spans="1:6">
      <c r="A1220" s="104"/>
      <c r="B1220" s="104"/>
      <c r="C1220" s="104"/>
      <c r="D1220" s="104"/>
      <c r="E1220" s="104"/>
      <c r="F1220" s="113">
        <f>IF(D1220="dyrektor ",'Podział podstawowy'!$F$19,IF(OR(D1220="zastępca dyrektora ",D1220="główny księgowy"),'Podział podstawowy'!$F$20,IF(D1220="kierownik",'Podział podstawowy'!$F$24,IF(D1220="zastępca kierownika",'Podział podstawowy'!$F$25,IF(D1220="główny ekspert",'Podział podstawowy'!$F$26,IF(OR(D1220="starszy ekspert",D1220="główny specjalista"),'Podział podstawowy'!$F$27,IF(OR(D1220="ekspert",D1220="specjalista"),'Podział podstawowy'!$F$28,'Podział podstawowy'!$F$29)))))))</f>
        <v>870.67396312778124</v>
      </c>
    </row>
    <row r="1221" spans="1:6">
      <c r="A1221" s="104"/>
      <c r="B1221" s="104"/>
      <c r="C1221" s="104"/>
      <c r="D1221" s="104"/>
      <c r="E1221" s="104"/>
      <c r="F1221" s="113">
        <f>IF(D1221="dyrektor ",'Podział podstawowy'!$F$19,IF(OR(D1221="zastępca dyrektora ",D1221="główny księgowy"),'Podział podstawowy'!$F$20,IF(D1221="kierownik",'Podział podstawowy'!$F$24,IF(D1221="zastępca kierownika",'Podział podstawowy'!$F$25,IF(D1221="główny ekspert",'Podział podstawowy'!$F$26,IF(OR(D1221="starszy ekspert",D1221="główny specjalista"),'Podział podstawowy'!$F$27,IF(OR(D1221="ekspert",D1221="specjalista"),'Podział podstawowy'!$F$28,'Podział podstawowy'!$F$29)))))))</f>
        <v>870.67396312778124</v>
      </c>
    </row>
    <row r="1222" spans="1:6">
      <c r="A1222" s="104"/>
      <c r="B1222" s="104"/>
      <c r="C1222" s="104"/>
      <c r="D1222" s="104"/>
      <c r="E1222" s="104"/>
      <c r="F1222" s="113">
        <f>IF(D1222="dyrektor ",'Podział podstawowy'!$F$19,IF(OR(D1222="zastępca dyrektora ",D1222="główny księgowy"),'Podział podstawowy'!$F$20,IF(D1222="kierownik",'Podział podstawowy'!$F$24,IF(D1222="zastępca kierownika",'Podział podstawowy'!$F$25,IF(D1222="główny ekspert",'Podział podstawowy'!$F$26,IF(OR(D1222="starszy ekspert",D1222="główny specjalista"),'Podział podstawowy'!$F$27,IF(OR(D1222="ekspert",D1222="specjalista"),'Podział podstawowy'!$F$28,'Podział podstawowy'!$F$29)))))))</f>
        <v>870.67396312778124</v>
      </c>
    </row>
    <row r="1223" spans="1:6">
      <c r="A1223" s="104"/>
      <c r="B1223" s="104"/>
      <c r="C1223" s="104"/>
      <c r="D1223" s="104"/>
      <c r="E1223" s="104"/>
      <c r="F1223" s="113">
        <f>IF(D1223="dyrektor ",'Podział podstawowy'!$F$19,IF(OR(D1223="zastępca dyrektora ",D1223="główny księgowy"),'Podział podstawowy'!$F$20,IF(D1223="kierownik",'Podział podstawowy'!$F$24,IF(D1223="zastępca kierownika",'Podział podstawowy'!$F$25,IF(D1223="główny ekspert",'Podział podstawowy'!$F$26,IF(OR(D1223="starszy ekspert",D1223="główny specjalista"),'Podział podstawowy'!$F$27,IF(OR(D1223="ekspert",D1223="specjalista"),'Podział podstawowy'!$F$28,'Podział podstawowy'!$F$29)))))))</f>
        <v>870.67396312778124</v>
      </c>
    </row>
    <row r="1224" spans="1:6">
      <c r="A1224" s="104"/>
      <c r="B1224" s="104"/>
      <c r="C1224" s="104"/>
      <c r="D1224" s="104"/>
      <c r="E1224" s="104"/>
      <c r="F1224" s="113">
        <f>IF(D1224="dyrektor ",'Podział podstawowy'!$F$19,IF(OR(D1224="zastępca dyrektora ",D1224="główny księgowy"),'Podział podstawowy'!$F$20,IF(D1224="kierownik",'Podział podstawowy'!$F$24,IF(D1224="zastępca kierownika",'Podział podstawowy'!$F$25,IF(D1224="główny ekspert",'Podział podstawowy'!$F$26,IF(OR(D1224="starszy ekspert",D1224="główny specjalista"),'Podział podstawowy'!$F$27,IF(OR(D1224="ekspert",D1224="specjalista"),'Podział podstawowy'!$F$28,'Podział podstawowy'!$F$29)))))))</f>
        <v>870.67396312778124</v>
      </c>
    </row>
    <row r="1225" spans="1:6">
      <c r="A1225" s="104"/>
      <c r="B1225" s="104"/>
      <c r="C1225" s="104"/>
      <c r="D1225" s="104"/>
      <c r="E1225" s="104"/>
      <c r="F1225" s="113">
        <f>IF(D1225="dyrektor ",'Podział podstawowy'!$F$19,IF(OR(D1225="zastępca dyrektora ",D1225="główny księgowy"),'Podział podstawowy'!$F$20,IF(D1225="kierownik",'Podział podstawowy'!$F$24,IF(D1225="zastępca kierownika",'Podział podstawowy'!$F$25,IF(D1225="główny ekspert",'Podział podstawowy'!$F$26,IF(OR(D1225="starszy ekspert",D1225="główny specjalista"),'Podział podstawowy'!$F$27,IF(OR(D1225="ekspert",D1225="specjalista"),'Podział podstawowy'!$F$28,'Podział podstawowy'!$F$29)))))))</f>
        <v>870.67396312778124</v>
      </c>
    </row>
    <row r="1226" spans="1:6">
      <c r="A1226" s="104"/>
      <c r="B1226" s="104"/>
      <c r="C1226" s="104"/>
      <c r="D1226" s="104"/>
      <c r="E1226" s="104"/>
      <c r="F1226" s="113">
        <f>IF(D1226="dyrektor ",'Podział podstawowy'!$F$19,IF(OR(D1226="zastępca dyrektora ",D1226="główny księgowy"),'Podział podstawowy'!$F$20,IF(D1226="kierownik",'Podział podstawowy'!$F$24,IF(D1226="zastępca kierownika",'Podział podstawowy'!$F$25,IF(D1226="główny ekspert",'Podział podstawowy'!$F$26,IF(OR(D1226="starszy ekspert",D1226="główny specjalista"),'Podział podstawowy'!$F$27,IF(OR(D1226="ekspert",D1226="specjalista"),'Podział podstawowy'!$F$28,'Podział podstawowy'!$F$29)))))))</f>
        <v>870.67396312778124</v>
      </c>
    </row>
    <row r="1227" spans="1:6">
      <c r="A1227" s="104"/>
      <c r="B1227" s="104"/>
      <c r="C1227" s="104"/>
      <c r="D1227" s="104"/>
      <c r="E1227" s="104"/>
      <c r="F1227" s="113">
        <f>IF(D1227="dyrektor ",'Podział podstawowy'!$F$19,IF(OR(D1227="zastępca dyrektora ",D1227="główny księgowy"),'Podział podstawowy'!$F$20,IF(D1227="kierownik",'Podział podstawowy'!$F$24,IF(D1227="zastępca kierownika",'Podział podstawowy'!$F$25,IF(D1227="główny ekspert",'Podział podstawowy'!$F$26,IF(OR(D1227="starszy ekspert",D1227="główny specjalista"),'Podział podstawowy'!$F$27,IF(OR(D1227="ekspert",D1227="specjalista"),'Podział podstawowy'!$F$28,'Podział podstawowy'!$F$29)))))))</f>
        <v>870.67396312778124</v>
      </c>
    </row>
    <row r="1228" spans="1:6">
      <c r="A1228" s="104"/>
      <c r="B1228" s="104"/>
      <c r="C1228" s="104"/>
      <c r="D1228" s="104"/>
      <c r="E1228" s="104"/>
      <c r="F1228" s="113">
        <f>IF(D1228="dyrektor ",'Podział podstawowy'!$F$19,IF(OR(D1228="zastępca dyrektora ",D1228="główny księgowy"),'Podział podstawowy'!$F$20,IF(D1228="kierownik",'Podział podstawowy'!$F$24,IF(D1228="zastępca kierownika",'Podział podstawowy'!$F$25,IF(D1228="główny ekspert",'Podział podstawowy'!$F$26,IF(OR(D1228="starszy ekspert",D1228="główny specjalista"),'Podział podstawowy'!$F$27,IF(OR(D1228="ekspert",D1228="specjalista"),'Podział podstawowy'!$F$28,'Podział podstawowy'!$F$29)))))))</f>
        <v>870.67396312778124</v>
      </c>
    </row>
    <row r="1229" spans="1:6">
      <c r="A1229" s="104"/>
      <c r="B1229" s="104"/>
      <c r="C1229" s="104"/>
      <c r="D1229" s="104"/>
      <c r="E1229" s="104"/>
      <c r="F1229" s="113">
        <f>IF(D1229="dyrektor ",'Podział podstawowy'!$F$19,IF(OR(D1229="zastępca dyrektora ",D1229="główny księgowy"),'Podział podstawowy'!$F$20,IF(D1229="kierownik",'Podział podstawowy'!$F$24,IF(D1229="zastępca kierownika",'Podział podstawowy'!$F$25,IF(D1229="główny ekspert",'Podział podstawowy'!$F$26,IF(OR(D1229="starszy ekspert",D1229="główny specjalista"),'Podział podstawowy'!$F$27,IF(OR(D1229="ekspert",D1229="specjalista"),'Podział podstawowy'!$F$28,'Podział podstawowy'!$F$29)))))))</f>
        <v>870.67396312778124</v>
      </c>
    </row>
    <row r="1230" spans="1:6">
      <c r="A1230" s="104"/>
      <c r="B1230" s="104"/>
      <c r="C1230" s="104"/>
      <c r="D1230" s="104"/>
      <c r="E1230" s="104"/>
      <c r="F1230" s="113">
        <f>IF(D1230="dyrektor ",'Podział podstawowy'!$F$19,IF(OR(D1230="zastępca dyrektora ",D1230="główny księgowy"),'Podział podstawowy'!$F$20,IF(D1230="kierownik",'Podział podstawowy'!$F$24,IF(D1230="zastępca kierownika",'Podział podstawowy'!$F$25,IF(D1230="główny ekspert",'Podział podstawowy'!$F$26,IF(OR(D1230="starszy ekspert",D1230="główny specjalista"),'Podział podstawowy'!$F$27,IF(OR(D1230="ekspert",D1230="specjalista"),'Podział podstawowy'!$F$28,'Podział podstawowy'!$F$29)))))))</f>
        <v>870.67396312778124</v>
      </c>
    </row>
    <row r="1231" spans="1:6">
      <c r="A1231" s="104"/>
      <c r="B1231" s="104"/>
      <c r="C1231" s="104"/>
      <c r="D1231" s="104"/>
      <c r="E1231" s="104"/>
      <c r="F1231" s="113">
        <f>IF(D1231="dyrektor ",'Podział podstawowy'!$F$19,IF(OR(D1231="zastępca dyrektora ",D1231="główny księgowy"),'Podział podstawowy'!$F$20,IF(D1231="kierownik",'Podział podstawowy'!$F$24,IF(D1231="zastępca kierownika",'Podział podstawowy'!$F$25,IF(D1231="główny ekspert",'Podział podstawowy'!$F$26,IF(OR(D1231="starszy ekspert",D1231="główny specjalista"),'Podział podstawowy'!$F$27,IF(OR(D1231="ekspert",D1231="specjalista"),'Podział podstawowy'!$F$28,'Podział podstawowy'!$F$29)))))))</f>
        <v>870.67396312778124</v>
      </c>
    </row>
    <row r="1232" spans="1:6">
      <c r="A1232" s="104"/>
      <c r="B1232" s="104"/>
      <c r="C1232" s="104"/>
      <c r="D1232" s="104"/>
      <c r="E1232" s="104"/>
      <c r="F1232" s="113">
        <f>IF(D1232="dyrektor ",'Podział podstawowy'!$F$19,IF(OR(D1232="zastępca dyrektora ",D1232="główny księgowy"),'Podział podstawowy'!$F$20,IF(D1232="kierownik",'Podział podstawowy'!$F$24,IF(D1232="zastępca kierownika",'Podział podstawowy'!$F$25,IF(D1232="główny ekspert",'Podział podstawowy'!$F$26,IF(OR(D1232="starszy ekspert",D1232="główny specjalista"),'Podział podstawowy'!$F$27,IF(OR(D1232="ekspert",D1232="specjalista"),'Podział podstawowy'!$F$28,'Podział podstawowy'!$F$29)))))))</f>
        <v>870.67396312778124</v>
      </c>
    </row>
    <row r="1233" spans="1:6">
      <c r="A1233" s="104"/>
      <c r="B1233" s="104"/>
      <c r="C1233" s="104"/>
      <c r="D1233" s="104"/>
      <c r="E1233" s="104"/>
      <c r="F1233" s="113">
        <f>IF(D1233="dyrektor ",'Podział podstawowy'!$F$19,IF(OR(D1233="zastępca dyrektora ",D1233="główny księgowy"),'Podział podstawowy'!$F$20,IF(D1233="kierownik",'Podział podstawowy'!$F$24,IF(D1233="zastępca kierownika",'Podział podstawowy'!$F$25,IF(D1233="główny ekspert",'Podział podstawowy'!$F$26,IF(OR(D1233="starszy ekspert",D1233="główny specjalista"),'Podział podstawowy'!$F$27,IF(OR(D1233="ekspert",D1233="specjalista"),'Podział podstawowy'!$F$28,'Podział podstawowy'!$F$29)))))))</f>
        <v>870.67396312778124</v>
      </c>
    </row>
    <row r="1234" spans="1:6">
      <c r="A1234" s="104"/>
      <c r="B1234" s="104"/>
      <c r="C1234" s="104"/>
      <c r="D1234" s="104"/>
      <c r="E1234" s="104"/>
      <c r="F1234" s="113">
        <f>IF(D1234="dyrektor ",'Podział podstawowy'!$F$19,IF(OR(D1234="zastępca dyrektora ",D1234="główny księgowy"),'Podział podstawowy'!$F$20,IF(D1234="kierownik",'Podział podstawowy'!$F$24,IF(D1234="zastępca kierownika",'Podział podstawowy'!$F$25,IF(D1234="główny ekspert",'Podział podstawowy'!$F$26,IF(OR(D1234="starszy ekspert",D1234="główny specjalista"),'Podział podstawowy'!$F$27,IF(OR(D1234="ekspert",D1234="specjalista"),'Podział podstawowy'!$F$28,'Podział podstawowy'!$F$29)))))))</f>
        <v>870.67396312778124</v>
      </c>
    </row>
    <row r="1235" spans="1:6">
      <c r="A1235" s="104"/>
      <c r="B1235" s="104"/>
      <c r="C1235" s="104"/>
      <c r="D1235" s="104"/>
      <c r="E1235" s="104"/>
      <c r="F1235" s="113">
        <f>IF(D1235="dyrektor ",'Podział podstawowy'!$F$19,IF(OR(D1235="zastępca dyrektora ",D1235="główny księgowy"),'Podział podstawowy'!$F$20,IF(D1235="kierownik",'Podział podstawowy'!$F$24,IF(D1235="zastępca kierownika",'Podział podstawowy'!$F$25,IF(D1235="główny ekspert",'Podział podstawowy'!$F$26,IF(OR(D1235="starszy ekspert",D1235="główny specjalista"),'Podział podstawowy'!$F$27,IF(OR(D1235="ekspert",D1235="specjalista"),'Podział podstawowy'!$F$28,'Podział podstawowy'!$F$29)))))))</f>
        <v>870.67396312778124</v>
      </c>
    </row>
    <row r="1236" spans="1:6">
      <c r="A1236" s="104"/>
      <c r="B1236" s="104"/>
      <c r="C1236" s="104"/>
      <c r="D1236" s="104"/>
      <c r="E1236" s="104"/>
      <c r="F1236" s="113">
        <f>IF(D1236="dyrektor ",'Podział podstawowy'!$F$19,IF(OR(D1236="zastępca dyrektora ",D1236="główny księgowy"),'Podział podstawowy'!$F$20,IF(D1236="kierownik",'Podział podstawowy'!$F$24,IF(D1236="zastępca kierownika",'Podział podstawowy'!$F$25,IF(D1236="główny ekspert",'Podział podstawowy'!$F$26,IF(OR(D1236="starszy ekspert",D1236="główny specjalista"),'Podział podstawowy'!$F$27,IF(OR(D1236="ekspert",D1236="specjalista"),'Podział podstawowy'!$F$28,'Podział podstawowy'!$F$29)))))))</f>
        <v>870.67396312778124</v>
      </c>
    </row>
    <row r="1237" spans="1:6">
      <c r="A1237" s="104"/>
      <c r="B1237" s="104"/>
      <c r="C1237" s="104"/>
      <c r="D1237" s="104"/>
      <c r="E1237" s="104"/>
      <c r="F1237" s="113">
        <f>IF(D1237="dyrektor ",'Podział podstawowy'!$F$19,IF(OR(D1237="zastępca dyrektora ",D1237="główny księgowy"),'Podział podstawowy'!$F$20,IF(D1237="kierownik",'Podział podstawowy'!$F$24,IF(D1237="zastępca kierownika",'Podział podstawowy'!$F$25,IF(D1237="główny ekspert",'Podział podstawowy'!$F$26,IF(OR(D1237="starszy ekspert",D1237="główny specjalista"),'Podział podstawowy'!$F$27,IF(OR(D1237="ekspert",D1237="specjalista"),'Podział podstawowy'!$F$28,'Podział podstawowy'!$F$29)))))))</f>
        <v>870.67396312778124</v>
      </c>
    </row>
    <row r="1238" spans="1:6">
      <c r="A1238" s="104"/>
      <c r="B1238" s="104"/>
      <c r="C1238" s="104"/>
      <c r="D1238" s="104"/>
      <c r="E1238" s="104"/>
      <c r="F1238" s="113">
        <f>IF(D1238="dyrektor ",'Podział podstawowy'!$F$19,IF(OR(D1238="zastępca dyrektora ",D1238="główny księgowy"),'Podział podstawowy'!$F$20,IF(D1238="kierownik",'Podział podstawowy'!$F$24,IF(D1238="zastępca kierownika",'Podział podstawowy'!$F$25,IF(D1238="główny ekspert",'Podział podstawowy'!$F$26,IF(OR(D1238="starszy ekspert",D1238="główny specjalista"),'Podział podstawowy'!$F$27,IF(OR(D1238="ekspert",D1238="specjalista"),'Podział podstawowy'!$F$28,'Podział podstawowy'!$F$29)))))))</f>
        <v>870.67396312778124</v>
      </c>
    </row>
    <row r="1239" spans="1:6">
      <c r="A1239" s="104"/>
      <c r="B1239" s="104"/>
      <c r="C1239" s="104"/>
      <c r="D1239" s="104"/>
      <c r="E1239" s="104"/>
      <c r="F1239" s="113">
        <f>IF(D1239="dyrektor ",'Podział podstawowy'!$F$19,IF(OR(D1239="zastępca dyrektora ",D1239="główny księgowy"),'Podział podstawowy'!$F$20,IF(D1239="kierownik",'Podział podstawowy'!$F$24,IF(D1239="zastępca kierownika",'Podział podstawowy'!$F$25,IF(D1239="główny ekspert",'Podział podstawowy'!$F$26,IF(OR(D1239="starszy ekspert",D1239="główny specjalista"),'Podział podstawowy'!$F$27,IF(OR(D1239="ekspert",D1239="specjalista"),'Podział podstawowy'!$F$28,'Podział podstawowy'!$F$29)))))))</f>
        <v>870.67396312778124</v>
      </c>
    </row>
    <row r="1240" spans="1:6">
      <c r="A1240" s="104"/>
      <c r="B1240" s="104"/>
      <c r="C1240" s="104"/>
      <c r="D1240" s="104"/>
      <c r="E1240" s="104"/>
      <c r="F1240" s="113">
        <f>IF(D1240="dyrektor ",'Podział podstawowy'!$F$19,IF(OR(D1240="zastępca dyrektora ",D1240="główny księgowy"),'Podział podstawowy'!$F$20,IF(D1240="kierownik",'Podział podstawowy'!$F$24,IF(D1240="zastępca kierownika",'Podział podstawowy'!$F$25,IF(D1240="główny ekspert",'Podział podstawowy'!$F$26,IF(OR(D1240="starszy ekspert",D1240="główny specjalista"),'Podział podstawowy'!$F$27,IF(OR(D1240="ekspert",D1240="specjalista"),'Podział podstawowy'!$F$28,'Podział podstawowy'!$F$29)))))))</f>
        <v>870.67396312778124</v>
      </c>
    </row>
    <row r="1241" spans="1:6">
      <c r="A1241" s="104"/>
      <c r="B1241" s="104"/>
      <c r="C1241" s="104"/>
      <c r="D1241" s="104"/>
      <c r="E1241" s="104"/>
      <c r="F1241" s="113">
        <f>IF(D1241="dyrektor ",'Podział podstawowy'!$F$19,IF(OR(D1241="zastępca dyrektora ",D1241="główny księgowy"),'Podział podstawowy'!$F$20,IF(D1241="kierownik",'Podział podstawowy'!$F$24,IF(D1241="zastępca kierownika",'Podział podstawowy'!$F$25,IF(D1241="główny ekspert",'Podział podstawowy'!$F$26,IF(OR(D1241="starszy ekspert",D1241="główny specjalista"),'Podział podstawowy'!$F$27,IF(OR(D1241="ekspert",D1241="specjalista"),'Podział podstawowy'!$F$28,'Podział podstawowy'!$F$29)))))))</f>
        <v>870.67396312778124</v>
      </c>
    </row>
    <row r="1242" spans="1:6">
      <c r="A1242" s="104"/>
      <c r="B1242" s="104"/>
      <c r="C1242" s="104"/>
      <c r="D1242" s="104"/>
      <c r="E1242" s="104"/>
      <c r="F1242" s="113">
        <f>IF(D1242="dyrektor ",'Podział podstawowy'!$F$19,IF(OR(D1242="zastępca dyrektora ",D1242="główny księgowy"),'Podział podstawowy'!$F$20,IF(D1242="kierownik",'Podział podstawowy'!$F$24,IF(D1242="zastępca kierownika",'Podział podstawowy'!$F$25,IF(D1242="główny ekspert",'Podział podstawowy'!$F$26,IF(OR(D1242="starszy ekspert",D1242="główny specjalista"),'Podział podstawowy'!$F$27,IF(OR(D1242="ekspert",D1242="specjalista"),'Podział podstawowy'!$F$28,'Podział podstawowy'!$F$29)))))))</f>
        <v>870.67396312778124</v>
      </c>
    </row>
    <row r="1243" spans="1:6">
      <c r="A1243" s="104"/>
      <c r="B1243" s="104"/>
      <c r="C1243" s="104"/>
      <c r="D1243" s="104"/>
      <c r="E1243" s="104"/>
      <c r="F1243" s="113">
        <f>IF(D1243="dyrektor ",'Podział podstawowy'!$F$19,IF(OR(D1243="zastępca dyrektora ",D1243="główny księgowy"),'Podział podstawowy'!$F$20,IF(D1243="kierownik",'Podział podstawowy'!$F$24,IF(D1243="zastępca kierownika",'Podział podstawowy'!$F$25,IF(D1243="główny ekspert",'Podział podstawowy'!$F$26,IF(OR(D1243="starszy ekspert",D1243="główny specjalista"),'Podział podstawowy'!$F$27,IF(OR(D1243="ekspert",D1243="specjalista"),'Podział podstawowy'!$F$28,'Podział podstawowy'!$F$29)))))))</f>
        <v>870.67396312778124</v>
      </c>
    </row>
    <row r="1244" spans="1:6">
      <c r="A1244" s="104"/>
      <c r="B1244" s="104"/>
      <c r="C1244" s="104"/>
      <c r="D1244" s="104"/>
      <c r="E1244" s="104"/>
      <c r="F1244" s="113">
        <f>IF(D1244="dyrektor ",'Podział podstawowy'!$F$19,IF(OR(D1244="zastępca dyrektora ",D1244="główny księgowy"),'Podział podstawowy'!$F$20,IF(D1244="kierownik",'Podział podstawowy'!$F$24,IF(D1244="zastępca kierownika",'Podział podstawowy'!$F$25,IF(D1244="główny ekspert",'Podział podstawowy'!$F$26,IF(OR(D1244="starszy ekspert",D1244="główny specjalista"),'Podział podstawowy'!$F$27,IF(OR(D1244="ekspert",D1244="specjalista"),'Podział podstawowy'!$F$28,'Podział podstawowy'!$F$29)))))))</f>
        <v>870.67396312778124</v>
      </c>
    </row>
    <row r="1245" spans="1:6">
      <c r="A1245" s="104"/>
      <c r="B1245" s="104"/>
      <c r="C1245" s="104"/>
      <c r="D1245" s="104"/>
      <c r="E1245" s="104"/>
      <c r="F1245" s="113">
        <f>IF(D1245="dyrektor ",'Podział podstawowy'!$F$19,IF(OR(D1245="zastępca dyrektora ",D1245="główny księgowy"),'Podział podstawowy'!$F$20,IF(D1245="kierownik",'Podział podstawowy'!$F$24,IF(D1245="zastępca kierownika",'Podział podstawowy'!$F$25,IF(D1245="główny ekspert",'Podział podstawowy'!$F$26,IF(OR(D1245="starszy ekspert",D1245="główny specjalista"),'Podział podstawowy'!$F$27,IF(OR(D1245="ekspert",D1245="specjalista"),'Podział podstawowy'!$F$28,'Podział podstawowy'!$F$29)))))))</f>
        <v>870.67396312778124</v>
      </c>
    </row>
    <row r="1246" spans="1:6">
      <c r="A1246" s="104"/>
      <c r="B1246" s="104"/>
      <c r="C1246" s="104"/>
      <c r="D1246" s="104"/>
      <c r="E1246" s="104"/>
      <c r="F1246" s="113">
        <f>IF(D1246="dyrektor ",'Podział podstawowy'!$F$19,IF(OR(D1246="zastępca dyrektora ",D1246="główny księgowy"),'Podział podstawowy'!$F$20,IF(D1246="kierownik",'Podział podstawowy'!$F$24,IF(D1246="zastępca kierownika",'Podział podstawowy'!$F$25,IF(D1246="główny ekspert",'Podział podstawowy'!$F$26,IF(OR(D1246="starszy ekspert",D1246="główny specjalista"),'Podział podstawowy'!$F$27,IF(OR(D1246="ekspert",D1246="specjalista"),'Podział podstawowy'!$F$28,'Podział podstawowy'!$F$29)))))))</f>
        <v>870.67396312778124</v>
      </c>
    </row>
    <row r="1247" spans="1:6">
      <c r="A1247" s="104"/>
      <c r="B1247" s="104"/>
      <c r="C1247" s="104"/>
      <c r="D1247" s="104"/>
      <c r="E1247" s="104"/>
      <c r="F1247" s="113">
        <f>IF(D1247="dyrektor ",'Podział podstawowy'!$F$19,IF(OR(D1247="zastępca dyrektora ",D1247="główny księgowy"),'Podział podstawowy'!$F$20,IF(D1247="kierownik",'Podział podstawowy'!$F$24,IF(D1247="zastępca kierownika",'Podział podstawowy'!$F$25,IF(D1247="główny ekspert",'Podział podstawowy'!$F$26,IF(OR(D1247="starszy ekspert",D1247="główny specjalista"),'Podział podstawowy'!$F$27,IF(OR(D1247="ekspert",D1247="specjalista"),'Podział podstawowy'!$F$28,'Podział podstawowy'!$F$29)))))))</f>
        <v>870.67396312778124</v>
      </c>
    </row>
    <row r="1248" spans="1:6">
      <c r="A1248" s="104"/>
      <c r="B1248" s="104"/>
      <c r="C1248" s="104"/>
      <c r="D1248" s="104"/>
      <c r="E1248" s="104"/>
      <c r="F1248" s="113">
        <f>IF(D1248="dyrektor ",'Podział podstawowy'!$F$19,IF(OR(D1248="zastępca dyrektora ",D1248="główny księgowy"),'Podział podstawowy'!$F$20,IF(D1248="kierownik",'Podział podstawowy'!$F$24,IF(D1248="zastępca kierownika",'Podział podstawowy'!$F$25,IF(D1248="główny ekspert",'Podział podstawowy'!$F$26,IF(OR(D1248="starszy ekspert",D1248="główny specjalista"),'Podział podstawowy'!$F$27,IF(OR(D1248="ekspert",D1248="specjalista"),'Podział podstawowy'!$F$28,'Podział podstawowy'!$F$29)))))))</f>
        <v>870.67396312778124</v>
      </c>
    </row>
    <row r="1249" spans="1:8">
      <c r="A1249" s="104"/>
      <c r="B1249" s="104"/>
      <c r="C1249" s="104"/>
      <c r="D1249" s="104"/>
      <c r="E1249" s="104"/>
      <c r="F1249" s="113">
        <f>IF(D1249="dyrektor ",'Podział podstawowy'!$F$19,IF(OR(D1249="zastępca dyrektora ",D1249="główny księgowy"),'Podział podstawowy'!$F$20,IF(D1249="kierownik",'Podział podstawowy'!$F$24,IF(D1249="zastępca kierownika",'Podział podstawowy'!$F$25,IF(D1249="główny ekspert",'Podział podstawowy'!$F$26,IF(OR(D1249="starszy ekspert",D1249="główny specjalista"),'Podział podstawowy'!$F$27,IF(OR(D1249="ekspert",D1249="specjalista"),'Podział podstawowy'!$F$28,'Podział podstawowy'!$F$29)))))))</f>
        <v>870.67396312778124</v>
      </c>
    </row>
    <row r="1250" spans="1:8">
      <c r="A1250" s="104"/>
      <c r="B1250" s="104"/>
      <c r="C1250" s="104"/>
      <c r="D1250" s="104"/>
      <c r="E1250" s="104"/>
      <c r="F1250" s="113">
        <f>IF(D1250="dyrektor ",'Podział podstawowy'!$F$19,IF(OR(D1250="zastępca dyrektora ",D1250="główny księgowy"),'Podział podstawowy'!$F$20,IF(D1250="kierownik",'Podział podstawowy'!$F$24,IF(D1250="zastępca kierownika",'Podział podstawowy'!$F$25,IF(D1250="główny ekspert",'Podział podstawowy'!$F$26,IF(OR(D1250="starszy ekspert",D1250="główny specjalista"),'Podział podstawowy'!$F$27,IF(OR(D1250="ekspert",D1250="specjalista"),'Podział podstawowy'!$F$28,'Podział podstawowy'!$F$29)))))))</f>
        <v>870.67396312778124</v>
      </c>
      <c r="G1250" s="43"/>
      <c r="H1250" s="43"/>
    </row>
    <row r="1251" spans="1:8">
      <c r="A1251" s="104"/>
      <c r="B1251" s="104"/>
      <c r="C1251" s="104"/>
      <c r="D1251" s="104"/>
      <c r="E1251" s="104"/>
      <c r="F1251" s="113">
        <f>IF(D1251="dyrektor ",'Podział podstawowy'!$F$19,IF(OR(D1251="zastępca dyrektora ",D1251="główny księgowy"),'Podział podstawowy'!$F$20,IF(D1251="kierownik",'Podział podstawowy'!$F$24,IF(D1251="zastępca kierownika",'Podział podstawowy'!$F$25,IF(D1251="główny ekspert",'Podział podstawowy'!$F$26,IF(OR(D1251="starszy ekspert",D1251="główny specjalista"),'Podział podstawowy'!$F$27,IF(OR(D1251="ekspert",D1251="specjalista"),'Podział podstawowy'!$F$28,'Podział podstawowy'!$F$29)))))))</f>
        <v>870.67396312778124</v>
      </c>
      <c r="G1251" s="104"/>
      <c r="H1251" s="104"/>
    </row>
    <row r="1252" spans="1:8">
      <c r="A1252" s="104"/>
      <c r="B1252" s="104"/>
      <c r="C1252" s="104"/>
      <c r="D1252" s="104"/>
      <c r="E1252" s="104"/>
      <c r="F1252" s="113">
        <f>IF(D1252="dyrektor ",'Podział podstawowy'!$F$19,IF(OR(D1252="zastępca dyrektora ",D1252="główny księgowy"),'Podział podstawowy'!$F$20,IF(D1252="kierownik",'Podział podstawowy'!$F$24,IF(D1252="zastępca kierownika",'Podział podstawowy'!$F$25,IF(D1252="główny ekspert",'Podział podstawowy'!$F$26,IF(OR(D1252="starszy ekspert",D1252="główny specjalista"),'Podział podstawowy'!$F$27,IF(OR(D1252="ekspert",D1252="specjalista"),'Podział podstawowy'!$F$28,'Podział podstawowy'!$F$29)))))))</f>
        <v>870.67396312778124</v>
      </c>
      <c r="G1252" s="43"/>
      <c r="H1252" s="43"/>
    </row>
    <row r="1253" spans="1:8">
      <c r="A1253" s="104"/>
      <c r="B1253" s="104"/>
      <c r="C1253" s="104"/>
      <c r="D1253" s="104"/>
      <c r="E1253" s="104"/>
      <c r="F1253" s="113">
        <f>IF(D1253="dyrektor ",'Podział podstawowy'!$F$19,IF(OR(D1253="zastępca dyrektora ",D1253="główny księgowy"),'Podział podstawowy'!$F$20,IF(D1253="kierownik",'Podział podstawowy'!$F$24,IF(D1253="zastępca kierownika",'Podział podstawowy'!$F$25,IF(D1253="główny ekspert",'Podział podstawowy'!$F$26,IF(OR(D1253="starszy ekspert",D1253="główny specjalista"),'Podział podstawowy'!$F$27,IF(OR(D1253="ekspert",D1253="specjalista"),'Podział podstawowy'!$F$28,'Podział podstawowy'!$F$29)))))))</f>
        <v>870.67396312778124</v>
      </c>
      <c r="G1253" s="104"/>
      <c r="H1253" s="104"/>
    </row>
    <row r="1254" spans="1:8">
      <c r="A1254" s="104"/>
      <c r="B1254" s="104"/>
      <c r="C1254" s="104"/>
      <c r="D1254" s="104"/>
      <c r="E1254" s="104"/>
      <c r="F1254" s="113">
        <f>IF(D1254="dyrektor ",'Podział podstawowy'!$F$19,IF(OR(D1254="zastępca dyrektora ",D1254="główny księgowy"),'Podział podstawowy'!$F$20,IF(D1254="kierownik",'Podział podstawowy'!$F$24,IF(D1254="zastępca kierownika",'Podział podstawowy'!$F$25,IF(D1254="główny ekspert",'Podział podstawowy'!$F$26,IF(OR(D1254="starszy ekspert",D1254="główny specjalista"),'Podział podstawowy'!$F$27,IF(OR(D1254="ekspert",D1254="specjalista"),'Podział podstawowy'!$F$28,'Podział podstawowy'!$F$29)))))))</f>
        <v>870.67396312778124</v>
      </c>
      <c r="G1254" s="43"/>
      <c r="H1254" s="43"/>
    </row>
    <row r="1255" spans="1:8">
      <c r="A1255" s="104"/>
      <c r="B1255" s="104"/>
      <c r="C1255" s="104"/>
      <c r="D1255" s="104"/>
      <c r="E1255" s="104"/>
      <c r="F1255" s="113">
        <f>IF(D1255="dyrektor ",'Podział podstawowy'!$F$19,IF(OR(D1255="zastępca dyrektora ",D1255="główny księgowy"),'Podział podstawowy'!$F$20,IF(D1255="kierownik",'Podział podstawowy'!$F$24,IF(D1255="zastępca kierownika",'Podział podstawowy'!$F$25,IF(D1255="główny ekspert",'Podział podstawowy'!$F$26,IF(OR(D1255="starszy ekspert",D1255="główny specjalista"),'Podział podstawowy'!$F$27,IF(OR(D1255="ekspert",D1255="specjalista"),'Podział podstawowy'!$F$28,'Podział podstawowy'!$F$29)))))))</f>
        <v>870.67396312778124</v>
      </c>
      <c r="G1255" s="104"/>
      <c r="H1255" s="104"/>
    </row>
    <row r="1256" spans="1:8">
      <c r="A1256" s="104"/>
      <c r="B1256" s="104"/>
      <c r="C1256" s="104"/>
      <c r="D1256" s="104"/>
      <c r="E1256" s="104"/>
      <c r="F1256" s="113">
        <f>IF(D1256="dyrektor ",'Podział podstawowy'!$F$19,IF(OR(D1256="zastępca dyrektora ",D1256="główny księgowy"),'Podział podstawowy'!$F$20,IF(D1256="kierownik",'Podział podstawowy'!$F$24,IF(D1256="zastępca kierownika",'Podział podstawowy'!$F$25,IF(D1256="główny ekspert",'Podział podstawowy'!$F$26,IF(OR(D1256="starszy ekspert",D1256="główny specjalista"),'Podział podstawowy'!$F$27,IF(OR(D1256="ekspert",D1256="specjalista"),'Podział podstawowy'!$F$28,'Podział podstawowy'!$F$29)))))))</f>
        <v>870.67396312778124</v>
      </c>
      <c r="G1256" s="43"/>
      <c r="H1256" s="43"/>
    </row>
    <row r="1257" spans="1:8">
      <c r="A1257" s="104"/>
      <c r="B1257" s="104"/>
      <c r="C1257" s="104"/>
      <c r="D1257" s="104"/>
      <c r="E1257" s="104"/>
      <c r="F1257" s="113">
        <f>IF(D1257="dyrektor ",'Podział podstawowy'!$F$19,IF(OR(D1257="zastępca dyrektora ",D1257="główny księgowy"),'Podział podstawowy'!$F$20,IF(D1257="kierownik",'Podział podstawowy'!$F$24,IF(D1257="zastępca kierownika",'Podział podstawowy'!$F$25,IF(D1257="główny ekspert",'Podział podstawowy'!$F$26,IF(OR(D1257="starszy ekspert",D1257="główny specjalista"),'Podział podstawowy'!$F$27,IF(OR(D1257="ekspert",D1257="specjalista"),'Podział podstawowy'!$F$28,'Podział podstawowy'!$F$29)))))))</f>
        <v>870.67396312778124</v>
      </c>
      <c r="G1257" s="104"/>
      <c r="H1257" s="104"/>
    </row>
    <row r="1258" spans="1:8">
      <c r="A1258" s="104"/>
      <c r="B1258" s="104"/>
      <c r="C1258" s="104"/>
      <c r="D1258" s="104"/>
      <c r="E1258" s="104"/>
      <c r="F1258" s="113">
        <f>IF(D1258="dyrektor ",'Podział podstawowy'!$F$19,IF(OR(D1258="zastępca dyrektora ",D1258="główny księgowy"),'Podział podstawowy'!$F$20,IF(D1258="kierownik",'Podział podstawowy'!$F$24,IF(D1258="zastępca kierownika",'Podział podstawowy'!$F$25,IF(D1258="główny ekspert",'Podział podstawowy'!$F$26,IF(OR(D1258="starszy ekspert",D1258="główny specjalista"),'Podział podstawowy'!$F$27,IF(OR(D1258="ekspert",D1258="specjalista"),'Podział podstawowy'!$F$28,'Podział podstawowy'!$F$29)))))))</f>
        <v>870.67396312778124</v>
      </c>
      <c r="G1258" s="43"/>
      <c r="H1258" s="43"/>
    </row>
    <row r="1259" spans="1:8">
      <c r="A1259" s="104"/>
      <c r="B1259" s="104"/>
      <c r="C1259" s="104"/>
      <c r="D1259" s="104"/>
      <c r="E1259" s="104"/>
      <c r="F1259" s="113">
        <f>IF(D1259="dyrektor ",'Podział podstawowy'!$F$19,IF(OR(D1259="zastępca dyrektora ",D1259="główny księgowy"),'Podział podstawowy'!$F$20,IF(D1259="kierownik",'Podział podstawowy'!$F$24,IF(D1259="zastępca kierownika",'Podział podstawowy'!$F$25,IF(D1259="główny ekspert",'Podział podstawowy'!$F$26,IF(OR(D1259="starszy ekspert",D1259="główny specjalista"),'Podział podstawowy'!$F$27,IF(OR(D1259="ekspert",D1259="specjalista"),'Podział podstawowy'!$F$28,'Podział podstawowy'!$F$29)))))))</f>
        <v>870.67396312778124</v>
      </c>
    </row>
    <row r="1260" spans="1:8">
      <c r="A1260" s="104"/>
      <c r="B1260" s="104"/>
      <c r="C1260" s="104"/>
      <c r="D1260" s="104"/>
      <c r="E1260" s="104"/>
      <c r="F1260" s="113">
        <f>IF(D1260="dyrektor ",'Podział podstawowy'!$F$19,IF(OR(D1260="zastępca dyrektora ",D1260="główny księgowy"),'Podział podstawowy'!$F$20,IF(D1260="kierownik",'Podział podstawowy'!$F$24,IF(D1260="zastępca kierownika",'Podział podstawowy'!$F$25,IF(D1260="główny ekspert",'Podział podstawowy'!$F$26,IF(OR(D1260="starszy ekspert",D1260="główny specjalista"),'Podział podstawowy'!$F$27,IF(OR(D1260="ekspert",D1260="specjalista"),'Podział podstawowy'!$F$28,'Podział podstawowy'!$F$29)))))))</f>
        <v>870.67396312778124</v>
      </c>
    </row>
    <row r="1261" spans="1:8">
      <c r="A1261" s="104"/>
      <c r="B1261" s="104"/>
      <c r="C1261" s="104"/>
      <c r="D1261" s="104"/>
      <c r="E1261" s="104"/>
      <c r="F1261" s="113">
        <f>IF(D1261="dyrektor ",'Podział podstawowy'!$F$19,IF(OR(D1261="zastępca dyrektora ",D1261="główny księgowy"),'Podział podstawowy'!$F$20,IF(D1261="kierownik",'Podział podstawowy'!$F$24,IF(D1261="zastępca kierownika",'Podział podstawowy'!$F$25,IF(D1261="główny ekspert",'Podział podstawowy'!$F$26,IF(OR(D1261="starszy ekspert",D1261="główny specjalista"),'Podział podstawowy'!$F$27,IF(OR(D1261="ekspert",D1261="specjalista"),'Podział podstawowy'!$F$28,'Podział podstawowy'!$F$29)))))))</f>
        <v>870.67396312778124</v>
      </c>
    </row>
    <row r="1262" spans="1:8">
      <c r="A1262" s="104"/>
      <c r="B1262" s="104"/>
      <c r="C1262" s="104"/>
      <c r="D1262" s="104"/>
      <c r="E1262" s="104"/>
      <c r="F1262" s="113">
        <f>IF(D1262="dyrektor ",'Podział podstawowy'!$F$19,IF(OR(D1262="zastępca dyrektora ",D1262="główny księgowy"),'Podział podstawowy'!$F$20,IF(D1262="kierownik",'Podział podstawowy'!$F$24,IF(D1262="zastępca kierownika",'Podział podstawowy'!$F$25,IF(D1262="główny ekspert",'Podział podstawowy'!$F$26,IF(OR(D1262="starszy ekspert",D1262="główny specjalista"),'Podział podstawowy'!$F$27,IF(OR(D1262="ekspert",D1262="specjalista"),'Podział podstawowy'!$F$28,'Podział podstawowy'!$F$29)))))))</f>
        <v>870.67396312778124</v>
      </c>
    </row>
    <row r="1263" spans="1:8">
      <c r="A1263" s="104"/>
      <c r="B1263" s="104"/>
      <c r="C1263" s="104"/>
      <c r="D1263" s="104"/>
      <c r="E1263" s="104"/>
      <c r="F1263" s="113">
        <f>IF(D1263="dyrektor ",'Podział podstawowy'!$F$19,IF(OR(D1263="zastępca dyrektora ",D1263="główny księgowy"),'Podział podstawowy'!$F$20,IF(D1263="kierownik",'Podział podstawowy'!$F$24,IF(D1263="zastępca kierownika",'Podział podstawowy'!$F$25,IF(D1263="główny ekspert",'Podział podstawowy'!$F$26,IF(OR(D1263="starszy ekspert",D1263="główny specjalista"),'Podział podstawowy'!$F$27,IF(OR(D1263="ekspert",D1263="specjalista"),'Podział podstawowy'!$F$28,'Podział podstawowy'!$F$29)))))))</f>
        <v>870.67396312778124</v>
      </c>
    </row>
    <row r="1264" spans="1:8">
      <c r="A1264" s="104"/>
      <c r="B1264" s="104"/>
      <c r="C1264" s="104"/>
      <c r="D1264" s="104"/>
      <c r="E1264" s="104"/>
      <c r="F1264" s="113">
        <f>IF(D1264="dyrektor ",'Podział podstawowy'!$F$19,IF(OR(D1264="zastępca dyrektora ",D1264="główny księgowy"),'Podział podstawowy'!$F$20,IF(D1264="kierownik",'Podział podstawowy'!$F$24,IF(D1264="zastępca kierownika",'Podział podstawowy'!$F$25,IF(D1264="główny ekspert",'Podział podstawowy'!$F$26,IF(OR(D1264="starszy ekspert",D1264="główny specjalista"),'Podział podstawowy'!$F$27,IF(OR(D1264="ekspert",D1264="specjalista"),'Podział podstawowy'!$F$28,'Podział podstawowy'!$F$29)))))))</f>
        <v>870.67396312778124</v>
      </c>
    </row>
    <row r="1265" spans="1:8">
      <c r="A1265" s="104"/>
      <c r="B1265" s="104"/>
      <c r="C1265" s="104"/>
      <c r="D1265" s="104"/>
      <c r="E1265" s="104"/>
      <c r="F1265" s="113">
        <f>IF(D1265="dyrektor ",'Podział podstawowy'!$F$19,IF(OR(D1265="zastępca dyrektora ",D1265="główny księgowy"),'Podział podstawowy'!$F$20,IF(D1265="kierownik",'Podział podstawowy'!$F$24,IF(D1265="zastępca kierownika",'Podział podstawowy'!$F$25,IF(D1265="główny ekspert",'Podział podstawowy'!$F$26,IF(OR(D1265="starszy ekspert",D1265="główny specjalista"),'Podział podstawowy'!$F$27,IF(OR(D1265="ekspert",D1265="specjalista"),'Podział podstawowy'!$F$28,'Podział podstawowy'!$F$29)))))))</f>
        <v>870.67396312778124</v>
      </c>
    </row>
    <row r="1266" spans="1:8">
      <c r="A1266" s="104"/>
      <c r="B1266" s="104"/>
      <c r="C1266" s="104"/>
      <c r="D1266" s="104"/>
      <c r="E1266" s="104"/>
      <c r="F1266" s="113">
        <f>IF(D1266="dyrektor ",'Podział podstawowy'!$F$19,IF(OR(D1266="zastępca dyrektora ",D1266="główny księgowy"),'Podział podstawowy'!$F$20,IF(D1266="kierownik",'Podział podstawowy'!$F$24,IF(D1266="zastępca kierownika",'Podział podstawowy'!$F$25,IF(D1266="główny ekspert",'Podział podstawowy'!$F$26,IF(OR(D1266="starszy ekspert",D1266="główny specjalista"),'Podział podstawowy'!$F$27,IF(OR(D1266="ekspert",D1266="specjalista"),'Podział podstawowy'!$F$28,'Podział podstawowy'!$F$29)))))))</f>
        <v>870.67396312778124</v>
      </c>
    </row>
    <row r="1267" spans="1:8">
      <c r="A1267" s="104"/>
      <c r="B1267" s="104"/>
      <c r="C1267" s="104"/>
      <c r="D1267" s="104"/>
      <c r="E1267" s="104"/>
      <c r="F1267" s="113">
        <f>IF(D1267="dyrektor ",'Podział podstawowy'!$F$19,IF(OR(D1267="zastępca dyrektora ",D1267="główny księgowy"),'Podział podstawowy'!$F$20,IF(D1267="kierownik",'Podział podstawowy'!$F$24,IF(D1267="zastępca kierownika",'Podział podstawowy'!$F$25,IF(D1267="główny ekspert",'Podział podstawowy'!$F$26,IF(OR(D1267="starszy ekspert",D1267="główny specjalista"),'Podział podstawowy'!$F$27,IF(OR(D1267="ekspert",D1267="specjalista"),'Podział podstawowy'!$F$28,'Podział podstawowy'!$F$29)))))))</f>
        <v>870.67396312778124</v>
      </c>
    </row>
    <row r="1268" spans="1:8">
      <c r="A1268" s="104"/>
      <c r="B1268" s="104"/>
      <c r="C1268" s="104"/>
      <c r="D1268" s="104"/>
      <c r="E1268" s="104"/>
      <c r="F1268" s="113">
        <f>IF(D1268="dyrektor ",'Podział podstawowy'!$F$19,IF(OR(D1268="zastępca dyrektora ",D1268="główny księgowy"),'Podział podstawowy'!$F$20,IF(D1268="kierownik",'Podział podstawowy'!$F$24,IF(D1268="zastępca kierownika",'Podział podstawowy'!$F$25,IF(D1268="główny ekspert",'Podział podstawowy'!$F$26,IF(OR(D1268="starszy ekspert",D1268="główny specjalista"),'Podział podstawowy'!$F$27,IF(OR(D1268="ekspert",D1268="specjalista"),'Podział podstawowy'!$F$28,'Podział podstawowy'!$F$29)))))))</f>
        <v>870.67396312778124</v>
      </c>
      <c r="G1268" s="43"/>
      <c r="H1268" s="43"/>
    </row>
    <row r="1269" spans="1:8">
      <c r="A1269" s="104"/>
      <c r="B1269" s="104"/>
      <c r="C1269" s="104"/>
      <c r="D1269" s="104"/>
      <c r="E1269" s="104"/>
      <c r="F1269" s="113">
        <f>IF(D1269="dyrektor ",'Podział podstawowy'!$F$19,IF(OR(D1269="zastępca dyrektora ",D1269="główny księgowy"),'Podział podstawowy'!$F$20,IF(D1269="kierownik",'Podział podstawowy'!$F$24,IF(D1269="zastępca kierownika",'Podział podstawowy'!$F$25,IF(D1269="główny ekspert",'Podział podstawowy'!$F$26,IF(OR(D1269="starszy ekspert",D1269="główny specjalista"),'Podział podstawowy'!$F$27,IF(OR(D1269="ekspert",D1269="specjalista"),'Podział podstawowy'!$F$28,'Podział podstawowy'!$F$29)))))))</f>
        <v>870.67396312778124</v>
      </c>
      <c r="G1269" s="104"/>
      <c r="H1269" s="104"/>
    </row>
    <row r="1270" spans="1:8">
      <c r="A1270" s="104"/>
      <c r="B1270" s="104"/>
      <c r="C1270" s="104"/>
      <c r="D1270" s="104"/>
      <c r="E1270" s="104"/>
      <c r="F1270" s="113">
        <f>IF(D1270="dyrektor ",'Podział podstawowy'!$F$19,IF(OR(D1270="zastępca dyrektora ",D1270="główny księgowy"),'Podział podstawowy'!$F$20,IF(D1270="kierownik",'Podział podstawowy'!$F$24,IF(D1270="zastępca kierownika",'Podział podstawowy'!$F$25,IF(D1270="główny ekspert",'Podział podstawowy'!$F$26,IF(OR(D1270="starszy ekspert",D1270="główny specjalista"),'Podział podstawowy'!$F$27,IF(OR(D1270="ekspert",D1270="specjalista"),'Podział podstawowy'!$F$28,'Podział podstawowy'!$F$29)))))))</f>
        <v>870.67396312778124</v>
      </c>
      <c r="G1270" s="43"/>
      <c r="H1270" s="43"/>
    </row>
    <row r="1271" spans="1:8">
      <c r="A1271" s="104"/>
      <c r="B1271" s="104"/>
      <c r="C1271" s="104"/>
      <c r="D1271" s="104"/>
      <c r="E1271" s="104"/>
      <c r="F1271" s="113">
        <f>IF(D1271="dyrektor ",'Podział podstawowy'!$F$19,IF(OR(D1271="zastępca dyrektora ",D1271="główny księgowy"),'Podział podstawowy'!$F$20,IF(D1271="kierownik",'Podział podstawowy'!$F$24,IF(D1271="zastępca kierownika",'Podział podstawowy'!$F$25,IF(D1271="główny ekspert",'Podział podstawowy'!$F$26,IF(OR(D1271="starszy ekspert",D1271="główny specjalista"),'Podział podstawowy'!$F$27,IF(OR(D1271="ekspert",D1271="specjalista"),'Podział podstawowy'!$F$28,'Podział podstawowy'!$F$29)))))))</f>
        <v>870.67396312778124</v>
      </c>
      <c r="G1271" s="104"/>
      <c r="H1271" s="104"/>
    </row>
    <row r="1272" spans="1:8">
      <c r="A1272" s="104"/>
      <c r="B1272" s="104"/>
      <c r="C1272" s="104"/>
      <c r="D1272" s="104"/>
      <c r="E1272" s="104"/>
      <c r="F1272" s="113">
        <f>IF(D1272="dyrektor ",'Podział podstawowy'!$F$19,IF(OR(D1272="zastępca dyrektora ",D1272="główny księgowy"),'Podział podstawowy'!$F$20,IF(D1272="kierownik",'Podział podstawowy'!$F$24,IF(D1272="zastępca kierownika",'Podział podstawowy'!$F$25,IF(D1272="główny ekspert",'Podział podstawowy'!$F$26,IF(OR(D1272="starszy ekspert",D1272="główny specjalista"),'Podział podstawowy'!$F$27,IF(OR(D1272="ekspert",D1272="specjalista"),'Podział podstawowy'!$F$28,'Podział podstawowy'!$F$29)))))))</f>
        <v>870.67396312778124</v>
      </c>
      <c r="G1272" s="43"/>
      <c r="H1272" s="43"/>
    </row>
    <row r="1273" spans="1:8">
      <c r="A1273" s="104"/>
      <c r="B1273" s="104"/>
      <c r="C1273" s="104"/>
      <c r="D1273" s="104"/>
      <c r="E1273" s="104"/>
      <c r="F1273" s="113">
        <f>IF(D1273="dyrektor ",'Podział podstawowy'!$F$19,IF(OR(D1273="zastępca dyrektora ",D1273="główny księgowy"),'Podział podstawowy'!$F$20,IF(D1273="kierownik",'Podział podstawowy'!$F$24,IF(D1273="zastępca kierownika",'Podział podstawowy'!$F$25,IF(D1273="główny ekspert",'Podział podstawowy'!$F$26,IF(OR(D1273="starszy ekspert",D1273="główny specjalista"),'Podział podstawowy'!$F$27,IF(OR(D1273="ekspert",D1273="specjalista"),'Podział podstawowy'!$F$28,'Podział podstawowy'!$F$29)))))))</f>
        <v>870.67396312778124</v>
      </c>
      <c r="G1273" s="43"/>
      <c r="H1273" s="43"/>
    </row>
    <row r="1274" spans="1:8">
      <c r="A1274" s="104"/>
      <c r="B1274" s="104"/>
      <c r="C1274" s="104"/>
      <c r="D1274" s="104"/>
      <c r="E1274" s="104"/>
      <c r="F1274" s="113">
        <f>IF(D1274="dyrektor ",'Podział podstawowy'!$F$19,IF(OR(D1274="zastępca dyrektora ",D1274="główny księgowy"),'Podział podstawowy'!$F$20,IF(D1274="kierownik",'Podział podstawowy'!$F$24,IF(D1274="zastępca kierownika",'Podział podstawowy'!$F$25,IF(D1274="główny ekspert",'Podział podstawowy'!$F$26,IF(OR(D1274="starszy ekspert",D1274="główny specjalista"),'Podział podstawowy'!$F$27,IF(OR(D1274="ekspert",D1274="specjalista"),'Podział podstawowy'!$F$28,'Podział podstawowy'!$F$29)))))))</f>
        <v>870.67396312778124</v>
      </c>
      <c r="G1274" s="104"/>
      <c r="H1274" s="104"/>
    </row>
    <row r="1275" spans="1:8">
      <c r="A1275" s="104"/>
      <c r="B1275" s="104"/>
      <c r="C1275" s="104"/>
      <c r="D1275" s="104"/>
      <c r="E1275" s="104"/>
      <c r="F1275" s="113">
        <f>IF(D1275="dyrektor ",'Podział podstawowy'!$F$19,IF(OR(D1275="zastępca dyrektora ",D1275="główny księgowy"),'Podział podstawowy'!$F$20,IF(D1275="kierownik",'Podział podstawowy'!$F$24,IF(D1275="zastępca kierownika",'Podział podstawowy'!$F$25,IF(D1275="główny ekspert",'Podział podstawowy'!$F$26,IF(OR(D1275="starszy ekspert",D1275="główny specjalista"),'Podział podstawowy'!$F$27,IF(OR(D1275="ekspert",D1275="specjalista"),'Podział podstawowy'!$F$28,'Podział podstawowy'!$F$29)))))))</f>
        <v>870.67396312778124</v>
      </c>
      <c r="G1275" s="43"/>
      <c r="H1275" s="43"/>
    </row>
    <row r="1276" spans="1:8">
      <c r="A1276" s="104"/>
      <c r="B1276" s="104"/>
      <c r="C1276" s="104"/>
      <c r="D1276" s="104"/>
      <c r="E1276" s="104"/>
      <c r="F1276" s="113">
        <f>IF(D1276="dyrektor ",'Podział podstawowy'!$F$19,IF(OR(D1276="zastępca dyrektora ",D1276="główny księgowy"),'Podział podstawowy'!$F$20,IF(D1276="kierownik",'Podział podstawowy'!$F$24,IF(D1276="zastępca kierownika",'Podział podstawowy'!$F$25,IF(D1276="główny ekspert",'Podział podstawowy'!$F$26,IF(OR(D1276="starszy ekspert",D1276="główny specjalista"),'Podział podstawowy'!$F$27,IF(OR(D1276="ekspert",D1276="specjalista"),'Podział podstawowy'!$F$28,'Podział podstawowy'!$F$29)))))))</f>
        <v>870.67396312778124</v>
      </c>
      <c r="G1276" s="104"/>
      <c r="H1276" s="104"/>
    </row>
    <row r="1277" spans="1:8">
      <c r="A1277" s="104"/>
      <c r="B1277" s="104"/>
      <c r="C1277" s="104"/>
      <c r="D1277" s="104"/>
      <c r="E1277" s="104"/>
      <c r="F1277" s="113">
        <f>IF(D1277="dyrektor ",'Podział podstawowy'!$F$19,IF(OR(D1277="zastępca dyrektora ",D1277="główny księgowy"),'Podział podstawowy'!$F$20,IF(D1277="kierownik",'Podział podstawowy'!$F$24,IF(D1277="zastępca kierownika",'Podział podstawowy'!$F$25,IF(D1277="główny ekspert",'Podział podstawowy'!$F$26,IF(OR(D1277="starszy ekspert",D1277="główny specjalista"),'Podział podstawowy'!$F$27,IF(OR(D1277="ekspert",D1277="specjalista"),'Podział podstawowy'!$F$28,'Podział podstawowy'!$F$29)))))))</f>
        <v>870.67396312778124</v>
      </c>
      <c r="G1277" s="43"/>
      <c r="H1277" s="43"/>
    </row>
    <row r="1278" spans="1:8">
      <c r="A1278" s="104"/>
      <c r="B1278" s="104"/>
      <c r="C1278" s="104"/>
      <c r="D1278" s="104"/>
      <c r="E1278" s="104"/>
      <c r="F1278" s="113">
        <f>IF(D1278="dyrektor ",'Podział podstawowy'!$F$19,IF(OR(D1278="zastępca dyrektora ",D1278="główny księgowy"),'Podział podstawowy'!$F$20,IF(D1278="kierownik",'Podział podstawowy'!$F$24,IF(D1278="zastępca kierownika",'Podział podstawowy'!$F$25,IF(D1278="główny ekspert",'Podział podstawowy'!$F$26,IF(OR(D1278="starszy ekspert",D1278="główny specjalista"),'Podział podstawowy'!$F$27,IF(OR(D1278="ekspert",D1278="specjalista"),'Podział podstawowy'!$F$28,'Podział podstawowy'!$F$29)))))))</f>
        <v>870.67396312778124</v>
      </c>
      <c r="G1278" s="104"/>
      <c r="H1278" s="104"/>
    </row>
    <row r="1279" spans="1:8">
      <c r="A1279" s="104"/>
      <c r="B1279" s="104"/>
      <c r="C1279" s="104"/>
      <c r="D1279" s="104"/>
      <c r="E1279" s="104"/>
      <c r="F1279" s="113">
        <f>IF(D1279="dyrektor ",'Podział podstawowy'!$F$19,IF(OR(D1279="zastępca dyrektora ",D1279="główny księgowy"),'Podział podstawowy'!$F$20,IF(D1279="kierownik",'Podział podstawowy'!$F$24,IF(D1279="zastępca kierownika",'Podział podstawowy'!$F$25,IF(D1279="główny ekspert",'Podział podstawowy'!$F$26,IF(OR(D1279="starszy ekspert",D1279="główny specjalista"),'Podział podstawowy'!$F$27,IF(OR(D1279="ekspert",D1279="specjalista"),'Podział podstawowy'!$F$28,'Podział podstawowy'!$F$29)))))))</f>
        <v>870.67396312778124</v>
      </c>
      <c r="G1279" s="43"/>
      <c r="H1279" s="43"/>
    </row>
    <row r="1280" spans="1:8">
      <c r="A1280" s="104"/>
      <c r="B1280" s="104"/>
      <c r="C1280" s="104"/>
      <c r="D1280" s="104"/>
      <c r="E1280" s="104"/>
      <c r="F1280" s="113">
        <f>IF(D1280="dyrektor ",'Podział podstawowy'!$F$19,IF(OR(D1280="zastępca dyrektora ",D1280="główny księgowy"),'Podział podstawowy'!$F$20,IF(D1280="kierownik",'Podział podstawowy'!$F$24,IF(D1280="zastępca kierownika",'Podział podstawowy'!$F$25,IF(D1280="główny ekspert",'Podział podstawowy'!$F$26,IF(OR(D1280="starszy ekspert",D1280="główny specjalista"),'Podział podstawowy'!$F$27,IF(OR(D1280="ekspert",D1280="specjalista"),'Podział podstawowy'!$F$28,'Podział podstawowy'!$F$29)))))))</f>
        <v>870.67396312778124</v>
      </c>
      <c r="G1280" s="43"/>
      <c r="H1280" s="43"/>
    </row>
    <row r="1281" spans="1:8">
      <c r="A1281" s="104"/>
      <c r="B1281" s="104"/>
      <c r="C1281" s="104"/>
      <c r="D1281" s="104"/>
      <c r="E1281" s="104"/>
      <c r="F1281" s="113">
        <f>IF(D1281="dyrektor ",'Podział podstawowy'!$F$19,IF(OR(D1281="zastępca dyrektora ",D1281="główny księgowy"),'Podział podstawowy'!$F$20,IF(D1281="kierownik",'Podział podstawowy'!$F$24,IF(D1281="zastępca kierownika",'Podział podstawowy'!$F$25,IF(D1281="główny ekspert",'Podział podstawowy'!$F$26,IF(OR(D1281="starszy ekspert",D1281="główny specjalista"),'Podział podstawowy'!$F$27,IF(OR(D1281="ekspert",D1281="specjalista"),'Podział podstawowy'!$F$28,'Podział podstawowy'!$F$29)))))))</f>
        <v>870.67396312778124</v>
      </c>
      <c r="G1281" s="104"/>
      <c r="H1281" s="104"/>
    </row>
    <row r="1282" spans="1:8">
      <c r="A1282" s="104"/>
      <c r="B1282" s="104"/>
      <c r="C1282" s="104"/>
      <c r="D1282" s="104"/>
      <c r="E1282" s="104"/>
      <c r="F1282" s="113">
        <f>IF(D1282="dyrektor ",'Podział podstawowy'!$F$19,IF(OR(D1282="zastępca dyrektora ",D1282="główny księgowy"),'Podział podstawowy'!$F$20,IF(D1282="kierownik",'Podział podstawowy'!$F$24,IF(D1282="zastępca kierownika",'Podział podstawowy'!$F$25,IF(D1282="główny ekspert",'Podział podstawowy'!$F$26,IF(OR(D1282="starszy ekspert",D1282="główny specjalista"),'Podział podstawowy'!$F$27,IF(OR(D1282="ekspert",D1282="specjalista"),'Podział podstawowy'!$F$28,'Podział podstawowy'!$F$29)))))))</f>
        <v>870.67396312778124</v>
      </c>
      <c r="G1282" s="43"/>
      <c r="H1282" s="43"/>
    </row>
    <row r="1283" spans="1:8">
      <c r="A1283" s="104"/>
      <c r="B1283" s="104"/>
      <c r="C1283" s="104"/>
      <c r="D1283" s="104"/>
      <c r="E1283" s="104"/>
      <c r="F1283" s="113">
        <f>IF(D1283="dyrektor ",'Podział podstawowy'!$F$19,IF(OR(D1283="zastępca dyrektora ",D1283="główny księgowy"),'Podział podstawowy'!$F$20,IF(D1283="kierownik",'Podział podstawowy'!$F$24,IF(D1283="zastępca kierownika",'Podział podstawowy'!$F$25,IF(D1283="główny ekspert",'Podział podstawowy'!$F$26,IF(OR(D1283="starszy ekspert",D1283="główny specjalista"),'Podział podstawowy'!$F$27,IF(OR(D1283="ekspert",D1283="specjalista"),'Podział podstawowy'!$F$28,'Podział podstawowy'!$F$29)))))))</f>
        <v>870.67396312778124</v>
      </c>
      <c r="G1283" s="104"/>
      <c r="H1283" s="104"/>
    </row>
    <row r="1284" spans="1:8">
      <c r="A1284" s="104"/>
      <c r="B1284" s="104"/>
      <c r="C1284" s="104"/>
      <c r="D1284" s="104"/>
      <c r="E1284" s="104"/>
      <c r="F1284" s="113">
        <f>IF(D1284="dyrektor ",'Podział podstawowy'!$F$19,IF(OR(D1284="zastępca dyrektora ",D1284="główny księgowy"),'Podział podstawowy'!$F$20,IF(D1284="kierownik",'Podział podstawowy'!$F$24,IF(D1284="zastępca kierownika",'Podział podstawowy'!$F$25,IF(D1284="główny ekspert",'Podział podstawowy'!$F$26,IF(OR(D1284="starszy ekspert",D1284="główny specjalista"),'Podział podstawowy'!$F$27,IF(OR(D1284="ekspert",D1284="specjalista"),'Podział podstawowy'!$F$28,'Podział podstawowy'!$F$29)))))))</f>
        <v>870.67396312778124</v>
      </c>
      <c r="G1284" s="43"/>
      <c r="H1284" s="43"/>
    </row>
    <row r="1285" spans="1:8">
      <c r="A1285" s="104"/>
      <c r="B1285" s="104"/>
      <c r="C1285" s="104"/>
      <c r="D1285" s="104"/>
      <c r="E1285" s="104"/>
      <c r="F1285" s="113">
        <f>IF(D1285="dyrektor ",'Podział podstawowy'!$F$19,IF(OR(D1285="zastępca dyrektora ",D1285="główny księgowy"),'Podział podstawowy'!$F$20,IF(D1285="kierownik",'Podział podstawowy'!$F$24,IF(D1285="zastępca kierownika",'Podział podstawowy'!$F$25,IF(D1285="główny ekspert",'Podział podstawowy'!$F$26,IF(OR(D1285="starszy ekspert",D1285="główny specjalista"),'Podział podstawowy'!$F$27,IF(OR(D1285="ekspert",D1285="specjalista"),'Podział podstawowy'!$F$28,'Podział podstawowy'!$F$29)))))))</f>
        <v>870.67396312778124</v>
      </c>
      <c r="G1285" s="104"/>
      <c r="H1285" s="104"/>
    </row>
    <row r="1286" spans="1:8">
      <c r="A1286" s="104"/>
      <c r="B1286" s="104"/>
      <c r="C1286" s="104"/>
      <c r="D1286" s="104"/>
      <c r="E1286" s="104"/>
      <c r="F1286" s="113">
        <f>IF(D1286="dyrektor ",'Podział podstawowy'!$F$19,IF(OR(D1286="zastępca dyrektora ",D1286="główny księgowy"),'Podział podstawowy'!$F$20,IF(D1286="kierownik",'Podział podstawowy'!$F$24,IF(D1286="zastępca kierownika",'Podział podstawowy'!$F$25,IF(D1286="główny ekspert",'Podział podstawowy'!$F$26,IF(OR(D1286="starszy ekspert",D1286="główny specjalista"),'Podział podstawowy'!$F$27,IF(OR(D1286="ekspert",D1286="specjalista"),'Podział podstawowy'!$F$28,'Podział podstawowy'!$F$29)))))))</f>
        <v>870.67396312778124</v>
      </c>
      <c r="G1286" s="43"/>
      <c r="H1286" s="43"/>
    </row>
    <row r="1287" spans="1:8">
      <c r="A1287" s="104"/>
      <c r="B1287" s="104"/>
      <c r="C1287" s="104"/>
      <c r="D1287" s="104"/>
      <c r="E1287" s="104"/>
      <c r="F1287" s="113">
        <f>IF(D1287="dyrektor ",'Podział podstawowy'!$F$19,IF(OR(D1287="zastępca dyrektora ",D1287="główny księgowy"),'Podział podstawowy'!$F$20,IF(D1287="kierownik",'Podział podstawowy'!$F$24,IF(D1287="zastępca kierownika",'Podział podstawowy'!$F$25,IF(D1287="główny ekspert",'Podział podstawowy'!$F$26,IF(OR(D1287="starszy ekspert",D1287="główny specjalista"),'Podział podstawowy'!$F$27,IF(OR(D1287="ekspert",D1287="specjalista"),'Podział podstawowy'!$F$28,'Podział podstawowy'!$F$29)))))))</f>
        <v>870.67396312778124</v>
      </c>
      <c r="G1287" s="104"/>
      <c r="H1287" s="104"/>
    </row>
    <row r="1288" spans="1:8">
      <c r="A1288" s="104"/>
      <c r="B1288" s="104"/>
      <c r="C1288" s="104"/>
      <c r="D1288" s="104"/>
      <c r="E1288" s="104"/>
      <c r="F1288" s="113">
        <f>IF(D1288="dyrektor ",'Podział podstawowy'!$F$19,IF(OR(D1288="zastępca dyrektora ",D1288="główny księgowy"),'Podział podstawowy'!$F$20,IF(D1288="kierownik",'Podział podstawowy'!$F$24,IF(D1288="zastępca kierownika",'Podział podstawowy'!$F$25,IF(D1288="główny ekspert",'Podział podstawowy'!$F$26,IF(OR(D1288="starszy ekspert",D1288="główny specjalista"),'Podział podstawowy'!$F$27,IF(OR(D1288="ekspert",D1288="specjalista"),'Podział podstawowy'!$F$28,'Podział podstawowy'!$F$29)))))))</f>
        <v>870.67396312778124</v>
      </c>
      <c r="G1288" s="43"/>
      <c r="H1288" s="43"/>
    </row>
    <row r="1289" spans="1:8">
      <c r="A1289" s="104"/>
      <c r="B1289" s="104"/>
      <c r="C1289" s="104"/>
      <c r="D1289" s="104"/>
      <c r="E1289" s="104"/>
      <c r="F1289" s="113">
        <f>IF(D1289="dyrektor ",'Podział podstawowy'!$F$19,IF(OR(D1289="zastępca dyrektora ",D1289="główny księgowy"),'Podział podstawowy'!$F$20,IF(D1289="kierownik",'Podział podstawowy'!$F$24,IF(D1289="zastępca kierownika",'Podział podstawowy'!$F$25,IF(D1289="główny ekspert",'Podział podstawowy'!$F$26,IF(OR(D1289="starszy ekspert",D1289="główny specjalista"),'Podział podstawowy'!$F$27,IF(OR(D1289="ekspert",D1289="specjalista"),'Podział podstawowy'!$F$28,'Podział podstawowy'!$F$29)))))))</f>
        <v>870.67396312778124</v>
      </c>
    </row>
    <row r="1290" spans="1:8">
      <c r="A1290" s="104"/>
      <c r="B1290" s="104"/>
      <c r="C1290" s="104"/>
      <c r="D1290" s="104"/>
      <c r="E1290" s="104"/>
      <c r="F1290" s="113">
        <f>IF(D1290="dyrektor ",'Podział podstawowy'!$F$19,IF(OR(D1290="zastępca dyrektora ",D1290="główny księgowy"),'Podział podstawowy'!$F$20,IF(D1290="kierownik",'Podział podstawowy'!$F$24,IF(D1290="zastępca kierownika",'Podział podstawowy'!$F$25,IF(D1290="główny ekspert",'Podział podstawowy'!$F$26,IF(OR(D1290="starszy ekspert",D1290="główny specjalista"),'Podział podstawowy'!$F$27,IF(OR(D1290="ekspert",D1290="specjalista"),'Podział podstawowy'!$F$28,'Podział podstawowy'!$F$29)))))))</f>
        <v>870.67396312778124</v>
      </c>
    </row>
    <row r="1291" spans="1:8">
      <c r="A1291" s="104"/>
      <c r="B1291" s="104"/>
      <c r="C1291" s="104"/>
      <c r="D1291" s="104"/>
      <c r="E1291" s="104"/>
      <c r="F1291" s="113">
        <f>IF(D1291="dyrektor ",'Podział podstawowy'!$F$19,IF(OR(D1291="zastępca dyrektora ",D1291="główny księgowy"),'Podział podstawowy'!$F$20,IF(D1291="kierownik",'Podział podstawowy'!$F$24,IF(D1291="zastępca kierownika",'Podział podstawowy'!$F$25,IF(D1291="główny ekspert",'Podział podstawowy'!$F$26,IF(OR(D1291="starszy ekspert",D1291="główny specjalista"),'Podział podstawowy'!$F$27,IF(OR(D1291="ekspert",D1291="specjalista"),'Podział podstawowy'!$F$28,'Podział podstawowy'!$F$29)))))))</f>
        <v>870.67396312778124</v>
      </c>
    </row>
    <row r="1292" spans="1:8">
      <c r="A1292" s="104"/>
      <c r="B1292" s="104"/>
      <c r="C1292" s="104"/>
      <c r="D1292" s="104"/>
      <c r="E1292" s="104"/>
      <c r="F1292" s="113">
        <f>IF(D1292="dyrektor ",'Podział podstawowy'!$F$19,IF(OR(D1292="zastępca dyrektora ",D1292="główny księgowy"),'Podział podstawowy'!$F$20,IF(D1292="kierownik",'Podział podstawowy'!$F$24,IF(D1292="zastępca kierownika",'Podział podstawowy'!$F$25,IF(D1292="główny ekspert",'Podział podstawowy'!$F$26,IF(OR(D1292="starszy ekspert",D1292="główny specjalista"),'Podział podstawowy'!$F$27,IF(OR(D1292="ekspert",D1292="specjalista"),'Podział podstawowy'!$F$28,'Podział podstawowy'!$F$29)))))))</f>
        <v>870.67396312778124</v>
      </c>
    </row>
    <row r="1293" spans="1:8">
      <c r="A1293" s="104"/>
      <c r="B1293" s="104"/>
      <c r="C1293" s="104"/>
      <c r="D1293" s="104"/>
      <c r="E1293" s="104"/>
      <c r="F1293" s="113">
        <f>IF(D1293="dyrektor ",'Podział podstawowy'!$F$19,IF(OR(D1293="zastępca dyrektora ",D1293="główny księgowy"),'Podział podstawowy'!$F$20,IF(D1293="kierownik",'Podział podstawowy'!$F$24,IF(D1293="zastępca kierownika",'Podział podstawowy'!$F$25,IF(D1293="główny ekspert",'Podział podstawowy'!$F$26,IF(OR(D1293="starszy ekspert",D1293="główny specjalista"),'Podział podstawowy'!$F$27,IF(OR(D1293="ekspert",D1293="specjalista"),'Podział podstawowy'!$F$28,'Podział podstawowy'!$F$29)))))))</f>
        <v>870.67396312778124</v>
      </c>
    </row>
    <row r="1294" spans="1:8">
      <c r="A1294" s="104"/>
      <c r="B1294" s="104"/>
      <c r="C1294" s="104"/>
      <c r="D1294" s="104"/>
      <c r="E1294" s="104"/>
      <c r="F1294" s="113">
        <f>IF(D1294="dyrektor ",'Podział podstawowy'!$F$19,IF(OR(D1294="zastępca dyrektora ",D1294="główny księgowy"),'Podział podstawowy'!$F$20,IF(D1294="kierownik",'Podział podstawowy'!$F$24,IF(D1294="zastępca kierownika",'Podział podstawowy'!$F$25,IF(D1294="główny ekspert",'Podział podstawowy'!$F$26,IF(OR(D1294="starszy ekspert",D1294="główny specjalista"),'Podział podstawowy'!$F$27,IF(OR(D1294="ekspert",D1294="specjalista"),'Podział podstawowy'!$F$28,'Podział podstawowy'!$F$29)))))))</f>
        <v>870.67396312778124</v>
      </c>
      <c r="G1294" s="43"/>
      <c r="H1294" s="43"/>
    </row>
    <row r="1295" spans="1:8">
      <c r="A1295" s="104"/>
      <c r="B1295" s="104"/>
      <c r="C1295" s="104"/>
      <c r="D1295" s="104"/>
      <c r="E1295" s="104"/>
      <c r="F1295" s="113">
        <f>IF(D1295="dyrektor ",'Podział podstawowy'!$F$19,IF(OR(D1295="zastępca dyrektora ",D1295="główny księgowy"),'Podział podstawowy'!$F$20,IF(D1295="kierownik",'Podział podstawowy'!$F$24,IF(D1295="zastępca kierownika",'Podział podstawowy'!$F$25,IF(D1295="główny ekspert",'Podział podstawowy'!$F$26,IF(OR(D1295="starszy ekspert",D1295="główny specjalista"),'Podział podstawowy'!$F$27,IF(OR(D1295="ekspert",D1295="specjalista"),'Podział podstawowy'!$F$28,'Podział podstawowy'!$F$29)))))))</f>
        <v>870.67396312778124</v>
      </c>
      <c r="G1295" s="104"/>
      <c r="H1295" s="104"/>
    </row>
    <row r="1296" spans="1:8">
      <c r="A1296" s="104"/>
      <c r="B1296" s="104"/>
      <c r="C1296" s="104"/>
      <c r="D1296" s="104"/>
      <c r="E1296" s="104"/>
      <c r="F1296" s="113">
        <f>IF(D1296="dyrektor ",'Podział podstawowy'!$F$19,IF(OR(D1296="zastępca dyrektora ",D1296="główny księgowy"),'Podział podstawowy'!$F$20,IF(D1296="kierownik",'Podział podstawowy'!$F$24,IF(D1296="zastępca kierownika",'Podział podstawowy'!$F$25,IF(D1296="główny ekspert",'Podział podstawowy'!$F$26,IF(OR(D1296="starszy ekspert",D1296="główny specjalista"),'Podział podstawowy'!$F$27,IF(OR(D1296="ekspert",D1296="specjalista"),'Podział podstawowy'!$F$28,'Podział podstawowy'!$F$29)))))))</f>
        <v>870.67396312778124</v>
      </c>
      <c r="G1296" s="43"/>
      <c r="H1296" s="43"/>
    </row>
    <row r="1297" spans="1:8">
      <c r="A1297" s="104"/>
      <c r="B1297" s="104"/>
      <c r="C1297" s="104"/>
      <c r="D1297" s="104"/>
      <c r="E1297" s="104"/>
      <c r="F1297" s="113">
        <f>IF(D1297="dyrektor ",'Podział podstawowy'!$F$19,IF(OR(D1297="zastępca dyrektora ",D1297="główny księgowy"),'Podział podstawowy'!$F$20,IF(D1297="kierownik",'Podział podstawowy'!$F$24,IF(D1297="zastępca kierownika",'Podział podstawowy'!$F$25,IF(D1297="główny ekspert",'Podział podstawowy'!$F$26,IF(OR(D1297="starszy ekspert",D1297="główny specjalista"),'Podział podstawowy'!$F$27,IF(OR(D1297="ekspert",D1297="specjalista"),'Podział podstawowy'!$F$28,'Podział podstawowy'!$F$29)))))))</f>
        <v>870.67396312778124</v>
      </c>
      <c r="G1297" s="104"/>
      <c r="H1297" s="104"/>
    </row>
    <row r="1298" spans="1:8">
      <c r="A1298" s="104"/>
      <c r="B1298" s="104"/>
      <c r="C1298" s="104"/>
      <c r="D1298" s="104"/>
      <c r="E1298" s="104"/>
      <c r="F1298" s="113">
        <f>IF(D1298="dyrektor ",'Podział podstawowy'!$F$19,IF(OR(D1298="zastępca dyrektora ",D1298="główny księgowy"),'Podział podstawowy'!$F$20,IF(D1298="kierownik",'Podział podstawowy'!$F$24,IF(D1298="zastępca kierownika",'Podział podstawowy'!$F$25,IF(D1298="główny ekspert",'Podział podstawowy'!$F$26,IF(OR(D1298="starszy ekspert",D1298="główny specjalista"),'Podział podstawowy'!$F$27,IF(OR(D1298="ekspert",D1298="specjalista"),'Podział podstawowy'!$F$28,'Podział podstawowy'!$F$29)))))))</f>
        <v>870.67396312778124</v>
      </c>
      <c r="G1298" s="43"/>
      <c r="H1298" s="43"/>
    </row>
    <row r="1299" spans="1:8">
      <c r="A1299" s="104"/>
      <c r="B1299" s="104"/>
      <c r="C1299" s="104"/>
      <c r="D1299" s="104"/>
      <c r="E1299" s="104"/>
      <c r="F1299" s="113">
        <f>IF(D1299="dyrektor ",'Podział podstawowy'!$F$19,IF(OR(D1299="zastępca dyrektora ",D1299="główny księgowy"),'Podział podstawowy'!$F$20,IF(D1299="kierownik",'Podział podstawowy'!$F$24,IF(D1299="zastępca kierownika",'Podział podstawowy'!$F$25,IF(D1299="główny ekspert",'Podział podstawowy'!$F$26,IF(OR(D1299="starszy ekspert",D1299="główny specjalista"),'Podział podstawowy'!$F$27,IF(OR(D1299="ekspert",D1299="specjalista"),'Podział podstawowy'!$F$28,'Podział podstawowy'!$F$29)))))))</f>
        <v>870.67396312778124</v>
      </c>
      <c r="G1299" s="104"/>
      <c r="H1299" s="104"/>
    </row>
    <row r="1300" spans="1:8">
      <c r="A1300" s="104"/>
      <c r="B1300" s="104"/>
      <c r="C1300" s="104"/>
      <c r="D1300" s="104"/>
      <c r="E1300" s="104"/>
      <c r="F1300" s="113">
        <f>IF(D1300="dyrektor ",'Podział podstawowy'!$F$19,IF(OR(D1300="zastępca dyrektora ",D1300="główny księgowy"),'Podział podstawowy'!$F$20,IF(D1300="kierownik",'Podział podstawowy'!$F$24,IF(D1300="zastępca kierownika",'Podział podstawowy'!$F$25,IF(D1300="główny ekspert",'Podział podstawowy'!$F$26,IF(OR(D1300="starszy ekspert",D1300="główny specjalista"),'Podział podstawowy'!$F$27,IF(OR(D1300="ekspert",D1300="specjalista"),'Podział podstawowy'!$F$28,'Podział podstawowy'!$F$29)))))))</f>
        <v>870.67396312778124</v>
      </c>
      <c r="G1300" s="43"/>
      <c r="H1300" s="43"/>
    </row>
    <row r="1301" spans="1:8">
      <c r="A1301" s="104"/>
      <c r="B1301" s="104"/>
      <c r="C1301" s="104"/>
      <c r="D1301" s="104"/>
      <c r="E1301" s="104"/>
      <c r="F1301" s="113">
        <f>IF(D1301="dyrektor ",'Podział podstawowy'!$F$19,IF(OR(D1301="zastępca dyrektora ",D1301="główny księgowy"),'Podział podstawowy'!$F$20,IF(D1301="kierownik",'Podział podstawowy'!$F$24,IF(D1301="zastępca kierownika",'Podział podstawowy'!$F$25,IF(D1301="główny ekspert",'Podział podstawowy'!$F$26,IF(OR(D1301="starszy ekspert",D1301="główny specjalista"),'Podział podstawowy'!$F$27,IF(OR(D1301="ekspert",D1301="specjalista"),'Podział podstawowy'!$F$28,'Podział podstawowy'!$F$29)))))))</f>
        <v>870.67396312778124</v>
      </c>
      <c r="G1301" s="104"/>
      <c r="H1301" s="104"/>
    </row>
    <row r="1302" spans="1:8">
      <c r="A1302" s="104"/>
      <c r="B1302" s="104"/>
      <c r="C1302" s="104"/>
      <c r="D1302" s="104"/>
      <c r="E1302" s="104"/>
      <c r="F1302" s="113">
        <f>IF(D1302="dyrektor ",'Podział podstawowy'!$F$19,IF(OR(D1302="zastępca dyrektora ",D1302="główny księgowy"),'Podział podstawowy'!$F$20,IF(D1302="kierownik",'Podział podstawowy'!$F$24,IF(D1302="zastępca kierownika",'Podział podstawowy'!$F$25,IF(D1302="główny ekspert",'Podział podstawowy'!$F$26,IF(OR(D1302="starszy ekspert",D1302="główny specjalista"),'Podział podstawowy'!$F$27,IF(OR(D1302="ekspert",D1302="specjalista"),'Podział podstawowy'!$F$28,'Podział podstawowy'!$F$29)))))))</f>
        <v>870.67396312778124</v>
      </c>
      <c r="G1302" s="43"/>
      <c r="H1302" s="43"/>
    </row>
    <row r="1303" spans="1:8">
      <c r="A1303" s="104"/>
      <c r="B1303" s="104"/>
      <c r="C1303" s="104"/>
      <c r="D1303" s="104"/>
      <c r="E1303" s="104"/>
      <c r="F1303" s="113">
        <f>IF(D1303="dyrektor ",'Podział podstawowy'!$F$19,IF(OR(D1303="zastępca dyrektora ",D1303="główny księgowy"),'Podział podstawowy'!$F$20,IF(D1303="kierownik",'Podział podstawowy'!$F$24,IF(D1303="zastępca kierownika",'Podział podstawowy'!$F$25,IF(D1303="główny ekspert",'Podział podstawowy'!$F$26,IF(OR(D1303="starszy ekspert",D1303="główny specjalista"),'Podział podstawowy'!$F$27,IF(OR(D1303="ekspert",D1303="specjalista"),'Podział podstawowy'!$F$28,'Podział podstawowy'!$F$29)))))))</f>
        <v>870.67396312778124</v>
      </c>
    </row>
    <row r="1304" spans="1:8">
      <c r="A1304" s="104"/>
      <c r="B1304" s="104"/>
      <c r="C1304" s="104"/>
      <c r="D1304" s="104"/>
      <c r="E1304" s="104"/>
      <c r="F1304" s="113">
        <f>IF(D1304="dyrektor ",'Podział podstawowy'!$F$19,IF(OR(D1304="zastępca dyrektora ",D1304="główny księgowy"),'Podział podstawowy'!$F$20,IF(D1304="kierownik",'Podział podstawowy'!$F$24,IF(D1304="zastępca kierownika",'Podział podstawowy'!$F$25,IF(D1304="główny ekspert",'Podział podstawowy'!$F$26,IF(OR(D1304="starszy ekspert",D1304="główny specjalista"),'Podział podstawowy'!$F$27,IF(OR(D1304="ekspert",D1304="specjalista"),'Podział podstawowy'!$F$28,'Podział podstawowy'!$F$29)))))))</f>
        <v>870.67396312778124</v>
      </c>
    </row>
    <row r="1305" spans="1:8">
      <c r="A1305" s="104"/>
      <c r="B1305" s="104"/>
      <c r="C1305" s="104"/>
      <c r="D1305" s="104"/>
      <c r="E1305" s="104"/>
      <c r="F1305" s="113">
        <f>IF(D1305="dyrektor ",'Podział podstawowy'!$F$19,IF(OR(D1305="zastępca dyrektora ",D1305="główny księgowy"),'Podział podstawowy'!$F$20,IF(D1305="kierownik",'Podział podstawowy'!$F$24,IF(D1305="zastępca kierownika",'Podział podstawowy'!$F$25,IF(D1305="główny ekspert",'Podział podstawowy'!$F$26,IF(OR(D1305="starszy ekspert",D1305="główny specjalista"),'Podział podstawowy'!$F$27,IF(OR(D1305="ekspert",D1305="specjalista"),'Podział podstawowy'!$F$28,'Podział podstawowy'!$F$29)))))))</f>
        <v>870.67396312778124</v>
      </c>
    </row>
    <row r="1306" spans="1:8">
      <c r="A1306" s="104"/>
      <c r="B1306" s="104"/>
      <c r="C1306" s="104"/>
      <c r="D1306" s="104"/>
      <c r="E1306" s="104"/>
      <c r="F1306" s="113">
        <f>IF(D1306="dyrektor ",'Podział podstawowy'!$F$19,IF(OR(D1306="zastępca dyrektora ",D1306="główny księgowy"),'Podział podstawowy'!$F$20,IF(D1306="kierownik",'Podział podstawowy'!$F$24,IF(D1306="zastępca kierownika",'Podział podstawowy'!$F$25,IF(D1306="główny ekspert",'Podział podstawowy'!$F$26,IF(OR(D1306="starszy ekspert",D1306="główny specjalista"),'Podział podstawowy'!$F$27,IF(OR(D1306="ekspert",D1306="specjalista"),'Podział podstawowy'!$F$28,'Podział podstawowy'!$F$29)))))))</f>
        <v>870.67396312778124</v>
      </c>
    </row>
    <row r="1307" spans="1:8">
      <c r="A1307" s="104"/>
      <c r="B1307" s="104"/>
      <c r="C1307" s="104"/>
      <c r="D1307" s="104"/>
      <c r="E1307" s="104"/>
      <c r="F1307" s="113">
        <f>IF(D1307="dyrektor ",'Podział podstawowy'!$F$19,IF(OR(D1307="zastępca dyrektora ",D1307="główny księgowy"),'Podział podstawowy'!$F$20,IF(D1307="kierownik",'Podział podstawowy'!$F$24,IF(D1307="zastępca kierownika",'Podział podstawowy'!$F$25,IF(D1307="główny ekspert",'Podział podstawowy'!$F$26,IF(OR(D1307="starszy ekspert",D1307="główny specjalista"),'Podział podstawowy'!$F$27,IF(OR(D1307="ekspert",D1307="specjalista"),'Podział podstawowy'!$F$28,'Podział podstawowy'!$F$29)))))))</f>
        <v>870.67396312778124</v>
      </c>
    </row>
    <row r="1308" spans="1:8">
      <c r="A1308" s="104"/>
      <c r="B1308" s="104"/>
      <c r="C1308" s="104"/>
      <c r="D1308" s="104"/>
      <c r="E1308" s="104"/>
      <c r="F1308" s="113">
        <f>IF(D1308="dyrektor ",'Podział podstawowy'!$F$19,IF(OR(D1308="zastępca dyrektora ",D1308="główny księgowy"),'Podział podstawowy'!$F$20,IF(D1308="kierownik",'Podział podstawowy'!$F$24,IF(D1308="zastępca kierownika",'Podział podstawowy'!$F$25,IF(D1308="główny ekspert",'Podział podstawowy'!$F$26,IF(OR(D1308="starszy ekspert",D1308="główny specjalista"),'Podział podstawowy'!$F$27,IF(OR(D1308="ekspert",D1308="specjalista"),'Podział podstawowy'!$F$28,'Podział podstawowy'!$F$29)))))))</f>
        <v>870.67396312778124</v>
      </c>
      <c r="G1308" s="43"/>
      <c r="H1308" s="43"/>
    </row>
    <row r="1309" spans="1:8">
      <c r="A1309" s="104"/>
      <c r="B1309" s="104"/>
      <c r="C1309" s="104"/>
      <c r="D1309" s="104"/>
      <c r="E1309" s="104"/>
      <c r="F1309" s="113">
        <f>IF(D1309="dyrektor ",'Podział podstawowy'!$F$19,IF(OR(D1309="zastępca dyrektora ",D1309="główny księgowy"),'Podział podstawowy'!$F$20,IF(D1309="kierownik",'Podział podstawowy'!$F$24,IF(D1309="zastępca kierownika",'Podział podstawowy'!$F$25,IF(D1309="główny ekspert",'Podział podstawowy'!$F$26,IF(OR(D1309="starszy ekspert",D1309="główny specjalista"),'Podział podstawowy'!$F$27,IF(OR(D1309="ekspert",D1309="specjalista"),'Podział podstawowy'!$F$28,'Podział podstawowy'!$F$29)))))))</f>
        <v>870.67396312778124</v>
      </c>
      <c r="G1309" s="104"/>
      <c r="H1309" s="104"/>
    </row>
    <row r="1310" spans="1:8">
      <c r="A1310" s="104"/>
      <c r="B1310" s="104"/>
      <c r="C1310" s="104"/>
      <c r="D1310" s="104"/>
      <c r="E1310" s="104"/>
      <c r="F1310" s="113">
        <f>IF(D1310="dyrektor ",'Podział podstawowy'!$F$19,IF(OR(D1310="zastępca dyrektora ",D1310="główny księgowy"),'Podział podstawowy'!$F$20,IF(D1310="kierownik",'Podział podstawowy'!$F$24,IF(D1310="zastępca kierownika",'Podział podstawowy'!$F$25,IF(D1310="główny ekspert",'Podział podstawowy'!$F$26,IF(OR(D1310="starszy ekspert",D1310="główny specjalista"),'Podział podstawowy'!$F$27,IF(OR(D1310="ekspert",D1310="specjalista"),'Podział podstawowy'!$F$28,'Podział podstawowy'!$F$29)))))))</f>
        <v>870.67396312778124</v>
      </c>
      <c r="G1310" s="43"/>
      <c r="H1310" s="43"/>
    </row>
    <row r="1311" spans="1:8">
      <c r="A1311" s="104"/>
      <c r="B1311" s="104"/>
      <c r="C1311" s="104"/>
      <c r="D1311" s="104"/>
      <c r="E1311" s="104"/>
      <c r="F1311" s="113">
        <f>IF(D1311="dyrektor ",'Podział podstawowy'!$F$19,IF(OR(D1311="zastępca dyrektora ",D1311="główny księgowy"),'Podział podstawowy'!$F$20,IF(D1311="kierownik",'Podział podstawowy'!$F$24,IF(D1311="zastępca kierownika",'Podział podstawowy'!$F$25,IF(D1311="główny ekspert",'Podział podstawowy'!$F$26,IF(OR(D1311="starszy ekspert",D1311="główny specjalista"),'Podział podstawowy'!$F$27,IF(OR(D1311="ekspert",D1311="specjalista"),'Podział podstawowy'!$F$28,'Podział podstawowy'!$F$29)))))))</f>
        <v>870.67396312778124</v>
      </c>
      <c r="G1311" s="104"/>
      <c r="H1311" s="104"/>
    </row>
    <row r="1312" spans="1:8">
      <c r="A1312" s="104"/>
      <c r="B1312" s="104"/>
      <c r="C1312" s="104"/>
      <c r="D1312" s="104"/>
      <c r="E1312" s="104"/>
      <c r="F1312" s="113">
        <f>IF(D1312="dyrektor ",'Podział podstawowy'!$F$19,IF(OR(D1312="zastępca dyrektora ",D1312="główny księgowy"),'Podział podstawowy'!$F$20,IF(D1312="kierownik",'Podział podstawowy'!$F$24,IF(D1312="zastępca kierownika",'Podział podstawowy'!$F$25,IF(D1312="główny ekspert",'Podział podstawowy'!$F$26,IF(OR(D1312="starszy ekspert",D1312="główny specjalista"),'Podział podstawowy'!$F$27,IF(OR(D1312="ekspert",D1312="specjalista"),'Podział podstawowy'!$F$28,'Podział podstawowy'!$F$29)))))))</f>
        <v>870.67396312778124</v>
      </c>
      <c r="G1312" s="43"/>
      <c r="H1312" s="43"/>
    </row>
    <row r="1313" spans="1:8">
      <c r="A1313" s="104"/>
      <c r="B1313" s="104"/>
      <c r="C1313" s="104"/>
      <c r="D1313" s="104"/>
      <c r="E1313" s="104"/>
      <c r="F1313" s="113">
        <f>IF(D1313="dyrektor ",'Podział podstawowy'!$F$19,IF(OR(D1313="zastępca dyrektora ",D1313="główny księgowy"),'Podział podstawowy'!$F$20,IF(D1313="kierownik",'Podział podstawowy'!$F$24,IF(D1313="zastępca kierownika",'Podział podstawowy'!$F$25,IF(D1313="główny ekspert",'Podział podstawowy'!$F$26,IF(OR(D1313="starszy ekspert",D1313="główny specjalista"),'Podział podstawowy'!$F$27,IF(OR(D1313="ekspert",D1313="specjalista"),'Podział podstawowy'!$F$28,'Podział podstawowy'!$F$29)))))))</f>
        <v>870.67396312778124</v>
      </c>
      <c r="G1313" s="104"/>
      <c r="H1313" s="104"/>
    </row>
    <row r="1314" spans="1:8">
      <c r="A1314" s="104"/>
      <c r="B1314" s="104"/>
      <c r="C1314" s="104"/>
      <c r="D1314" s="104"/>
      <c r="E1314" s="104"/>
      <c r="F1314" s="113">
        <f>IF(D1314="dyrektor ",'Podział podstawowy'!$F$19,IF(OR(D1314="zastępca dyrektora ",D1314="główny księgowy"),'Podział podstawowy'!$F$20,IF(D1314="kierownik",'Podział podstawowy'!$F$24,IF(D1314="zastępca kierownika",'Podział podstawowy'!$F$25,IF(D1314="główny ekspert",'Podział podstawowy'!$F$26,IF(OR(D1314="starszy ekspert",D1314="główny specjalista"),'Podział podstawowy'!$F$27,IF(OR(D1314="ekspert",D1314="specjalista"),'Podział podstawowy'!$F$28,'Podział podstawowy'!$F$29)))))))</f>
        <v>870.67396312778124</v>
      </c>
      <c r="G1314" s="43"/>
      <c r="H1314" s="43"/>
    </row>
    <row r="1315" spans="1:8">
      <c r="A1315" s="104"/>
      <c r="B1315" s="104"/>
      <c r="C1315" s="104"/>
      <c r="D1315" s="104"/>
      <c r="E1315" s="104"/>
      <c r="F1315" s="113">
        <f>IF(D1315="dyrektor ",'Podział podstawowy'!$F$19,IF(OR(D1315="zastępca dyrektora ",D1315="główny księgowy"),'Podział podstawowy'!$F$20,IF(D1315="kierownik",'Podział podstawowy'!$F$24,IF(D1315="zastępca kierownika",'Podział podstawowy'!$F$25,IF(D1315="główny ekspert",'Podział podstawowy'!$F$26,IF(OR(D1315="starszy ekspert",D1315="główny specjalista"),'Podział podstawowy'!$F$27,IF(OR(D1315="ekspert",D1315="specjalista"),'Podział podstawowy'!$F$28,'Podział podstawowy'!$F$29)))))))</f>
        <v>870.67396312778124</v>
      </c>
      <c r="G1315" s="104"/>
      <c r="H1315" s="104"/>
    </row>
    <row r="1316" spans="1:8">
      <c r="A1316" s="104"/>
      <c r="B1316" s="104"/>
      <c r="C1316" s="104"/>
      <c r="D1316" s="104"/>
      <c r="E1316" s="104"/>
      <c r="F1316" s="113">
        <f>IF(D1316="dyrektor ",'Podział podstawowy'!$F$19,IF(OR(D1316="zastępca dyrektora ",D1316="główny księgowy"),'Podział podstawowy'!$F$20,IF(D1316="kierownik",'Podział podstawowy'!$F$24,IF(D1316="zastępca kierownika",'Podział podstawowy'!$F$25,IF(D1316="główny ekspert",'Podział podstawowy'!$F$26,IF(OR(D1316="starszy ekspert",D1316="główny specjalista"),'Podział podstawowy'!$F$27,IF(OR(D1316="ekspert",D1316="specjalista"),'Podział podstawowy'!$F$28,'Podział podstawowy'!$F$29)))))))</f>
        <v>870.67396312778124</v>
      </c>
      <c r="G1316" s="43"/>
      <c r="H1316" s="43"/>
    </row>
    <row r="1317" spans="1:8">
      <c r="A1317" s="104"/>
      <c r="B1317" s="104"/>
      <c r="C1317" s="104"/>
      <c r="D1317" s="104"/>
      <c r="E1317" s="104"/>
      <c r="F1317" s="113">
        <f>IF(D1317="dyrektor ",'Podział podstawowy'!$F$19,IF(OR(D1317="zastępca dyrektora ",D1317="główny księgowy"),'Podział podstawowy'!$F$20,IF(D1317="kierownik",'Podział podstawowy'!$F$24,IF(D1317="zastępca kierownika",'Podział podstawowy'!$F$25,IF(D1317="główny ekspert",'Podział podstawowy'!$F$26,IF(OR(D1317="starszy ekspert",D1317="główny specjalista"),'Podział podstawowy'!$F$27,IF(OR(D1317="ekspert",D1317="specjalista"),'Podział podstawowy'!$F$28,'Podział podstawowy'!$F$29)))))))</f>
        <v>870.67396312778124</v>
      </c>
    </row>
    <row r="1318" spans="1:8">
      <c r="A1318" s="104"/>
      <c r="B1318" s="104"/>
      <c r="C1318" s="104"/>
      <c r="D1318" s="104"/>
      <c r="E1318" s="104"/>
      <c r="F1318" s="113">
        <f>IF(D1318="dyrektor ",'Podział podstawowy'!$F$19,IF(OR(D1318="zastępca dyrektora ",D1318="główny księgowy"),'Podział podstawowy'!$F$20,IF(D1318="kierownik",'Podział podstawowy'!$F$24,IF(D1318="zastępca kierownika",'Podział podstawowy'!$F$25,IF(D1318="główny ekspert",'Podział podstawowy'!$F$26,IF(OR(D1318="starszy ekspert",D1318="główny specjalista"),'Podział podstawowy'!$F$27,IF(OR(D1318="ekspert",D1318="specjalista"),'Podział podstawowy'!$F$28,'Podział podstawowy'!$F$29)))))))</f>
        <v>870.67396312778124</v>
      </c>
    </row>
    <row r="1319" spans="1:8">
      <c r="A1319" s="104"/>
      <c r="B1319" s="104"/>
      <c r="C1319" s="104"/>
      <c r="D1319" s="104"/>
      <c r="E1319" s="104"/>
      <c r="F1319" s="113">
        <f>IF(D1319="dyrektor ",'Podział podstawowy'!$F$19,IF(OR(D1319="zastępca dyrektora ",D1319="główny księgowy"),'Podział podstawowy'!$F$20,IF(D1319="kierownik",'Podział podstawowy'!$F$24,IF(D1319="zastępca kierownika",'Podział podstawowy'!$F$25,IF(D1319="główny ekspert",'Podział podstawowy'!$F$26,IF(OR(D1319="starszy ekspert",D1319="główny specjalista"),'Podział podstawowy'!$F$27,IF(OR(D1319="ekspert",D1319="specjalista"),'Podział podstawowy'!$F$28,'Podział podstawowy'!$F$29)))))))</f>
        <v>870.67396312778124</v>
      </c>
    </row>
    <row r="1320" spans="1:8">
      <c r="A1320" s="104"/>
      <c r="B1320" s="104"/>
      <c r="C1320" s="104"/>
      <c r="D1320" s="104"/>
      <c r="E1320" s="104"/>
      <c r="F1320" s="113">
        <f>IF(D1320="dyrektor ",'Podział podstawowy'!$F$19,IF(OR(D1320="zastępca dyrektora ",D1320="główny księgowy"),'Podział podstawowy'!$F$20,IF(D1320="kierownik",'Podział podstawowy'!$F$24,IF(D1320="zastępca kierownika",'Podział podstawowy'!$F$25,IF(D1320="główny ekspert",'Podział podstawowy'!$F$26,IF(OR(D1320="starszy ekspert",D1320="główny specjalista"),'Podział podstawowy'!$F$27,IF(OR(D1320="ekspert",D1320="specjalista"),'Podział podstawowy'!$F$28,'Podział podstawowy'!$F$29)))))))</f>
        <v>870.67396312778124</v>
      </c>
    </row>
    <row r="1321" spans="1:8">
      <c r="A1321" s="104"/>
      <c r="B1321" s="104"/>
      <c r="C1321" s="104"/>
      <c r="D1321" s="104"/>
      <c r="E1321" s="104"/>
      <c r="F1321" s="113">
        <f>IF(D1321="dyrektor ",'Podział podstawowy'!$F$19,IF(OR(D1321="zastępca dyrektora ",D1321="główny księgowy"),'Podział podstawowy'!$F$20,IF(D1321="kierownik",'Podział podstawowy'!$F$24,IF(D1321="zastępca kierownika",'Podział podstawowy'!$F$25,IF(D1321="główny ekspert",'Podział podstawowy'!$F$26,IF(OR(D1321="starszy ekspert",D1321="główny specjalista"),'Podział podstawowy'!$F$27,IF(OR(D1321="ekspert",D1321="specjalista"),'Podział podstawowy'!$F$28,'Podział podstawowy'!$F$29)))))))</f>
        <v>870.67396312778124</v>
      </c>
    </row>
    <row r="1322" spans="1:8">
      <c r="A1322" s="104"/>
      <c r="B1322" s="104"/>
      <c r="C1322" s="104"/>
      <c r="D1322" s="104"/>
      <c r="E1322" s="104"/>
      <c r="F1322" s="113">
        <f>IF(D1322="dyrektor ",'Podział podstawowy'!$F$19,IF(OR(D1322="zastępca dyrektora ",D1322="główny księgowy"),'Podział podstawowy'!$F$20,IF(D1322="kierownik",'Podział podstawowy'!$F$24,IF(D1322="zastępca kierownika",'Podział podstawowy'!$F$25,IF(D1322="główny ekspert",'Podział podstawowy'!$F$26,IF(OR(D1322="starszy ekspert",D1322="główny specjalista"),'Podział podstawowy'!$F$27,IF(OR(D1322="ekspert",D1322="specjalista"),'Podział podstawowy'!$F$28,'Podział podstawowy'!$F$29)))))))</f>
        <v>870.67396312778124</v>
      </c>
    </row>
    <row r="1323" spans="1:8">
      <c r="A1323" s="104"/>
      <c r="B1323" s="104"/>
      <c r="C1323" s="104"/>
      <c r="D1323" s="104"/>
      <c r="E1323" s="104"/>
      <c r="F1323" s="113">
        <f>IF(D1323="dyrektor ",'Podział podstawowy'!$F$19,IF(OR(D1323="zastępca dyrektora ",D1323="główny księgowy"),'Podział podstawowy'!$F$20,IF(D1323="kierownik",'Podział podstawowy'!$F$24,IF(D1323="zastępca kierownika",'Podział podstawowy'!$F$25,IF(D1323="główny ekspert",'Podział podstawowy'!$F$26,IF(OR(D1323="starszy ekspert",D1323="główny specjalista"),'Podział podstawowy'!$F$27,IF(OR(D1323="ekspert",D1323="specjalista"),'Podział podstawowy'!$F$28,'Podział podstawowy'!$F$29)))))))</f>
        <v>870.67396312778124</v>
      </c>
    </row>
    <row r="1324" spans="1:8">
      <c r="A1324" s="104"/>
      <c r="B1324" s="104"/>
      <c r="C1324" s="104"/>
      <c r="D1324" s="104"/>
      <c r="E1324" s="104"/>
      <c r="F1324" s="113">
        <f>IF(D1324="dyrektor ",'Podział podstawowy'!$F$19,IF(OR(D1324="zastępca dyrektora ",D1324="główny księgowy"),'Podział podstawowy'!$F$20,IF(D1324="kierownik",'Podział podstawowy'!$F$24,IF(D1324="zastępca kierownika",'Podział podstawowy'!$F$25,IF(D1324="główny ekspert",'Podział podstawowy'!$F$26,IF(OR(D1324="starszy ekspert",D1324="główny specjalista"),'Podział podstawowy'!$F$27,IF(OR(D1324="ekspert",D1324="specjalista"),'Podział podstawowy'!$F$28,'Podział podstawowy'!$F$29)))))))</f>
        <v>870.67396312778124</v>
      </c>
    </row>
    <row r="1325" spans="1:8">
      <c r="A1325" s="104"/>
      <c r="B1325" s="104"/>
      <c r="C1325" s="104"/>
      <c r="D1325" s="104"/>
      <c r="E1325" s="104"/>
      <c r="F1325" s="113">
        <f>IF(D1325="dyrektor ",'Podział podstawowy'!$F$19,IF(OR(D1325="zastępca dyrektora ",D1325="główny księgowy"),'Podział podstawowy'!$F$20,IF(D1325="kierownik",'Podział podstawowy'!$F$24,IF(D1325="zastępca kierownika",'Podział podstawowy'!$F$25,IF(D1325="główny ekspert",'Podział podstawowy'!$F$26,IF(OR(D1325="starszy ekspert",D1325="główny specjalista"),'Podział podstawowy'!$F$27,IF(OR(D1325="ekspert",D1325="specjalista"),'Podział podstawowy'!$F$28,'Podział podstawowy'!$F$29)))))))</f>
        <v>870.67396312778124</v>
      </c>
    </row>
    <row r="1326" spans="1:8">
      <c r="A1326" s="104"/>
      <c r="B1326" s="104"/>
      <c r="C1326" s="104"/>
      <c r="D1326" s="104"/>
      <c r="E1326" s="104"/>
      <c r="F1326" s="113">
        <f>IF(D1326="dyrektor ",'Podział podstawowy'!$F$19,IF(OR(D1326="zastępca dyrektora ",D1326="główny księgowy"),'Podział podstawowy'!$F$20,IF(D1326="kierownik",'Podział podstawowy'!$F$24,IF(D1326="zastępca kierownika",'Podział podstawowy'!$F$25,IF(D1326="główny ekspert",'Podział podstawowy'!$F$26,IF(OR(D1326="starszy ekspert",D1326="główny specjalista"),'Podział podstawowy'!$F$27,IF(OR(D1326="ekspert",D1326="specjalista"),'Podział podstawowy'!$F$28,'Podział podstawowy'!$F$29)))))))</f>
        <v>870.67396312778124</v>
      </c>
    </row>
    <row r="1327" spans="1:8">
      <c r="A1327" s="104"/>
      <c r="B1327" s="104"/>
      <c r="C1327" s="104"/>
      <c r="D1327" s="104"/>
      <c r="E1327" s="104"/>
      <c r="F1327" s="113">
        <f>IF(D1327="dyrektor ",'Podział podstawowy'!$F$19,IF(OR(D1327="zastępca dyrektora ",D1327="główny księgowy"),'Podział podstawowy'!$F$20,IF(D1327="kierownik",'Podział podstawowy'!$F$24,IF(D1327="zastępca kierownika",'Podział podstawowy'!$F$25,IF(D1327="główny ekspert",'Podział podstawowy'!$F$26,IF(OR(D1327="starszy ekspert",D1327="główny specjalista"),'Podział podstawowy'!$F$27,IF(OR(D1327="ekspert",D1327="specjalista"),'Podział podstawowy'!$F$28,'Podział podstawowy'!$F$29)))))))</f>
        <v>870.67396312778124</v>
      </c>
    </row>
    <row r="1328" spans="1:8">
      <c r="A1328" s="104"/>
      <c r="B1328" s="104"/>
      <c r="C1328" s="104"/>
      <c r="D1328" s="104"/>
      <c r="E1328" s="104"/>
      <c r="F1328" s="113">
        <f>IF(D1328="dyrektor ",'Podział podstawowy'!$F$19,IF(OR(D1328="zastępca dyrektora ",D1328="główny księgowy"),'Podział podstawowy'!$F$20,IF(D1328="kierownik",'Podział podstawowy'!$F$24,IF(D1328="zastępca kierownika",'Podział podstawowy'!$F$25,IF(D1328="główny ekspert",'Podział podstawowy'!$F$26,IF(OR(D1328="starszy ekspert",D1328="główny specjalista"),'Podział podstawowy'!$F$27,IF(OR(D1328="ekspert",D1328="specjalista"),'Podział podstawowy'!$F$28,'Podział podstawowy'!$F$29)))))))</f>
        <v>870.67396312778124</v>
      </c>
    </row>
    <row r="1329" spans="1:8">
      <c r="A1329" s="104"/>
      <c r="B1329" s="104"/>
      <c r="C1329" s="104"/>
      <c r="D1329" s="104"/>
      <c r="E1329" s="104"/>
      <c r="F1329" s="113">
        <f>IF(D1329="dyrektor ",'Podział podstawowy'!$F$19,IF(OR(D1329="zastępca dyrektora ",D1329="główny księgowy"),'Podział podstawowy'!$F$20,IF(D1329="kierownik",'Podział podstawowy'!$F$24,IF(D1329="zastępca kierownika",'Podział podstawowy'!$F$25,IF(D1329="główny ekspert",'Podział podstawowy'!$F$26,IF(OR(D1329="starszy ekspert",D1329="główny specjalista"),'Podział podstawowy'!$F$27,IF(OR(D1329="ekspert",D1329="specjalista"),'Podział podstawowy'!$F$28,'Podział podstawowy'!$F$29)))))))</f>
        <v>870.67396312778124</v>
      </c>
    </row>
    <row r="1330" spans="1:8">
      <c r="A1330" s="104"/>
      <c r="B1330" s="104"/>
      <c r="C1330" s="104"/>
      <c r="D1330" s="104"/>
      <c r="E1330" s="104"/>
      <c r="F1330" s="113">
        <f>IF(D1330="dyrektor ",'Podział podstawowy'!$F$19,IF(OR(D1330="zastępca dyrektora ",D1330="główny księgowy"),'Podział podstawowy'!$F$20,IF(D1330="kierownik",'Podział podstawowy'!$F$24,IF(D1330="zastępca kierownika",'Podział podstawowy'!$F$25,IF(D1330="główny ekspert",'Podział podstawowy'!$F$26,IF(OR(D1330="starszy ekspert",D1330="główny specjalista"),'Podział podstawowy'!$F$27,IF(OR(D1330="ekspert",D1330="specjalista"),'Podział podstawowy'!$F$28,'Podział podstawowy'!$F$29)))))))</f>
        <v>870.67396312778124</v>
      </c>
    </row>
    <row r="1331" spans="1:8">
      <c r="A1331" s="104"/>
      <c r="B1331" s="104"/>
      <c r="C1331" s="104"/>
      <c r="D1331" s="104"/>
      <c r="E1331" s="104"/>
      <c r="F1331" s="113">
        <f>IF(D1331="dyrektor ",'Podział podstawowy'!$F$19,IF(OR(D1331="zastępca dyrektora ",D1331="główny księgowy"),'Podział podstawowy'!$F$20,IF(D1331="kierownik",'Podział podstawowy'!$F$24,IF(D1331="zastępca kierownika",'Podział podstawowy'!$F$25,IF(D1331="główny ekspert",'Podział podstawowy'!$F$26,IF(OR(D1331="starszy ekspert",D1331="główny specjalista"),'Podział podstawowy'!$F$27,IF(OR(D1331="ekspert",D1331="specjalista"),'Podział podstawowy'!$F$28,'Podział podstawowy'!$F$29)))))))</f>
        <v>870.67396312778124</v>
      </c>
    </row>
    <row r="1332" spans="1:8">
      <c r="A1332" s="104"/>
      <c r="B1332" s="104"/>
      <c r="C1332" s="104"/>
      <c r="D1332" s="104"/>
      <c r="E1332" s="104"/>
      <c r="F1332" s="113">
        <f>IF(D1332="dyrektor ",'Podział podstawowy'!$F$19,IF(OR(D1332="zastępca dyrektora ",D1332="główny księgowy"),'Podział podstawowy'!$F$20,IF(D1332="kierownik",'Podział podstawowy'!$F$24,IF(D1332="zastępca kierownika",'Podział podstawowy'!$F$25,IF(D1332="główny ekspert",'Podział podstawowy'!$F$26,IF(OR(D1332="starszy ekspert",D1332="główny specjalista"),'Podział podstawowy'!$F$27,IF(OR(D1332="ekspert",D1332="specjalista"),'Podział podstawowy'!$F$28,'Podział podstawowy'!$F$29)))))))</f>
        <v>870.67396312778124</v>
      </c>
    </row>
    <row r="1333" spans="1:8">
      <c r="A1333" s="104"/>
      <c r="B1333" s="104"/>
      <c r="C1333" s="104"/>
      <c r="D1333" s="104"/>
      <c r="E1333" s="104"/>
      <c r="F1333" s="113">
        <f>IF(D1333="dyrektor ",'Podział podstawowy'!$F$19,IF(OR(D1333="zastępca dyrektora ",D1333="główny księgowy"),'Podział podstawowy'!$F$20,IF(D1333="kierownik",'Podział podstawowy'!$F$24,IF(D1333="zastępca kierownika",'Podział podstawowy'!$F$25,IF(D1333="główny ekspert",'Podział podstawowy'!$F$26,IF(OR(D1333="starszy ekspert",D1333="główny specjalista"),'Podział podstawowy'!$F$27,IF(OR(D1333="ekspert",D1333="specjalista"),'Podział podstawowy'!$F$28,'Podział podstawowy'!$F$29)))))))</f>
        <v>870.67396312778124</v>
      </c>
    </row>
    <row r="1334" spans="1:8">
      <c r="A1334" s="104"/>
      <c r="B1334" s="104"/>
      <c r="C1334" s="104"/>
      <c r="D1334" s="104"/>
      <c r="E1334" s="104"/>
      <c r="F1334" s="113">
        <f>IF(D1334="dyrektor ",'Podział podstawowy'!$F$19,IF(OR(D1334="zastępca dyrektora ",D1334="główny księgowy"),'Podział podstawowy'!$F$20,IF(D1334="kierownik",'Podział podstawowy'!$F$24,IF(D1334="zastępca kierownika",'Podział podstawowy'!$F$25,IF(D1334="główny ekspert",'Podział podstawowy'!$F$26,IF(OR(D1334="starszy ekspert",D1334="główny specjalista"),'Podział podstawowy'!$F$27,IF(OR(D1334="ekspert",D1334="specjalista"),'Podział podstawowy'!$F$28,'Podział podstawowy'!$F$29)))))))</f>
        <v>870.67396312778124</v>
      </c>
    </row>
    <row r="1335" spans="1:8">
      <c r="A1335" s="104"/>
      <c r="B1335" s="104"/>
      <c r="C1335" s="104"/>
      <c r="D1335" s="104"/>
      <c r="E1335" s="104"/>
      <c r="F1335" s="113">
        <f>IF(D1335="dyrektor ",'Podział podstawowy'!$F$19,IF(OR(D1335="zastępca dyrektora ",D1335="główny księgowy"),'Podział podstawowy'!$F$20,IF(D1335="kierownik",'Podział podstawowy'!$F$24,IF(D1335="zastępca kierownika",'Podział podstawowy'!$F$25,IF(D1335="główny ekspert",'Podział podstawowy'!$F$26,IF(OR(D1335="starszy ekspert",D1335="główny specjalista"),'Podział podstawowy'!$F$27,IF(OR(D1335="ekspert",D1335="specjalista"),'Podział podstawowy'!$F$28,'Podział podstawowy'!$F$29)))))))</f>
        <v>870.67396312778124</v>
      </c>
    </row>
    <row r="1336" spans="1:8">
      <c r="A1336" s="104"/>
      <c r="B1336" s="104"/>
      <c r="C1336" s="104"/>
      <c r="D1336" s="104"/>
      <c r="E1336" s="104"/>
      <c r="F1336" s="113">
        <f>IF(D1336="dyrektor ",'Podział podstawowy'!$F$19,IF(OR(D1336="zastępca dyrektora ",D1336="główny księgowy"),'Podział podstawowy'!$F$20,IF(D1336="kierownik",'Podział podstawowy'!$F$24,IF(D1336="zastępca kierownika",'Podział podstawowy'!$F$25,IF(D1336="główny ekspert",'Podział podstawowy'!$F$26,IF(OR(D1336="starszy ekspert",D1336="główny specjalista"),'Podział podstawowy'!$F$27,IF(OR(D1336="ekspert",D1336="specjalista"),'Podział podstawowy'!$F$28,'Podział podstawowy'!$F$29)))))))</f>
        <v>870.67396312778124</v>
      </c>
    </row>
    <row r="1337" spans="1:8">
      <c r="A1337" s="104"/>
      <c r="B1337" s="104"/>
      <c r="C1337" s="104"/>
      <c r="D1337" s="104"/>
      <c r="E1337" s="104"/>
      <c r="F1337" s="113">
        <f>IF(D1337="dyrektor ",'Podział podstawowy'!$F$19,IF(OR(D1337="zastępca dyrektora ",D1337="główny księgowy"),'Podział podstawowy'!$F$20,IF(D1337="kierownik",'Podział podstawowy'!$F$24,IF(D1337="zastępca kierownika",'Podział podstawowy'!$F$25,IF(D1337="główny ekspert",'Podział podstawowy'!$F$26,IF(OR(D1337="starszy ekspert",D1337="główny specjalista"),'Podział podstawowy'!$F$27,IF(OR(D1337="ekspert",D1337="specjalista"),'Podział podstawowy'!$F$28,'Podział podstawowy'!$F$29)))))))</f>
        <v>870.67396312778124</v>
      </c>
    </row>
    <row r="1338" spans="1:8">
      <c r="A1338" s="104"/>
      <c r="B1338" s="104"/>
      <c r="C1338" s="104"/>
      <c r="D1338" s="104"/>
      <c r="E1338" s="104"/>
      <c r="F1338" s="113">
        <f>IF(D1338="dyrektor ",'Podział podstawowy'!$F$19,IF(OR(D1338="zastępca dyrektora ",D1338="główny księgowy"),'Podział podstawowy'!$F$20,IF(D1338="kierownik",'Podział podstawowy'!$F$24,IF(D1338="zastępca kierownika",'Podział podstawowy'!$F$25,IF(D1338="główny ekspert",'Podział podstawowy'!$F$26,IF(OR(D1338="starszy ekspert",D1338="główny specjalista"),'Podział podstawowy'!$F$27,IF(OR(D1338="ekspert",D1338="specjalista"),'Podział podstawowy'!$F$28,'Podział podstawowy'!$F$29)))))))</f>
        <v>870.67396312778124</v>
      </c>
      <c r="G1338" s="43"/>
      <c r="H1338" s="43"/>
    </row>
    <row r="1339" spans="1:8">
      <c r="A1339" s="104"/>
      <c r="B1339" s="104"/>
      <c r="C1339" s="104"/>
      <c r="D1339" s="104"/>
      <c r="E1339" s="104"/>
      <c r="F1339" s="113">
        <f>IF(D1339="dyrektor ",'Podział podstawowy'!$F$19,IF(OR(D1339="zastępca dyrektora ",D1339="główny księgowy"),'Podział podstawowy'!$F$20,IF(D1339="kierownik",'Podział podstawowy'!$F$24,IF(D1339="zastępca kierownika",'Podział podstawowy'!$F$25,IF(D1339="główny ekspert",'Podział podstawowy'!$F$26,IF(OR(D1339="starszy ekspert",D1339="główny specjalista"),'Podział podstawowy'!$F$27,IF(OR(D1339="ekspert",D1339="specjalista"),'Podział podstawowy'!$F$28,'Podział podstawowy'!$F$29)))))))</f>
        <v>870.67396312778124</v>
      </c>
      <c r="G1339" s="104"/>
      <c r="H1339" s="104"/>
    </row>
    <row r="1340" spans="1:8">
      <c r="A1340" s="104"/>
      <c r="B1340" s="104"/>
      <c r="C1340" s="104"/>
      <c r="D1340" s="104"/>
      <c r="E1340" s="104"/>
      <c r="F1340" s="113">
        <f>IF(D1340="dyrektor ",'Podział podstawowy'!$F$19,IF(OR(D1340="zastępca dyrektora ",D1340="główny księgowy"),'Podział podstawowy'!$F$20,IF(D1340="kierownik",'Podział podstawowy'!$F$24,IF(D1340="zastępca kierownika",'Podział podstawowy'!$F$25,IF(D1340="główny ekspert",'Podział podstawowy'!$F$26,IF(OR(D1340="starszy ekspert",D1340="główny specjalista"),'Podział podstawowy'!$F$27,IF(OR(D1340="ekspert",D1340="specjalista"),'Podział podstawowy'!$F$28,'Podział podstawowy'!$F$29)))))))</f>
        <v>870.67396312778124</v>
      </c>
      <c r="G1340" s="43"/>
      <c r="H1340" s="43"/>
    </row>
    <row r="1341" spans="1:8">
      <c r="A1341" s="104"/>
      <c r="B1341" s="104"/>
      <c r="C1341" s="104"/>
      <c r="D1341" s="104"/>
      <c r="E1341" s="104"/>
      <c r="F1341" s="113">
        <f>IF(D1341="dyrektor ",'Podział podstawowy'!$F$19,IF(OR(D1341="zastępca dyrektora ",D1341="główny księgowy"),'Podział podstawowy'!$F$20,IF(D1341="kierownik",'Podział podstawowy'!$F$24,IF(D1341="zastępca kierownika",'Podział podstawowy'!$F$25,IF(D1341="główny ekspert",'Podział podstawowy'!$F$26,IF(OR(D1341="starszy ekspert",D1341="główny specjalista"),'Podział podstawowy'!$F$27,IF(OR(D1341="ekspert",D1341="specjalista"),'Podział podstawowy'!$F$28,'Podział podstawowy'!$F$29)))))))</f>
        <v>870.67396312778124</v>
      </c>
      <c r="G1341" s="104"/>
      <c r="H1341" s="104"/>
    </row>
    <row r="1342" spans="1:8">
      <c r="A1342" s="104"/>
      <c r="B1342" s="104"/>
      <c r="C1342" s="104"/>
      <c r="D1342" s="104"/>
      <c r="E1342" s="104"/>
      <c r="F1342" s="113">
        <f>IF(D1342="dyrektor ",'Podział podstawowy'!$F$19,IF(OR(D1342="zastępca dyrektora ",D1342="główny księgowy"),'Podział podstawowy'!$F$20,IF(D1342="kierownik",'Podział podstawowy'!$F$24,IF(D1342="zastępca kierownika",'Podział podstawowy'!$F$25,IF(D1342="główny ekspert",'Podział podstawowy'!$F$26,IF(OR(D1342="starszy ekspert",D1342="główny specjalista"),'Podział podstawowy'!$F$27,IF(OR(D1342="ekspert",D1342="specjalista"),'Podział podstawowy'!$F$28,'Podział podstawowy'!$F$29)))))))</f>
        <v>870.67396312778124</v>
      </c>
      <c r="G1342" s="43"/>
      <c r="H1342" s="43"/>
    </row>
    <row r="1343" spans="1:8">
      <c r="A1343" s="104"/>
      <c r="B1343" s="104"/>
      <c r="C1343" s="104"/>
      <c r="D1343" s="104"/>
      <c r="E1343" s="104"/>
      <c r="F1343" s="113">
        <f>IF(D1343="dyrektor ",'Podział podstawowy'!$F$19,IF(OR(D1343="zastępca dyrektora ",D1343="główny księgowy"),'Podział podstawowy'!$F$20,IF(D1343="kierownik",'Podział podstawowy'!$F$24,IF(D1343="zastępca kierownika",'Podział podstawowy'!$F$25,IF(D1343="główny ekspert",'Podział podstawowy'!$F$26,IF(OR(D1343="starszy ekspert",D1343="główny specjalista"),'Podział podstawowy'!$F$27,IF(OR(D1343="ekspert",D1343="specjalista"),'Podział podstawowy'!$F$28,'Podział podstawowy'!$F$29)))))))</f>
        <v>870.67396312778124</v>
      </c>
      <c r="G1343" s="104"/>
      <c r="H1343" s="104"/>
    </row>
    <row r="1344" spans="1:8">
      <c r="A1344" s="104"/>
      <c r="B1344" s="104"/>
      <c r="C1344" s="104"/>
      <c r="D1344" s="104"/>
      <c r="E1344" s="104"/>
      <c r="F1344" s="113">
        <f>IF(D1344="dyrektor ",'Podział podstawowy'!$F$19,IF(OR(D1344="zastępca dyrektora ",D1344="główny księgowy"),'Podział podstawowy'!$F$20,IF(D1344="kierownik",'Podział podstawowy'!$F$24,IF(D1344="zastępca kierownika",'Podział podstawowy'!$F$25,IF(D1344="główny ekspert",'Podział podstawowy'!$F$26,IF(OR(D1344="starszy ekspert",D1344="główny specjalista"),'Podział podstawowy'!$F$27,IF(OR(D1344="ekspert",D1344="specjalista"),'Podział podstawowy'!$F$28,'Podział podstawowy'!$F$29)))))))</f>
        <v>870.67396312778124</v>
      </c>
      <c r="G1344" s="43"/>
      <c r="H1344" s="43"/>
    </row>
    <row r="1345" spans="1:8">
      <c r="A1345" s="104"/>
      <c r="B1345" s="104"/>
      <c r="C1345" s="104"/>
      <c r="D1345" s="104"/>
      <c r="E1345" s="104"/>
      <c r="F1345" s="113">
        <f>IF(D1345="dyrektor ",'Podział podstawowy'!$F$19,IF(OR(D1345="zastępca dyrektora ",D1345="główny księgowy"),'Podział podstawowy'!$F$20,IF(D1345="kierownik",'Podział podstawowy'!$F$24,IF(D1345="zastępca kierownika",'Podział podstawowy'!$F$25,IF(D1345="główny ekspert",'Podział podstawowy'!$F$26,IF(OR(D1345="starszy ekspert",D1345="główny specjalista"),'Podział podstawowy'!$F$27,IF(OR(D1345="ekspert",D1345="specjalista"),'Podział podstawowy'!$F$28,'Podział podstawowy'!$F$29)))))))</f>
        <v>870.67396312778124</v>
      </c>
      <c r="G1345" s="104"/>
      <c r="H1345" s="104"/>
    </row>
    <row r="1346" spans="1:8">
      <c r="A1346" s="104"/>
      <c r="B1346" s="104"/>
      <c r="C1346" s="104"/>
      <c r="D1346" s="104"/>
      <c r="E1346" s="104"/>
      <c r="F1346" s="113">
        <f>IF(D1346="dyrektor ",'Podział podstawowy'!$F$19,IF(OR(D1346="zastępca dyrektora ",D1346="główny księgowy"),'Podział podstawowy'!$F$20,IF(D1346="kierownik",'Podział podstawowy'!$F$24,IF(D1346="zastępca kierownika",'Podział podstawowy'!$F$25,IF(D1346="główny ekspert",'Podział podstawowy'!$F$26,IF(OR(D1346="starszy ekspert",D1346="główny specjalista"),'Podział podstawowy'!$F$27,IF(OR(D1346="ekspert",D1346="specjalista"),'Podział podstawowy'!$F$28,'Podział podstawowy'!$F$29)))))))</f>
        <v>870.67396312778124</v>
      </c>
      <c r="G1346" s="43"/>
      <c r="H1346" s="43"/>
    </row>
    <row r="1347" spans="1:8">
      <c r="A1347" s="104"/>
      <c r="B1347" s="104"/>
      <c r="C1347" s="104"/>
      <c r="D1347" s="104"/>
      <c r="E1347" s="104"/>
      <c r="F1347" s="113">
        <f>IF(D1347="dyrektor ",'Podział podstawowy'!$F$19,IF(OR(D1347="zastępca dyrektora ",D1347="główny księgowy"),'Podział podstawowy'!$F$20,IF(D1347="kierownik",'Podział podstawowy'!$F$24,IF(D1347="zastępca kierownika",'Podział podstawowy'!$F$25,IF(D1347="główny ekspert",'Podział podstawowy'!$F$26,IF(OR(D1347="starszy ekspert",D1347="główny specjalista"),'Podział podstawowy'!$F$27,IF(OR(D1347="ekspert",D1347="specjalista"),'Podział podstawowy'!$F$28,'Podział podstawowy'!$F$29)))))))</f>
        <v>870.67396312778124</v>
      </c>
    </row>
    <row r="1348" spans="1:8">
      <c r="A1348" s="104"/>
      <c r="B1348" s="104"/>
      <c r="C1348" s="104"/>
      <c r="D1348" s="104"/>
      <c r="E1348" s="104"/>
      <c r="F1348" s="113">
        <f>IF(D1348="dyrektor ",'Podział podstawowy'!$F$19,IF(OR(D1348="zastępca dyrektora ",D1348="główny księgowy"),'Podział podstawowy'!$F$20,IF(D1348="kierownik",'Podział podstawowy'!$F$24,IF(D1348="zastępca kierownika",'Podział podstawowy'!$F$25,IF(D1348="główny ekspert",'Podział podstawowy'!$F$26,IF(OR(D1348="starszy ekspert",D1348="główny specjalista"),'Podział podstawowy'!$F$27,IF(OR(D1348="ekspert",D1348="specjalista"),'Podział podstawowy'!$F$28,'Podział podstawowy'!$F$29)))))))</f>
        <v>870.67396312778124</v>
      </c>
    </row>
    <row r="1349" spans="1:8">
      <c r="A1349" s="104"/>
      <c r="B1349" s="104"/>
      <c r="C1349" s="104"/>
      <c r="D1349" s="104"/>
      <c r="E1349" s="104"/>
      <c r="F1349" s="113">
        <f>IF(D1349="dyrektor ",'Podział podstawowy'!$F$19,IF(OR(D1349="zastępca dyrektora ",D1349="główny księgowy"),'Podział podstawowy'!$F$20,IF(D1349="kierownik",'Podział podstawowy'!$F$24,IF(D1349="zastępca kierownika",'Podział podstawowy'!$F$25,IF(D1349="główny ekspert",'Podział podstawowy'!$F$26,IF(OR(D1349="starszy ekspert",D1349="główny specjalista"),'Podział podstawowy'!$F$27,IF(OR(D1349="ekspert",D1349="specjalista"),'Podział podstawowy'!$F$28,'Podział podstawowy'!$F$29)))))))</f>
        <v>870.67396312778124</v>
      </c>
    </row>
    <row r="1350" spans="1:8">
      <c r="A1350" s="104"/>
      <c r="B1350" s="104"/>
      <c r="C1350" s="104"/>
      <c r="D1350" s="104"/>
      <c r="E1350" s="104"/>
      <c r="F1350" s="113">
        <f>IF(D1350="dyrektor ",'Podział podstawowy'!$F$19,IF(OR(D1350="zastępca dyrektora ",D1350="główny księgowy"),'Podział podstawowy'!$F$20,IF(D1350="kierownik",'Podział podstawowy'!$F$24,IF(D1350="zastępca kierownika",'Podział podstawowy'!$F$25,IF(D1350="główny ekspert",'Podział podstawowy'!$F$26,IF(OR(D1350="starszy ekspert",D1350="główny specjalista"),'Podział podstawowy'!$F$27,IF(OR(D1350="ekspert",D1350="specjalista"),'Podział podstawowy'!$F$28,'Podział podstawowy'!$F$29)))))))</f>
        <v>870.67396312778124</v>
      </c>
    </row>
    <row r="1351" spans="1:8">
      <c r="A1351" s="104"/>
      <c r="B1351" s="104"/>
      <c r="C1351" s="104"/>
      <c r="D1351" s="104"/>
      <c r="E1351" s="104"/>
      <c r="F1351" s="113">
        <f>IF(D1351="dyrektor ",'Podział podstawowy'!$F$19,IF(OR(D1351="zastępca dyrektora ",D1351="główny księgowy"),'Podział podstawowy'!$F$20,IF(D1351="kierownik",'Podział podstawowy'!$F$24,IF(D1351="zastępca kierownika",'Podział podstawowy'!$F$25,IF(D1351="główny ekspert",'Podział podstawowy'!$F$26,IF(OR(D1351="starszy ekspert",D1351="główny specjalista"),'Podział podstawowy'!$F$27,IF(OR(D1351="ekspert",D1351="specjalista"),'Podział podstawowy'!$F$28,'Podział podstawowy'!$F$29)))))))</f>
        <v>870.67396312778124</v>
      </c>
    </row>
    <row r="1352" spans="1:8">
      <c r="A1352" s="104"/>
      <c r="B1352" s="104"/>
      <c r="C1352" s="104"/>
      <c r="D1352" s="104"/>
      <c r="E1352" s="104"/>
      <c r="F1352" s="113">
        <f>IF(D1352="dyrektor ",'Podział podstawowy'!$F$19,IF(OR(D1352="zastępca dyrektora ",D1352="główny księgowy"),'Podział podstawowy'!$F$20,IF(D1352="kierownik",'Podział podstawowy'!$F$24,IF(D1352="zastępca kierownika",'Podział podstawowy'!$F$25,IF(D1352="główny ekspert",'Podział podstawowy'!$F$26,IF(OR(D1352="starszy ekspert",D1352="główny specjalista"),'Podział podstawowy'!$F$27,IF(OR(D1352="ekspert",D1352="specjalista"),'Podział podstawowy'!$F$28,'Podział podstawowy'!$F$29)))))))</f>
        <v>870.67396312778124</v>
      </c>
    </row>
    <row r="1353" spans="1:8">
      <c r="A1353" s="104"/>
      <c r="B1353" s="104"/>
      <c r="C1353" s="104"/>
      <c r="D1353" s="104"/>
      <c r="E1353" s="104"/>
      <c r="F1353" s="113">
        <f>IF(D1353="dyrektor ",'Podział podstawowy'!$F$19,IF(OR(D1353="zastępca dyrektora ",D1353="główny księgowy"),'Podział podstawowy'!$F$20,IF(D1353="kierownik",'Podział podstawowy'!$F$24,IF(D1353="zastępca kierownika",'Podział podstawowy'!$F$25,IF(D1353="główny ekspert",'Podział podstawowy'!$F$26,IF(OR(D1353="starszy ekspert",D1353="główny specjalista"),'Podział podstawowy'!$F$27,IF(OR(D1353="ekspert",D1353="specjalista"),'Podział podstawowy'!$F$28,'Podział podstawowy'!$F$29)))))))</f>
        <v>870.67396312778124</v>
      </c>
    </row>
    <row r="1354" spans="1:8">
      <c r="A1354" s="104"/>
      <c r="B1354" s="104"/>
      <c r="C1354" s="104"/>
      <c r="D1354" s="104"/>
      <c r="E1354" s="104"/>
      <c r="F1354" s="113">
        <f>IF(D1354="dyrektor ",'Podział podstawowy'!$F$19,IF(OR(D1354="zastępca dyrektora ",D1354="główny księgowy"),'Podział podstawowy'!$F$20,IF(D1354="kierownik",'Podział podstawowy'!$F$24,IF(D1354="zastępca kierownika",'Podział podstawowy'!$F$25,IF(D1354="główny ekspert",'Podział podstawowy'!$F$26,IF(OR(D1354="starszy ekspert",D1354="główny specjalista"),'Podział podstawowy'!$F$27,IF(OR(D1354="ekspert",D1354="specjalista"),'Podział podstawowy'!$F$28,'Podział podstawowy'!$F$29)))))))</f>
        <v>870.67396312778124</v>
      </c>
    </row>
    <row r="1355" spans="1:8">
      <c r="A1355" s="104"/>
      <c r="B1355" s="104"/>
      <c r="C1355" s="104"/>
      <c r="D1355" s="104"/>
      <c r="E1355" s="104"/>
      <c r="F1355" s="113">
        <f>IF(D1355="dyrektor ",'Podział podstawowy'!$F$19,IF(OR(D1355="zastępca dyrektora ",D1355="główny księgowy"),'Podział podstawowy'!$F$20,IF(D1355="kierownik",'Podział podstawowy'!$F$24,IF(D1355="zastępca kierownika",'Podział podstawowy'!$F$25,IF(D1355="główny ekspert",'Podział podstawowy'!$F$26,IF(OR(D1355="starszy ekspert",D1355="główny specjalista"),'Podział podstawowy'!$F$27,IF(OR(D1355="ekspert",D1355="specjalista"),'Podział podstawowy'!$F$28,'Podział podstawowy'!$F$29)))))))</f>
        <v>870.67396312778124</v>
      </c>
    </row>
    <row r="1356" spans="1:8">
      <c r="A1356" s="104"/>
      <c r="B1356" s="104"/>
      <c r="C1356" s="104"/>
      <c r="D1356" s="104"/>
      <c r="E1356" s="104"/>
      <c r="F1356" s="113">
        <f>IF(D1356="dyrektor ",'Podział podstawowy'!$F$19,IF(OR(D1356="zastępca dyrektora ",D1356="główny księgowy"),'Podział podstawowy'!$F$20,IF(D1356="kierownik",'Podział podstawowy'!$F$24,IF(D1356="zastępca kierownika",'Podział podstawowy'!$F$25,IF(D1356="główny ekspert",'Podział podstawowy'!$F$26,IF(OR(D1356="starszy ekspert",D1356="główny specjalista"),'Podział podstawowy'!$F$27,IF(OR(D1356="ekspert",D1356="specjalista"),'Podział podstawowy'!$F$28,'Podział podstawowy'!$F$29)))))))</f>
        <v>870.67396312778124</v>
      </c>
    </row>
    <row r="1357" spans="1:8">
      <c r="A1357" s="104"/>
      <c r="B1357" s="104"/>
      <c r="C1357" s="104"/>
      <c r="D1357" s="104"/>
      <c r="E1357" s="104"/>
      <c r="F1357" s="113">
        <f>IF(D1357="dyrektor ",'Podział podstawowy'!$F$19,IF(OR(D1357="zastępca dyrektora ",D1357="główny księgowy"),'Podział podstawowy'!$F$20,IF(D1357="kierownik",'Podział podstawowy'!$F$24,IF(D1357="zastępca kierownika",'Podział podstawowy'!$F$25,IF(D1357="główny ekspert",'Podział podstawowy'!$F$26,IF(OR(D1357="starszy ekspert",D1357="główny specjalista"),'Podział podstawowy'!$F$27,IF(OR(D1357="ekspert",D1357="specjalista"),'Podział podstawowy'!$F$28,'Podział podstawowy'!$F$29)))))))</f>
        <v>870.67396312778124</v>
      </c>
    </row>
    <row r="1358" spans="1:8">
      <c r="A1358" s="104"/>
      <c r="B1358" s="104"/>
      <c r="C1358" s="104"/>
      <c r="D1358" s="104"/>
      <c r="E1358" s="104"/>
      <c r="F1358" s="113">
        <f>IF(D1358="dyrektor ",'Podział podstawowy'!$F$19,IF(OR(D1358="zastępca dyrektora ",D1358="główny księgowy"),'Podział podstawowy'!$F$20,IF(D1358="kierownik",'Podział podstawowy'!$F$24,IF(D1358="zastępca kierownika",'Podział podstawowy'!$F$25,IF(D1358="główny ekspert",'Podział podstawowy'!$F$26,IF(OR(D1358="starszy ekspert",D1358="główny specjalista"),'Podział podstawowy'!$F$27,IF(OR(D1358="ekspert",D1358="specjalista"),'Podział podstawowy'!$F$28,'Podział podstawowy'!$F$29)))))))</f>
        <v>870.67396312778124</v>
      </c>
    </row>
    <row r="1359" spans="1:8">
      <c r="A1359" s="104"/>
      <c r="B1359" s="104"/>
      <c r="C1359" s="104"/>
      <c r="D1359" s="104"/>
      <c r="E1359" s="104"/>
      <c r="F1359" s="113">
        <f>IF(D1359="dyrektor ",'Podział podstawowy'!$F$19,IF(OR(D1359="zastępca dyrektora ",D1359="główny księgowy"),'Podział podstawowy'!$F$20,IF(D1359="kierownik",'Podział podstawowy'!$F$24,IF(D1359="zastępca kierownika",'Podział podstawowy'!$F$25,IF(D1359="główny ekspert",'Podział podstawowy'!$F$26,IF(OR(D1359="starszy ekspert",D1359="główny specjalista"),'Podział podstawowy'!$F$27,IF(OR(D1359="ekspert",D1359="specjalista"),'Podział podstawowy'!$F$28,'Podział podstawowy'!$F$29)))))))</f>
        <v>870.67396312778124</v>
      </c>
    </row>
    <row r="1360" spans="1:8">
      <c r="A1360" s="104"/>
      <c r="B1360" s="104"/>
      <c r="C1360" s="104"/>
      <c r="D1360" s="104"/>
      <c r="E1360" s="104"/>
      <c r="F1360" s="113">
        <f>IF(D1360="dyrektor ",'Podział podstawowy'!$F$19,IF(OR(D1360="zastępca dyrektora ",D1360="główny księgowy"),'Podział podstawowy'!$F$20,IF(D1360="kierownik",'Podział podstawowy'!$F$24,IF(D1360="zastępca kierownika",'Podział podstawowy'!$F$25,IF(D1360="główny ekspert",'Podział podstawowy'!$F$26,IF(OR(D1360="starszy ekspert",D1360="główny specjalista"),'Podział podstawowy'!$F$27,IF(OR(D1360="ekspert",D1360="specjalista"),'Podział podstawowy'!$F$28,'Podział podstawowy'!$F$29)))))))</f>
        <v>870.67396312778124</v>
      </c>
    </row>
    <row r="1361" spans="1:6">
      <c r="A1361" s="104"/>
      <c r="B1361" s="104"/>
      <c r="C1361" s="104"/>
      <c r="D1361" s="104"/>
      <c r="E1361" s="104"/>
      <c r="F1361" s="113">
        <f>IF(D1361="dyrektor ",'Podział podstawowy'!$F$19,IF(OR(D1361="zastępca dyrektora ",D1361="główny księgowy"),'Podział podstawowy'!$F$20,IF(D1361="kierownik",'Podział podstawowy'!$F$24,IF(D1361="zastępca kierownika",'Podział podstawowy'!$F$25,IF(D1361="główny ekspert",'Podział podstawowy'!$F$26,IF(OR(D1361="starszy ekspert",D1361="główny specjalista"),'Podział podstawowy'!$F$27,IF(OR(D1361="ekspert",D1361="specjalista"),'Podział podstawowy'!$F$28,'Podział podstawowy'!$F$29)))))))</f>
        <v>870.67396312778124</v>
      </c>
    </row>
    <row r="1362" spans="1:6">
      <c r="A1362" s="104"/>
      <c r="B1362" s="104"/>
      <c r="C1362" s="104"/>
      <c r="D1362" s="104"/>
      <c r="E1362" s="104"/>
      <c r="F1362" s="113">
        <f>IF(D1362="dyrektor ",'Podział podstawowy'!$F$19,IF(OR(D1362="zastępca dyrektora ",D1362="główny księgowy"),'Podział podstawowy'!$F$20,IF(D1362="kierownik",'Podział podstawowy'!$F$24,IF(D1362="zastępca kierownika",'Podział podstawowy'!$F$25,IF(D1362="główny ekspert",'Podział podstawowy'!$F$26,IF(OR(D1362="starszy ekspert",D1362="główny specjalista"),'Podział podstawowy'!$F$27,IF(OR(D1362="ekspert",D1362="specjalista"),'Podział podstawowy'!$F$28,'Podział podstawowy'!$F$29)))))))</f>
        <v>870.67396312778124</v>
      </c>
    </row>
    <row r="1363" spans="1:6">
      <c r="A1363" s="104"/>
      <c r="B1363" s="104"/>
      <c r="C1363" s="104"/>
      <c r="D1363" s="104"/>
      <c r="E1363" s="104"/>
      <c r="F1363" s="113">
        <f>IF(D1363="dyrektor ",'Podział podstawowy'!$F$19,IF(OR(D1363="zastępca dyrektora ",D1363="główny księgowy"),'Podział podstawowy'!$F$20,IF(D1363="kierownik",'Podział podstawowy'!$F$24,IF(D1363="zastępca kierownika",'Podział podstawowy'!$F$25,IF(D1363="główny ekspert",'Podział podstawowy'!$F$26,IF(OR(D1363="starszy ekspert",D1363="główny specjalista"),'Podział podstawowy'!$F$27,IF(OR(D1363="ekspert",D1363="specjalista"),'Podział podstawowy'!$F$28,'Podział podstawowy'!$F$29)))))))</f>
        <v>870.67396312778124</v>
      </c>
    </row>
    <row r="1364" spans="1:6">
      <c r="A1364" s="104"/>
      <c r="B1364" s="104"/>
      <c r="C1364" s="104"/>
      <c r="D1364" s="104"/>
      <c r="E1364" s="104"/>
      <c r="F1364" s="113">
        <f>IF(D1364="dyrektor ",'Podział podstawowy'!$F$19,IF(OR(D1364="zastępca dyrektora ",D1364="główny księgowy"),'Podział podstawowy'!$F$20,IF(D1364="kierownik",'Podział podstawowy'!$F$24,IF(D1364="zastępca kierownika",'Podział podstawowy'!$F$25,IF(D1364="główny ekspert",'Podział podstawowy'!$F$26,IF(OR(D1364="starszy ekspert",D1364="główny specjalista"),'Podział podstawowy'!$F$27,IF(OR(D1364="ekspert",D1364="specjalista"),'Podział podstawowy'!$F$28,'Podział podstawowy'!$F$29)))))))</f>
        <v>870.67396312778124</v>
      </c>
    </row>
    <row r="1365" spans="1:6">
      <c r="A1365" s="104"/>
      <c r="B1365" s="104"/>
      <c r="C1365" s="104"/>
      <c r="D1365" s="104"/>
      <c r="E1365" s="104"/>
      <c r="F1365" s="113">
        <f>IF(D1365="dyrektor ",'Podział podstawowy'!$F$19,IF(OR(D1365="zastępca dyrektora ",D1365="główny księgowy"),'Podział podstawowy'!$F$20,IF(D1365="kierownik",'Podział podstawowy'!$F$24,IF(D1365="zastępca kierownika",'Podział podstawowy'!$F$25,IF(D1365="główny ekspert",'Podział podstawowy'!$F$26,IF(OR(D1365="starszy ekspert",D1365="główny specjalista"),'Podział podstawowy'!$F$27,IF(OR(D1365="ekspert",D1365="specjalista"),'Podział podstawowy'!$F$28,'Podział podstawowy'!$F$29)))))))</f>
        <v>870.67396312778124</v>
      </c>
    </row>
    <row r="1366" spans="1:6">
      <c r="A1366" s="104"/>
      <c r="B1366" s="104"/>
      <c r="C1366" s="104"/>
      <c r="D1366" s="104"/>
      <c r="E1366" s="104"/>
      <c r="F1366" s="113">
        <f>IF(D1366="dyrektor ",'Podział podstawowy'!$F$19,IF(OR(D1366="zastępca dyrektora ",D1366="główny księgowy"),'Podział podstawowy'!$F$20,IF(D1366="kierownik",'Podział podstawowy'!$F$24,IF(D1366="zastępca kierownika",'Podział podstawowy'!$F$25,IF(D1366="główny ekspert",'Podział podstawowy'!$F$26,IF(OR(D1366="starszy ekspert",D1366="główny specjalista"),'Podział podstawowy'!$F$27,IF(OR(D1366="ekspert",D1366="specjalista"),'Podział podstawowy'!$F$28,'Podział podstawowy'!$F$29)))))))</f>
        <v>870.67396312778124</v>
      </c>
    </row>
    <row r="1367" spans="1:6">
      <c r="A1367" s="104"/>
      <c r="B1367" s="104"/>
      <c r="C1367" s="104"/>
      <c r="D1367" s="104"/>
      <c r="E1367" s="104"/>
      <c r="F1367" s="113">
        <f>IF(D1367="dyrektor ",'Podział podstawowy'!$F$19,IF(OR(D1367="zastępca dyrektora ",D1367="główny księgowy"),'Podział podstawowy'!$F$20,IF(D1367="kierownik",'Podział podstawowy'!$F$24,IF(D1367="zastępca kierownika",'Podział podstawowy'!$F$25,IF(D1367="główny ekspert",'Podział podstawowy'!$F$26,IF(OR(D1367="starszy ekspert",D1367="główny specjalista"),'Podział podstawowy'!$F$27,IF(OR(D1367="ekspert",D1367="specjalista"),'Podział podstawowy'!$F$28,'Podział podstawowy'!$F$29)))))))</f>
        <v>870.67396312778124</v>
      </c>
    </row>
    <row r="1368" spans="1:6">
      <c r="A1368" s="104"/>
      <c r="B1368" s="104"/>
      <c r="C1368" s="104"/>
      <c r="D1368" s="104"/>
      <c r="E1368" s="104"/>
      <c r="F1368" s="113">
        <f>IF(D1368="dyrektor ",'Podział podstawowy'!$F$19,IF(OR(D1368="zastępca dyrektora ",D1368="główny księgowy"),'Podział podstawowy'!$F$20,IF(D1368="kierownik",'Podział podstawowy'!$F$24,IF(D1368="zastępca kierownika",'Podział podstawowy'!$F$25,IF(D1368="główny ekspert",'Podział podstawowy'!$F$26,IF(OR(D1368="starszy ekspert",D1368="główny specjalista"),'Podział podstawowy'!$F$27,IF(OR(D1368="ekspert",D1368="specjalista"),'Podział podstawowy'!$F$28,'Podział podstawowy'!$F$29)))))))</f>
        <v>870.67396312778124</v>
      </c>
    </row>
    <row r="1369" spans="1:6">
      <c r="A1369" s="104"/>
      <c r="B1369" s="104"/>
      <c r="C1369" s="104"/>
      <c r="D1369" s="104"/>
      <c r="E1369" s="104"/>
      <c r="F1369" s="113">
        <f>IF(D1369="dyrektor ",'Podział podstawowy'!$F$19,IF(OR(D1369="zastępca dyrektora ",D1369="główny księgowy"),'Podział podstawowy'!$F$20,IF(D1369="kierownik",'Podział podstawowy'!$F$24,IF(D1369="zastępca kierownika",'Podział podstawowy'!$F$25,IF(D1369="główny ekspert",'Podział podstawowy'!$F$26,IF(OR(D1369="starszy ekspert",D1369="główny specjalista"),'Podział podstawowy'!$F$27,IF(OR(D1369="ekspert",D1369="specjalista"),'Podział podstawowy'!$F$28,'Podział podstawowy'!$F$29)))))))</f>
        <v>870.67396312778124</v>
      </c>
    </row>
    <row r="1370" spans="1:6">
      <c r="A1370" s="104"/>
      <c r="B1370" s="104"/>
      <c r="C1370" s="104"/>
      <c r="D1370" s="104"/>
      <c r="E1370" s="104"/>
      <c r="F1370" s="113">
        <f>IF(D1370="dyrektor ",'Podział podstawowy'!$F$19,IF(OR(D1370="zastępca dyrektora ",D1370="główny księgowy"),'Podział podstawowy'!$F$20,IF(D1370="kierownik",'Podział podstawowy'!$F$24,IF(D1370="zastępca kierownika",'Podział podstawowy'!$F$25,IF(D1370="główny ekspert",'Podział podstawowy'!$F$26,IF(OR(D1370="starszy ekspert",D1370="główny specjalista"),'Podział podstawowy'!$F$27,IF(OR(D1370="ekspert",D1370="specjalista"),'Podział podstawowy'!$F$28,'Podział podstawowy'!$F$29)))))))</f>
        <v>870.67396312778124</v>
      </c>
    </row>
    <row r="1371" spans="1:6">
      <c r="A1371" s="104"/>
      <c r="B1371" s="104"/>
      <c r="C1371" s="104"/>
      <c r="D1371" s="104"/>
      <c r="E1371" s="104"/>
      <c r="F1371" s="113">
        <f>IF(D1371="dyrektor ",'Podział podstawowy'!$F$19,IF(OR(D1371="zastępca dyrektora ",D1371="główny księgowy"),'Podział podstawowy'!$F$20,IF(D1371="kierownik",'Podział podstawowy'!$F$24,IF(D1371="zastępca kierownika",'Podział podstawowy'!$F$25,IF(D1371="główny ekspert",'Podział podstawowy'!$F$26,IF(OR(D1371="starszy ekspert",D1371="główny specjalista"),'Podział podstawowy'!$F$27,IF(OR(D1371="ekspert",D1371="specjalista"),'Podział podstawowy'!$F$28,'Podział podstawowy'!$F$29)))))))</f>
        <v>870.67396312778124</v>
      </c>
    </row>
    <row r="1372" spans="1:6">
      <c r="A1372" s="104"/>
      <c r="B1372" s="104"/>
      <c r="C1372" s="104"/>
      <c r="D1372" s="104"/>
      <c r="E1372" s="104"/>
      <c r="F1372" s="113">
        <f>IF(D1372="dyrektor ",'Podział podstawowy'!$F$19,IF(OR(D1372="zastępca dyrektora ",D1372="główny księgowy"),'Podział podstawowy'!$F$20,IF(D1372="kierownik",'Podział podstawowy'!$F$24,IF(D1372="zastępca kierownika",'Podział podstawowy'!$F$25,IF(D1372="główny ekspert",'Podział podstawowy'!$F$26,IF(OR(D1372="starszy ekspert",D1372="główny specjalista"),'Podział podstawowy'!$F$27,IF(OR(D1372="ekspert",D1372="specjalista"),'Podział podstawowy'!$F$28,'Podział podstawowy'!$F$29)))))))</f>
        <v>870.67396312778124</v>
      </c>
    </row>
    <row r="1373" spans="1:6">
      <c r="A1373" s="104"/>
      <c r="B1373" s="104"/>
      <c r="C1373" s="104"/>
      <c r="D1373" s="104"/>
      <c r="E1373" s="104"/>
      <c r="F1373" s="113">
        <f>IF(D1373="dyrektor ",'Podział podstawowy'!$F$19,IF(OR(D1373="zastępca dyrektora ",D1373="główny księgowy"),'Podział podstawowy'!$F$20,IF(D1373="kierownik",'Podział podstawowy'!$F$24,IF(D1373="zastępca kierownika",'Podział podstawowy'!$F$25,IF(D1373="główny ekspert",'Podział podstawowy'!$F$26,IF(OR(D1373="starszy ekspert",D1373="główny specjalista"),'Podział podstawowy'!$F$27,IF(OR(D1373="ekspert",D1373="specjalista"),'Podział podstawowy'!$F$28,'Podział podstawowy'!$F$29)))))))</f>
        <v>870.67396312778124</v>
      </c>
    </row>
    <row r="1374" spans="1:6">
      <c r="A1374" s="104"/>
      <c r="B1374" s="104"/>
      <c r="C1374" s="104"/>
      <c r="D1374" s="104"/>
      <c r="E1374" s="104"/>
      <c r="F1374" s="113">
        <f>IF(D1374="dyrektor ",'Podział podstawowy'!$F$19,IF(OR(D1374="zastępca dyrektora ",D1374="główny księgowy"),'Podział podstawowy'!$F$20,IF(D1374="kierownik",'Podział podstawowy'!$F$24,IF(D1374="zastępca kierownika",'Podział podstawowy'!$F$25,IF(D1374="główny ekspert",'Podział podstawowy'!$F$26,IF(OR(D1374="starszy ekspert",D1374="główny specjalista"),'Podział podstawowy'!$F$27,IF(OR(D1374="ekspert",D1374="specjalista"),'Podział podstawowy'!$F$28,'Podział podstawowy'!$F$29)))))))</f>
        <v>870.67396312778124</v>
      </c>
    </row>
    <row r="1375" spans="1:6">
      <c r="A1375" s="104"/>
      <c r="B1375" s="104"/>
      <c r="C1375" s="104"/>
      <c r="D1375" s="104"/>
      <c r="E1375" s="104"/>
      <c r="F1375" s="113">
        <f>IF(D1375="dyrektor ",'Podział podstawowy'!$F$19,IF(OR(D1375="zastępca dyrektora ",D1375="główny księgowy"),'Podział podstawowy'!$F$20,IF(D1375="kierownik",'Podział podstawowy'!$F$24,IF(D1375="zastępca kierownika",'Podział podstawowy'!$F$25,IF(D1375="główny ekspert",'Podział podstawowy'!$F$26,IF(OR(D1375="starszy ekspert",D1375="główny specjalista"),'Podział podstawowy'!$F$27,IF(OR(D1375="ekspert",D1375="specjalista"),'Podział podstawowy'!$F$28,'Podział podstawowy'!$F$29)))))))</f>
        <v>870.67396312778124</v>
      </c>
    </row>
    <row r="1376" spans="1:6">
      <c r="A1376" s="104"/>
      <c r="B1376" s="104"/>
      <c r="C1376" s="104"/>
      <c r="D1376" s="104"/>
      <c r="E1376" s="104"/>
      <c r="F1376" s="113">
        <f>IF(D1376="dyrektor ",'Podział podstawowy'!$F$19,IF(OR(D1376="zastępca dyrektora ",D1376="główny księgowy"),'Podział podstawowy'!$F$20,IF(D1376="kierownik",'Podział podstawowy'!$F$24,IF(D1376="zastępca kierownika",'Podział podstawowy'!$F$25,IF(D1376="główny ekspert",'Podział podstawowy'!$F$26,IF(OR(D1376="starszy ekspert",D1376="główny specjalista"),'Podział podstawowy'!$F$27,IF(OR(D1376="ekspert",D1376="specjalista"),'Podział podstawowy'!$F$28,'Podział podstawowy'!$F$29)))))))</f>
        <v>870.67396312778124</v>
      </c>
    </row>
    <row r="1377" spans="1:6">
      <c r="A1377" s="104"/>
      <c r="B1377" s="104"/>
      <c r="C1377" s="104"/>
      <c r="D1377" s="104"/>
      <c r="E1377" s="104"/>
      <c r="F1377" s="113">
        <f>IF(D1377="dyrektor ",'Podział podstawowy'!$F$19,IF(OR(D1377="zastępca dyrektora ",D1377="główny księgowy"),'Podział podstawowy'!$F$20,IF(D1377="kierownik",'Podział podstawowy'!$F$24,IF(D1377="zastępca kierownika",'Podział podstawowy'!$F$25,IF(D1377="główny ekspert",'Podział podstawowy'!$F$26,IF(OR(D1377="starszy ekspert",D1377="główny specjalista"),'Podział podstawowy'!$F$27,IF(OR(D1377="ekspert",D1377="specjalista"),'Podział podstawowy'!$F$28,'Podział podstawowy'!$F$29)))))))</f>
        <v>870.67396312778124</v>
      </c>
    </row>
    <row r="1378" spans="1:6">
      <c r="A1378" s="104"/>
      <c r="B1378" s="104"/>
      <c r="C1378" s="104"/>
      <c r="D1378" s="104"/>
      <c r="E1378" s="104"/>
      <c r="F1378" s="113">
        <f>IF(D1378="dyrektor ",'Podział podstawowy'!$F$19,IF(OR(D1378="zastępca dyrektora ",D1378="główny księgowy"),'Podział podstawowy'!$F$20,IF(D1378="kierownik",'Podział podstawowy'!$F$24,IF(D1378="zastępca kierownika",'Podział podstawowy'!$F$25,IF(D1378="główny ekspert",'Podział podstawowy'!$F$26,IF(OR(D1378="starszy ekspert",D1378="główny specjalista"),'Podział podstawowy'!$F$27,IF(OR(D1378="ekspert",D1378="specjalista"),'Podział podstawowy'!$F$28,'Podział podstawowy'!$F$29)))))))</f>
        <v>870.67396312778124</v>
      </c>
    </row>
    <row r="1379" spans="1:6">
      <c r="A1379" s="104"/>
      <c r="B1379" s="104"/>
      <c r="C1379" s="104"/>
      <c r="D1379" s="104"/>
      <c r="E1379" s="104"/>
      <c r="F1379" s="113">
        <f>IF(D1379="dyrektor ",'Podział podstawowy'!$F$19,IF(OR(D1379="zastępca dyrektora ",D1379="główny księgowy"),'Podział podstawowy'!$F$20,IF(D1379="kierownik",'Podział podstawowy'!$F$24,IF(D1379="zastępca kierownika",'Podział podstawowy'!$F$25,IF(D1379="główny ekspert",'Podział podstawowy'!$F$26,IF(OR(D1379="starszy ekspert",D1379="główny specjalista"),'Podział podstawowy'!$F$27,IF(OR(D1379="ekspert",D1379="specjalista"),'Podział podstawowy'!$F$28,'Podział podstawowy'!$F$29)))))))</f>
        <v>870.67396312778124</v>
      </c>
    </row>
    <row r="1380" spans="1:6">
      <c r="A1380" s="104"/>
      <c r="B1380" s="104"/>
      <c r="C1380" s="104"/>
      <c r="D1380" s="104"/>
      <c r="E1380" s="104"/>
      <c r="F1380" s="113">
        <f>IF(D1380="dyrektor ",'Podział podstawowy'!$F$19,IF(OR(D1380="zastępca dyrektora ",D1380="główny księgowy"),'Podział podstawowy'!$F$20,IF(D1380="kierownik",'Podział podstawowy'!$F$24,IF(D1380="zastępca kierownika",'Podział podstawowy'!$F$25,IF(D1380="główny ekspert",'Podział podstawowy'!$F$26,IF(OR(D1380="starszy ekspert",D1380="główny specjalista"),'Podział podstawowy'!$F$27,IF(OR(D1380="ekspert",D1380="specjalista"),'Podział podstawowy'!$F$28,'Podział podstawowy'!$F$29)))))))</f>
        <v>870.67396312778124</v>
      </c>
    </row>
    <row r="1381" spans="1:6">
      <c r="A1381" s="104"/>
      <c r="B1381" s="104"/>
      <c r="C1381" s="104"/>
      <c r="D1381" s="104"/>
      <c r="E1381" s="104"/>
      <c r="F1381" s="113">
        <f>IF(D1381="dyrektor ",'Podział podstawowy'!$F$19,IF(OR(D1381="zastępca dyrektora ",D1381="główny księgowy"),'Podział podstawowy'!$F$20,IF(D1381="kierownik",'Podział podstawowy'!$F$24,IF(D1381="zastępca kierownika",'Podział podstawowy'!$F$25,IF(D1381="główny ekspert",'Podział podstawowy'!$F$26,IF(OR(D1381="starszy ekspert",D1381="główny specjalista"),'Podział podstawowy'!$F$27,IF(OR(D1381="ekspert",D1381="specjalista"),'Podział podstawowy'!$F$28,'Podział podstawowy'!$F$29)))))))</f>
        <v>870.67396312778124</v>
      </c>
    </row>
    <row r="1382" spans="1:6">
      <c r="A1382" s="104"/>
      <c r="B1382" s="104"/>
      <c r="C1382" s="104"/>
      <c r="D1382" s="104"/>
      <c r="E1382" s="104"/>
      <c r="F1382" s="113">
        <f>IF(D1382="dyrektor ",'Podział podstawowy'!$F$19,IF(OR(D1382="zastępca dyrektora ",D1382="główny księgowy"),'Podział podstawowy'!$F$20,IF(D1382="kierownik",'Podział podstawowy'!$F$24,IF(D1382="zastępca kierownika",'Podział podstawowy'!$F$25,IF(D1382="główny ekspert",'Podział podstawowy'!$F$26,IF(OR(D1382="starszy ekspert",D1382="główny specjalista"),'Podział podstawowy'!$F$27,IF(OR(D1382="ekspert",D1382="specjalista"),'Podział podstawowy'!$F$28,'Podział podstawowy'!$F$29)))))))</f>
        <v>870.67396312778124</v>
      </c>
    </row>
    <row r="1383" spans="1:6">
      <c r="A1383" s="104"/>
      <c r="B1383" s="104"/>
      <c r="C1383" s="104"/>
      <c r="D1383" s="104"/>
      <c r="E1383" s="104"/>
      <c r="F1383" s="113">
        <f>IF(D1383="dyrektor ",'Podział podstawowy'!$F$19,IF(OR(D1383="zastępca dyrektora ",D1383="główny księgowy"),'Podział podstawowy'!$F$20,IF(D1383="kierownik",'Podział podstawowy'!$F$24,IF(D1383="zastępca kierownika",'Podział podstawowy'!$F$25,IF(D1383="główny ekspert",'Podział podstawowy'!$F$26,IF(OR(D1383="starszy ekspert",D1383="główny specjalista"),'Podział podstawowy'!$F$27,IF(OR(D1383="ekspert",D1383="specjalista"),'Podział podstawowy'!$F$28,'Podział podstawowy'!$F$29)))))))</f>
        <v>870.67396312778124</v>
      </c>
    </row>
    <row r="1384" spans="1:6">
      <c r="A1384" s="104"/>
      <c r="B1384" s="104"/>
      <c r="C1384" s="104"/>
      <c r="D1384" s="104"/>
      <c r="E1384" s="104"/>
      <c r="F1384" s="113">
        <f>IF(D1384="dyrektor ",'Podział podstawowy'!$F$19,IF(OR(D1384="zastępca dyrektora ",D1384="główny księgowy"),'Podział podstawowy'!$F$20,IF(D1384="kierownik",'Podział podstawowy'!$F$24,IF(D1384="zastępca kierownika",'Podział podstawowy'!$F$25,IF(D1384="główny ekspert",'Podział podstawowy'!$F$26,IF(OR(D1384="starszy ekspert",D1384="główny specjalista"),'Podział podstawowy'!$F$27,IF(OR(D1384="ekspert",D1384="specjalista"),'Podział podstawowy'!$F$28,'Podział podstawowy'!$F$29)))))))</f>
        <v>870.67396312778124</v>
      </c>
    </row>
    <row r="1385" spans="1:6">
      <c r="A1385" s="104"/>
      <c r="B1385" s="104"/>
      <c r="C1385" s="104"/>
      <c r="D1385" s="104"/>
      <c r="E1385" s="104"/>
      <c r="F1385" s="113">
        <f>IF(D1385="dyrektor ",'Podział podstawowy'!$F$19,IF(OR(D1385="zastępca dyrektora ",D1385="główny księgowy"),'Podział podstawowy'!$F$20,IF(D1385="kierownik",'Podział podstawowy'!$F$24,IF(D1385="zastępca kierownika",'Podział podstawowy'!$F$25,IF(D1385="główny ekspert",'Podział podstawowy'!$F$26,IF(OR(D1385="starszy ekspert",D1385="główny specjalista"),'Podział podstawowy'!$F$27,IF(OR(D1385="ekspert",D1385="specjalista"),'Podział podstawowy'!$F$28,'Podział podstawowy'!$F$29)))))))</f>
        <v>870.67396312778124</v>
      </c>
    </row>
    <row r="1386" spans="1:6">
      <c r="A1386" s="104"/>
      <c r="B1386" s="104"/>
      <c r="C1386" s="104"/>
      <c r="D1386" s="104"/>
      <c r="E1386" s="104"/>
      <c r="F1386" s="113">
        <f>IF(D1386="dyrektor ",'Podział podstawowy'!$F$19,IF(OR(D1386="zastępca dyrektora ",D1386="główny księgowy"),'Podział podstawowy'!$F$20,IF(D1386="kierownik",'Podział podstawowy'!$F$24,IF(D1386="zastępca kierownika",'Podział podstawowy'!$F$25,IF(D1386="główny ekspert",'Podział podstawowy'!$F$26,IF(OR(D1386="starszy ekspert",D1386="główny specjalista"),'Podział podstawowy'!$F$27,IF(OR(D1386="ekspert",D1386="specjalista"),'Podział podstawowy'!$F$28,'Podział podstawowy'!$F$29)))))))</f>
        <v>870.67396312778124</v>
      </c>
    </row>
    <row r="1387" spans="1:6">
      <c r="A1387" s="104"/>
      <c r="B1387" s="104"/>
      <c r="C1387" s="104"/>
      <c r="D1387" s="104"/>
      <c r="E1387" s="104"/>
      <c r="F1387" s="113">
        <f>IF(D1387="dyrektor ",'Podział podstawowy'!$F$19,IF(OR(D1387="zastępca dyrektora ",D1387="główny księgowy"),'Podział podstawowy'!$F$20,IF(D1387="kierownik",'Podział podstawowy'!$F$24,IF(D1387="zastępca kierownika",'Podział podstawowy'!$F$25,IF(D1387="główny ekspert",'Podział podstawowy'!$F$26,IF(OR(D1387="starszy ekspert",D1387="główny specjalista"),'Podział podstawowy'!$F$27,IF(OR(D1387="ekspert",D1387="specjalista"),'Podział podstawowy'!$F$28,'Podział podstawowy'!$F$29)))))))</f>
        <v>870.67396312778124</v>
      </c>
    </row>
    <row r="1388" spans="1:6">
      <c r="A1388" s="104"/>
      <c r="B1388" s="104"/>
      <c r="C1388" s="104"/>
      <c r="D1388" s="104"/>
      <c r="E1388" s="104"/>
      <c r="F1388" s="113">
        <f>IF(D1388="dyrektor ",'Podział podstawowy'!$F$19,IF(OR(D1388="zastępca dyrektora ",D1388="główny księgowy"),'Podział podstawowy'!$F$20,IF(D1388="kierownik",'Podział podstawowy'!$F$24,IF(D1388="zastępca kierownika",'Podział podstawowy'!$F$25,IF(D1388="główny ekspert",'Podział podstawowy'!$F$26,IF(OR(D1388="starszy ekspert",D1388="główny specjalista"),'Podział podstawowy'!$F$27,IF(OR(D1388="ekspert",D1388="specjalista"),'Podział podstawowy'!$F$28,'Podział podstawowy'!$F$29)))))))</f>
        <v>870.67396312778124</v>
      </c>
    </row>
    <row r="1389" spans="1:6">
      <c r="A1389" s="104"/>
      <c r="B1389" s="104"/>
      <c r="C1389" s="104"/>
      <c r="D1389" s="104"/>
      <c r="E1389" s="104"/>
      <c r="F1389" s="113">
        <f>IF(D1389="dyrektor ",'Podział podstawowy'!$F$19,IF(OR(D1389="zastępca dyrektora ",D1389="główny księgowy"),'Podział podstawowy'!$F$20,IF(D1389="kierownik",'Podział podstawowy'!$F$24,IF(D1389="zastępca kierownika",'Podział podstawowy'!$F$25,IF(D1389="główny ekspert",'Podział podstawowy'!$F$26,IF(OR(D1389="starszy ekspert",D1389="główny specjalista"),'Podział podstawowy'!$F$27,IF(OR(D1389="ekspert",D1389="specjalista"),'Podział podstawowy'!$F$28,'Podział podstawowy'!$F$29)))))))</f>
        <v>870.67396312778124</v>
      </c>
    </row>
    <row r="1390" spans="1:6">
      <c r="A1390" s="104"/>
      <c r="B1390" s="104"/>
      <c r="C1390" s="104"/>
      <c r="D1390" s="104"/>
      <c r="E1390" s="104"/>
      <c r="F1390" s="113">
        <f>IF(D1390="dyrektor ",'Podział podstawowy'!$F$19,IF(OR(D1390="zastępca dyrektora ",D1390="główny księgowy"),'Podział podstawowy'!$F$20,IF(D1390="kierownik",'Podział podstawowy'!$F$24,IF(D1390="zastępca kierownika",'Podział podstawowy'!$F$25,IF(D1390="główny ekspert",'Podział podstawowy'!$F$26,IF(OR(D1390="starszy ekspert",D1390="główny specjalista"),'Podział podstawowy'!$F$27,IF(OR(D1390="ekspert",D1390="specjalista"),'Podział podstawowy'!$F$28,'Podział podstawowy'!$F$29)))))))</f>
        <v>870.67396312778124</v>
      </c>
    </row>
    <row r="1391" spans="1:6">
      <c r="A1391" s="104"/>
      <c r="B1391" s="104"/>
      <c r="C1391" s="104"/>
      <c r="D1391" s="104"/>
      <c r="E1391" s="104"/>
      <c r="F1391" s="113">
        <f>IF(D1391="dyrektor ",'Podział podstawowy'!$F$19,IF(OR(D1391="zastępca dyrektora ",D1391="główny księgowy"),'Podział podstawowy'!$F$20,IF(D1391="kierownik",'Podział podstawowy'!$F$24,IF(D1391="zastępca kierownika",'Podział podstawowy'!$F$25,IF(D1391="główny ekspert",'Podział podstawowy'!$F$26,IF(OR(D1391="starszy ekspert",D1391="główny specjalista"),'Podział podstawowy'!$F$27,IF(OR(D1391="ekspert",D1391="specjalista"),'Podział podstawowy'!$F$28,'Podział podstawowy'!$F$29)))))))</f>
        <v>870.67396312778124</v>
      </c>
    </row>
    <row r="1392" spans="1:6">
      <c r="A1392" s="104"/>
      <c r="B1392" s="104"/>
      <c r="C1392" s="104"/>
      <c r="D1392" s="104"/>
      <c r="E1392" s="104"/>
      <c r="F1392" s="113">
        <f>IF(D1392="dyrektor ",'Podział podstawowy'!$F$19,IF(OR(D1392="zastępca dyrektora ",D1392="główny księgowy"),'Podział podstawowy'!$F$20,IF(D1392="kierownik",'Podział podstawowy'!$F$24,IF(D1392="zastępca kierownika",'Podział podstawowy'!$F$25,IF(D1392="główny ekspert",'Podział podstawowy'!$F$26,IF(OR(D1392="starszy ekspert",D1392="główny specjalista"),'Podział podstawowy'!$F$27,IF(OR(D1392="ekspert",D1392="specjalista"),'Podział podstawowy'!$F$28,'Podział podstawowy'!$F$29)))))))</f>
        <v>870.67396312778124</v>
      </c>
    </row>
    <row r="1393" spans="1:8">
      <c r="A1393" s="104"/>
      <c r="B1393" s="104"/>
      <c r="C1393" s="104"/>
      <c r="D1393" s="104"/>
      <c r="E1393" s="104"/>
      <c r="F1393" s="113">
        <f>IF(D1393="dyrektor ",'Podział podstawowy'!$F$19,IF(OR(D1393="zastępca dyrektora ",D1393="główny księgowy"),'Podział podstawowy'!$F$20,IF(D1393="kierownik",'Podział podstawowy'!$F$24,IF(D1393="zastępca kierownika",'Podział podstawowy'!$F$25,IF(D1393="główny ekspert",'Podział podstawowy'!$F$26,IF(OR(D1393="starszy ekspert",D1393="główny specjalista"),'Podział podstawowy'!$F$27,IF(OR(D1393="ekspert",D1393="specjalista"),'Podział podstawowy'!$F$28,'Podział podstawowy'!$F$29)))))))</f>
        <v>870.67396312778124</v>
      </c>
      <c r="G1393" s="43"/>
      <c r="H1393" s="43"/>
    </row>
    <row r="1394" spans="1:8">
      <c r="A1394" s="104"/>
      <c r="B1394" s="104"/>
      <c r="C1394" s="104"/>
      <c r="D1394" s="104"/>
      <c r="E1394" s="104"/>
      <c r="F1394" s="113">
        <f>IF(D1394="dyrektor ",'Podział podstawowy'!$F$19,IF(OR(D1394="zastępca dyrektora ",D1394="główny księgowy"),'Podział podstawowy'!$F$20,IF(D1394="kierownik",'Podział podstawowy'!$F$24,IF(D1394="zastępca kierownika",'Podział podstawowy'!$F$25,IF(D1394="główny ekspert",'Podział podstawowy'!$F$26,IF(OR(D1394="starszy ekspert",D1394="główny specjalista"),'Podział podstawowy'!$F$27,IF(OR(D1394="ekspert",D1394="specjalista"),'Podział podstawowy'!$F$28,'Podział podstawowy'!$F$29)))))))</f>
        <v>870.67396312778124</v>
      </c>
      <c r="G1394" s="104"/>
      <c r="H1394" s="104"/>
    </row>
    <row r="1395" spans="1:8">
      <c r="A1395" s="104"/>
      <c r="B1395" s="104"/>
      <c r="C1395" s="104"/>
      <c r="D1395" s="104"/>
      <c r="E1395" s="104"/>
      <c r="F1395" s="113">
        <f>IF(D1395="dyrektor ",'Podział podstawowy'!$F$19,IF(OR(D1395="zastępca dyrektora ",D1395="główny księgowy"),'Podział podstawowy'!$F$20,IF(D1395="kierownik",'Podział podstawowy'!$F$24,IF(D1395="zastępca kierownika",'Podział podstawowy'!$F$25,IF(D1395="główny ekspert",'Podział podstawowy'!$F$26,IF(OR(D1395="starszy ekspert",D1395="główny specjalista"),'Podział podstawowy'!$F$27,IF(OR(D1395="ekspert",D1395="specjalista"),'Podział podstawowy'!$F$28,'Podział podstawowy'!$F$29)))))))</f>
        <v>870.67396312778124</v>
      </c>
      <c r="G1395" s="43"/>
      <c r="H1395" s="43"/>
    </row>
    <row r="1396" spans="1:8">
      <c r="A1396" s="104"/>
      <c r="B1396" s="104"/>
      <c r="C1396" s="104"/>
      <c r="D1396" s="104"/>
      <c r="E1396" s="104"/>
      <c r="F1396" s="113">
        <f>IF(D1396="dyrektor ",'Podział podstawowy'!$F$19,IF(OR(D1396="zastępca dyrektora ",D1396="główny księgowy"),'Podział podstawowy'!$F$20,IF(D1396="kierownik",'Podział podstawowy'!$F$24,IF(D1396="zastępca kierownika",'Podział podstawowy'!$F$25,IF(D1396="główny ekspert",'Podział podstawowy'!$F$26,IF(OR(D1396="starszy ekspert",D1396="główny specjalista"),'Podział podstawowy'!$F$27,IF(OR(D1396="ekspert",D1396="specjalista"),'Podział podstawowy'!$F$28,'Podział podstawowy'!$F$29)))))))</f>
        <v>870.67396312778124</v>
      </c>
      <c r="G1396" s="104"/>
      <c r="H1396" s="104"/>
    </row>
    <row r="1397" spans="1:8">
      <c r="A1397" s="104"/>
      <c r="B1397" s="104"/>
      <c r="C1397" s="104"/>
      <c r="D1397" s="104"/>
      <c r="E1397" s="104"/>
      <c r="F1397" s="113">
        <f>IF(D1397="dyrektor ",'Podział podstawowy'!$F$19,IF(OR(D1397="zastępca dyrektora ",D1397="główny księgowy"),'Podział podstawowy'!$F$20,IF(D1397="kierownik",'Podział podstawowy'!$F$24,IF(D1397="zastępca kierownika",'Podział podstawowy'!$F$25,IF(D1397="główny ekspert",'Podział podstawowy'!$F$26,IF(OR(D1397="starszy ekspert",D1397="główny specjalista"),'Podział podstawowy'!$F$27,IF(OR(D1397="ekspert",D1397="specjalista"),'Podział podstawowy'!$F$28,'Podział podstawowy'!$F$29)))))))</f>
        <v>870.67396312778124</v>
      </c>
      <c r="G1397" s="43"/>
      <c r="H1397" s="43"/>
    </row>
    <row r="1398" spans="1:8">
      <c r="A1398" s="104"/>
      <c r="B1398" s="104"/>
      <c r="C1398" s="104"/>
      <c r="D1398" s="104"/>
      <c r="E1398" s="104"/>
      <c r="F1398" s="113">
        <f>IF(D1398="dyrektor ",'Podział podstawowy'!$F$19,IF(OR(D1398="zastępca dyrektora ",D1398="główny księgowy"),'Podział podstawowy'!$F$20,IF(D1398="kierownik",'Podział podstawowy'!$F$24,IF(D1398="zastępca kierownika",'Podział podstawowy'!$F$25,IF(D1398="główny ekspert",'Podział podstawowy'!$F$26,IF(OR(D1398="starszy ekspert",D1398="główny specjalista"),'Podział podstawowy'!$F$27,IF(OR(D1398="ekspert",D1398="specjalista"),'Podział podstawowy'!$F$28,'Podział podstawowy'!$F$29)))))))</f>
        <v>870.67396312778124</v>
      </c>
      <c r="G1398" s="104"/>
      <c r="H1398" s="104"/>
    </row>
    <row r="1399" spans="1:8">
      <c r="A1399" s="104"/>
      <c r="B1399" s="104"/>
      <c r="C1399" s="104"/>
      <c r="D1399" s="104"/>
      <c r="E1399" s="104"/>
      <c r="F1399" s="113">
        <f>IF(D1399="dyrektor ",'Podział podstawowy'!$F$19,IF(OR(D1399="zastępca dyrektora ",D1399="główny księgowy"),'Podział podstawowy'!$F$20,IF(D1399="kierownik",'Podział podstawowy'!$F$24,IF(D1399="zastępca kierownika",'Podział podstawowy'!$F$25,IF(D1399="główny ekspert",'Podział podstawowy'!$F$26,IF(OR(D1399="starszy ekspert",D1399="główny specjalista"),'Podział podstawowy'!$F$27,IF(OR(D1399="ekspert",D1399="specjalista"),'Podział podstawowy'!$F$28,'Podział podstawowy'!$F$29)))))))</f>
        <v>870.67396312778124</v>
      </c>
      <c r="G1399" s="43"/>
      <c r="H1399" s="43"/>
    </row>
    <row r="1400" spans="1:8">
      <c r="A1400" s="104"/>
      <c r="B1400" s="104"/>
      <c r="C1400" s="104"/>
      <c r="D1400" s="104"/>
      <c r="E1400" s="104"/>
      <c r="F1400" s="113">
        <f>IF(D1400="dyrektor ",'Podział podstawowy'!$F$19,IF(OR(D1400="zastępca dyrektora ",D1400="główny księgowy"),'Podział podstawowy'!$F$20,IF(D1400="kierownik",'Podział podstawowy'!$F$24,IF(D1400="zastępca kierownika",'Podział podstawowy'!$F$25,IF(D1400="główny ekspert",'Podział podstawowy'!$F$26,IF(OR(D1400="starszy ekspert",D1400="główny specjalista"),'Podział podstawowy'!$F$27,IF(OR(D1400="ekspert",D1400="specjalista"),'Podział podstawowy'!$F$28,'Podział podstawowy'!$F$29)))))))</f>
        <v>870.67396312778124</v>
      </c>
      <c r="G1400" s="104"/>
      <c r="H1400" s="104"/>
    </row>
    <row r="1401" spans="1:8">
      <c r="A1401" s="104"/>
      <c r="B1401" s="104"/>
      <c r="C1401" s="104"/>
      <c r="D1401" s="104"/>
      <c r="E1401" s="104"/>
      <c r="F1401" s="113">
        <f>IF(D1401="dyrektor ",'Podział podstawowy'!$F$19,IF(OR(D1401="zastępca dyrektora ",D1401="główny księgowy"),'Podział podstawowy'!$F$20,IF(D1401="kierownik",'Podział podstawowy'!$F$24,IF(D1401="zastępca kierownika",'Podział podstawowy'!$F$25,IF(D1401="główny ekspert",'Podział podstawowy'!$F$26,IF(OR(D1401="starszy ekspert",D1401="główny specjalista"),'Podział podstawowy'!$F$27,IF(OR(D1401="ekspert",D1401="specjalista"),'Podział podstawowy'!$F$28,'Podział podstawowy'!$F$29)))))))</f>
        <v>870.67396312778124</v>
      </c>
      <c r="G1401" s="43"/>
      <c r="H1401" s="43"/>
    </row>
    <row r="1402" spans="1:8">
      <c r="A1402" s="104"/>
      <c r="B1402" s="104"/>
      <c r="C1402" s="104"/>
      <c r="D1402" s="104"/>
      <c r="E1402" s="104"/>
      <c r="F1402" s="113">
        <f>IF(D1402="dyrektor ",'Podział podstawowy'!$F$19,IF(OR(D1402="zastępca dyrektora ",D1402="główny księgowy"),'Podział podstawowy'!$F$20,IF(D1402="kierownik",'Podział podstawowy'!$F$24,IF(D1402="zastępca kierownika",'Podział podstawowy'!$F$25,IF(D1402="główny ekspert",'Podział podstawowy'!$F$26,IF(OR(D1402="starszy ekspert",D1402="główny specjalista"),'Podział podstawowy'!$F$27,IF(OR(D1402="ekspert",D1402="specjalista"),'Podział podstawowy'!$F$28,'Podział podstawowy'!$F$29)))))))</f>
        <v>870.67396312778124</v>
      </c>
    </row>
    <row r="1403" spans="1:8">
      <c r="A1403" s="104"/>
      <c r="B1403" s="104"/>
      <c r="C1403" s="104"/>
      <c r="D1403" s="104"/>
      <c r="E1403" s="104"/>
      <c r="F1403" s="113">
        <f>IF(D1403="dyrektor ",'Podział podstawowy'!$F$19,IF(OR(D1403="zastępca dyrektora ",D1403="główny księgowy"),'Podział podstawowy'!$F$20,IF(D1403="kierownik",'Podział podstawowy'!$F$24,IF(D1403="zastępca kierownika",'Podział podstawowy'!$F$25,IF(D1403="główny ekspert",'Podział podstawowy'!$F$26,IF(OR(D1403="starszy ekspert",D1403="główny specjalista"),'Podział podstawowy'!$F$27,IF(OR(D1403="ekspert",D1403="specjalista"),'Podział podstawowy'!$F$28,'Podział podstawowy'!$F$29)))))))</f>
        <v>870.67396312778124</v>
      </c>
    </row>
    <row r="1404" spans="1:8">
      <c r="A1404" s="104"/>
      <c r="B1404" s="104"/>
      <c r="C1404" s="104"/>
      <c r="D1404" s="104"/>
      <c r="E1404" s="104"/>
      <c r="F1404" s="113">
        <f>IF(D1404="dyrektor ",'Podział podstawowy'!$F$19,IF(OR(D1404="zastępca dyrektora ",D1404="główny księgowy"),'Podział podstawowy'!$F$20,IF(D1404="kierownik",'Podział podstawowy'!$F$24,IF(D1404="zastępca kierownika",'Podział podstawowy'!$F$25,IF(D1404="główny ekspert",'Podział podstawowy'!$F$26,IF(OR(D1404="starszy ekspert",D1404="główny specjalista"),'Podział podstawowy'!$F$27,IF(OR(D1404="ekspert",D1404="specjalista"),'Podział podstawowy'!$F$28,'Podział podstawowy'!$F$29)))))))</f>
        <v>870.67396312778124</v>
      </c>
    </row>
    <row r="1405" spans="1:8">
      <c r="A1405" s="104"/>
      <c r="B1405" s="104"/>
      <c r="C1405" s="104"/>
      <c r="D1405" s="104"/>
      <c r="E1405" s="104"/>
      <c r="F1405" s="113">
        <f>IF(D1405="dyrektor ",'Podział podstawowy'!$F$19,IF(OR(D1405="zastępca dyrektora ",D1405="główny księgowy"),'Podział podstawowy'!$F$20,IF(D1405="kierownik",'Podział podstawowy'!$F$24,IF(D1405="zastępca kierownika",'Podział podstawowy'!$F$25,IF(D1405="główny ekspert",'Podział podstawowy'!$F$26,IF(OR(D1405="starszy ekspert",D1405="główny specjalista"),'Podział podstawowy'!$F$27,IF(OR(D1405="ekspert",D1405="specjalista"),'Podział podstawowy'!$F$28,'Podział podstawowy'!$F$29)))))))</f>
        <v>870.67396312778124</v>
      </c>
    </row>
    <row r="1406" spans="1:8">
      <c r="A1406" s="104"/>
      <c r="B1406" s="104"/>
      <c r="C1406" s="104"/>
      <c r="D1406" s="104"/>
      <c r="E1406" s="104"/>
      <c r="F1406" s="113">
        <f>IF(D1406="dyrektor ",'Podział podstawowy'!$F$19,IF(OR(D1406="zastępca dyrektora ",D1406="główny księgowy"),'Podział podstawowy'!$F$20,IF(D1406="kierownik",'Podział podstawowy'!$F$24,IF(D1406="zastępca kierownika",'Podział podstawowy'!$F$25,IF(D1406="główny ekspert",'Podział podstawowy'!$F$26,IF(OR(D1406="starszy ekspert",D1406="główny specjalista"),'Podział podstawowy'!$F$27,IF(OR(D1406="ekspert",D1406="specjalista"),'Podział podstawowy'!$F$28,'Podział podstawowy'!$F$29)))))))</f>
        <v>870.67396312778124</v>
      </c>
    </row>
    <row r="1407" spans="1:8">
      <c r="A1407" s="104"/>
      <c r="B1407" s="104"/>
      <c r="C1407" s="104"/>
      <c r="D1407" s="104"/>
      <c r="E1407" s="104"/>
      <c r="F1407" s="113">
        <f>IF(D1407="dyrektor ",'Podział podstawowy'!$F$19,IF(OR(D1407="zastępca dyrektora ",D1407="główny księgowy"),'Podział podstawowy'!$F$20,IF(D1407="kierownik",'Podział podstawowy'!$F$24,IF(D1407="zastępca kierownika",'Podział podstawowy'!$F$25,IF(D1407="główny ekspert",'Podział podstawowy'!$F$26,IF(OR(D1407="starszy ekspert",D1407="główny specjalista"),'Podział podstawowy'!$F$27,IF(OR(D1407="ekspert",D1407="specjalista"),'Podział podstawowy'!$F$28,'Podział podstawowy'!$F$29)))))))</f>
        <v>870.67396312778124</v>
      </c>
      <c r="G1407" s="43"/>
      <c r="H1407" s="43"/>
    </row>
    <row r="1408" spans="1:8">
      <c r="A1408" s="104"/>
      <c r="B1408" s="104"/>
      <c r="C1408" s="104"/>
      <c r="D1408" s="104"/>
      <c r="E1408" s="104"/>
      <c r="F1408" s="113">
        <f>IF(D1408="dyrektor ",'Podział podstawowy'!$F$19,IF(OR(D1408="zastępca dyrektora ",D1408="główny księgowy"),'Podział podstawowy'!$F$20,IF(D1408="kierownik",'Podział podstawowy'!$F$24,IF(D1408="zastępca kierownika",'Podział podstawowy'!$F$25,IF(D1408="główny ekspert",'Podział podstawowy'!$F$26,IF(OR(D1408="starszy ekspert",D1408="główny specjalista"),'Podział podstawowy'!$F$27,IF(OR(D1408="ekspert",D1408="specjalista"),'Podział podstawowy'!$F$28,'Podział podstawowy'!$F$29)))))))</f>
        <v>870.67396312778124</v>
      </c>
      <c r="G1408" s="104"/>
      <c r="H1408" s="104"/>
    </row>
    <row r="1409" spans="1:8">
      <c r="A1409" s="104"/>
      <c r="B1409" s="104"/>
      <c r="C1409" s="104"/>
      <c r="D1409" s="104"/>
      <c r="E1409" s="104"/>
      <c r="F1409" s="113">
        <f>IF(D1409="dyrektor ",'Podział podstawowy'!$F$19,IF(OR(D1409="zastępca dyrektora ",D1409="główny księgowy"),'Podział podstawowy'!$F$20,IF(D1409="kierownik",'Podział podstawowy'!$F$24,IF(D1409="zastępca kierownika",'Podział podstawowy'!$F$25,IF(D1409="główny ekspert",'Podział podstawowy'!$F$26,IF(OR(D1409="starszy ekspert",D1409="główny specjalista"),'Podział podstawowy'!$F$27,IF(OR(D1409="ekspert",D1409="specjalista"),'Podział podstawowy'!$F$28,'Podział podstawowy'!$F$29)))))))</f>
        <v>870.67396312778124</v>
      </c>
      <c r="G1409" s="43"/>
      <c r="H1409" s="43"/>
    </row>
    <row r="1410" spans="1:8">
      <c r="A1410" s="104"/>
      <c r="B1410" s="104"/>
      <c r="C1410" s="104"/>
      <c r="D1410" s="104"/>
      <c r="E1410" s="104"/>
      <c r="F1410" s="113">
        <f>IF(D1410="dyrektor ",'Podział podstawowy'!$F$19,IF(OR(D1410="zastępca dyrektora ",D1410="główny księgowy"),'Podział podstawowy'!$F$20,IF(D1410="kierownik",'Podział podstawowy'!$F$24,IF(D1410="zastępca kierownika",'Podział podstawowy'!$F$25,IF(D1410="główny ekspert",'Podział podstawowy'!$F$26,IF(OR(D1410="starszy ekspert",D1410="główny specjalista"),'Podział podstawowy'!$F$27,IF(OR(D1410="ekspert",D1410="specjalista"),'Podział podstawowy'!$F$28,'Podział podstawowy'!$F$29)))))))</f>
        <v>870.67396312778124</v>
      </c>
      <c r="G1410" s="104"/>
      <c r="H1410" s="104"/>
    </row>
    <row r="1411" spans="1:8">
      <c r="A1411" s="104"/>
      <c r="B1411" s="104"/>
      <c r="C1411" s="104"/>
      <c r="D1411" s="104"/>
      <c r="E1411" s="104"/>
      <c r="F1411" s="113">
        <f>IF(D1411="dyrektor ",'Podział podstawowy'!$F$19,IF(OR(D1411="zastępca dyrektora ",D1411="główny księgowy"),'Podział podstawowy'!$F$20,IF(D1411="kierownik",'Podział podstawowy'!$F$24,IF(D1411="zastępca kierownika",'Podział podstawowy'!$F$25,IF(D1411="główny ekspert",'Podział podstawowy'!$F$26,IF(OR(D1411="starszy ekspert",D1411="główny specjalista"),'Podział podstawowy'!$F$27,IF(OR(D1411="ekspert",D1411="specjalista"),'Podział podstawowy'!$F$28,'Podział podstawowy'!$F$29)))))))</f>
        <v>870.67396312778124</v>
      </c>
      <c r="G1411" s="43"/>
      <c r="H1411" s="43"/>
    </row>
    <row r="1412" spans="1:8">
      <c r="A1412" s="104"/>
      <c r="B1412" s="104"/>
      <c r="C1412" s="104"/>
      <c r="D1412" s="104"/>
      <c r="E1412" s="104"/>
      <c r="F1412" s="113">
        <f>IF(D1412="dyrektor ",'Podział podstawowy'!$F$19,IF(OR(D1412="zastępca dyrektora ",D1412="główny księgowy"),'Podział podstawowy'!$F$20,IF(D1412="kierownik",'Podział podstawowy'!$F$24,IF(D1412="zastępca kierownika",'Podział podstawowy'!$F$25,IF(D1412="główny ekspert",'Podział podstawowy'!$F$26,IF(OR(D1412="starszy ekspert",D1412="główny specjalista"),'Podział podstawowy'!$F$27,IF(OR(D1412="ekspert",D1412="specjalista"),'Podział podstawowy'!$F$28,'Podział podstawowy'!$F$29)))))))</f>
        <v>870.67396312778124</v>
      </c>
      <c r="G1412" s="104"/>
      <c r="H1412" s="104"/>
    </row>
    <row r="1413" spans="1:8">
      <c r="A1413" s="104"/>
      <c r="B1413" s="104"/>
      <c r="C1413" s="104"/>
      <c r="D1413" s="104"/>
      <c r="E1413" s="104"/>
      <c r="F1413" s="113">
        <f>IF(D1413="dyrektor ",'Podział podstawowy'!$F$19,IF(OR(D1413="zastępca dyrektora ",D1413="główny księgowy"),'Podział podstawowy'!$F$20,IF(D1413="kierownik",'Podział podstawowy'!$F$24,IF(D1413="zastępca kierownika",'Podział podstawowy'!$F$25,IF(D1413="główny ekspert",'Podział podstawowy'!$F$26,IF(OR(D1413="starszy ekspert",D1413="główny specjalista"),'Podział podstawowy'!$F$27,IF(OR(D1413="ekspert",D1413="specjalista"),'Podział podstawowy'!$F$28,'Podział podstawowy'!$F$29)))))))</f>
        <v>870.67396312778124</v>
      </c>
      <c r="G1413" s="43"/>
      <c r="H1413" s="43"/>
    </row>
    <row r="1414" spans="1:8">
      <c r="A1414" s="104"/>
      <c r="B1414" s="104"/>
      <c r="C1414" s="104"/>
      <c r="D1414" s="104"/>
      <c r="E1414" s="104"/>
      <c r="F1414" s="113">
        <f>IF(D1414="dyrektor ",'Podział podstawowy'!$F$19,IF(OR(D1414="zastępca dyrektora ",D1414="główny księgowy"),'Podział podstawowy'!$F$20,IF(D1414="kierownik",'Podział podstawowy'!$F$24,IF(D1414="zastępca kierownika",'Podział podstawowy'!$F$25,IF(D1414="główny ekspert",'Podział podstawowy'!$F$26,IF(OR(D1414="starszy ekspert",D1414="główny specjalista"),'Podział podstawowy'!$F$27,IF(OR(D1414="ekspert",D1414="specjalista"),'Podział podstawowy'!$F$28,'Podział podstawowy'!$F$29)))))))</f>
        <v>870.67396312778124</v>
      </c>
      <c r="G1414" s="104"/>
      <c r="H1414" s="104"/>
    </row>
    <row r="1415" spans="1:8">
      <c r="A1415" s="104"/>
      <c r="B1415" s="104"/>
      <c r="C1415" s="104"/>
      <c r="D1415" s="104"/>
      <c r="E1415" s="104"/>
      <c r="F1415" s="113">
        <f>IF(D1415="dyrektor ",'Podział podstawowy'!$F$19,IF(OR(D1415="zastępca dyrektora ",D1415="główny księgowy"),'Podział podstawowy'!$F$20,IF(D1415="kierownik",'Podział podstawowy'!$F$24,IF(D1415="zastępca kierownika",'Podział podstawowy'!$F$25,IF(D1415="główny ekspert",'Podział podstawowy'!$F$26,IF(OR(D1415="starszy ekspert",D1415="główny specjalista"),'Podział podstawowy'!$F$27,IF(OR(D1415="ekspert",D1415="specjalista"),'Podział podstawowy'!$F$28,'Podział podstawowy'!$F$29)))))))</f>
        <v>870.67396312778124</v>
      </c>
      <c r="G1415" s="43"/>
      <c r="H1415" s="43"/>
    </row>
    <row r="1416" spans="1:8">
      <c r="A1416" s="104"/>
      <c r="B1416" s="104"/>
      <c r="C1416" s="104"/>
      <c r="D1416" s="104"/>
      <c r="E1416" s="104"/>
      <c r="F1416" s="113">
        <f>IF(D1416="dyrektor ",'Podział podstawowy'!$F$19,IF(OR(D1416="zastępca dyrektora ",D1416="główny księgowy"),'Podział podstawowy'!$F$20,IF(D1416="kierownik",'Podział podstawowy'!$F$24,IF(D1416="zastępca kierownika",'Podział podstawowy'!$F$25,IF(D1416="główny ekspert",'Podział podstawowy'!$F$26,IF(OR(D1416="starszy ekspert",D1416="główny specjalista"),'Podział podstawowy'!$F$27,IF(OR(D1416="ekspert",D1416="specjalista"),'Podział podstawowy'!$F$28,'Podział podstawowy'!$F$29)))))))</f>
        <v>870.67396312778124</v>
      </c>
    </row>
    <row r="1417" spans="1:8">
      <c r="A1417" s="104"/>
      <c r="B1417" s="104"/>
      <c r="C1417" s="104"/>
      <c r="D1417" s="104"/>
      <c r="E1417" s="104"/>
      <c r="F1417" s="113">
        <f>IF(D1417="dyrektor ",'Podział podstawowy'!$F$19,IF(OR(D1417="zastępca dyrektora ",D1417="główny księgowy"),'Podział podstawowy'!$F$20,IF(D1417="kierownik",'Podział podstawowy'!$F$24,IF(D1417="zastępca kierownika",'Podział podstawowy'!$F$25,IF(D1417="główny ekspert",'Podział podstawowy'!$F$26,IF(OR(D1417="starszy ekspert",D1417="główny specjalista"),'Podział podstawowy'!$F$27,IF(OR(D1417="ekspert",D1417="specjalista"),'Podział podstawowy'!$F$28,'Podział podstawowy'!$F$29)))))))</f>
        <v>870.67396312778124</v>
      </c>
    </row>
    <row r="1418" spans="1:8">
      <c r="A1418" s="104"/>
      <c r="B1418" s="104"/>
      <c r="C1418" s="104"/>
      <c r="D1418" s="104"/>
      <c r="E1418" s="104"/>
      <c r="F1418" s="113">
        <f>IF(D1418="dyrektor ",'Podział podstawowy'!$F$19,IF(OR(D1418="zastępca dyrektora ",D1418="główny księgowy"),'Podział podstawowy'!$F$20,IF(D1418="kierownik",'Podział podstawowy'!$F$24,IF(D1418="zastępca kierownika",'Podział podstawowy'!$F$25,IF(D1418="główny ekspert",'Podział podstawowy'!$F$26,IF(OR(D1418="starszy ekspert",D1418="główny specjalista"),'Podział podstawowy'!$F$27,IF(OR(D1418="ekspert",D1418="specjalista"),'Podział podstawowy'!$F$28,'Podział podstawowy'!$F$29)))))))</f>
        <v>870.67396312778124</v>
      </c>
    </row>
    <row r="1419" spans="1:8">
      <c r="A1419" s="104"/>
      <c r="B1419" s="104"/>
      <c r="C1419" s="104"/>
      <c r="D1419" s="104"/>
      <c r="E1419" s="104"/>
      <c r="F1419" s="113">
        <f>IF(D1419="dyrektor ",'Podział podstawowy'!$F$19,IF(OR(D1419="zastępca dyrektora ",D1419="główny księgowy"),'Podział podstawowy'!$F$20,IF(D1419="kierownik",'Podział podstawowy'!$F$24,IF(D1419="zastępca kierownika",'Podział podstawowy'!$F$25,IF(D1419="główny ekspert",'Podział podstawowy'!$F$26,IF(OR(D1419="starszy ekspert",D1419="główny specjalista"),'Podział podstawowy'!$F$27,IF(OR(D1419="ekspert",D1419="specjalista"),'Podział podstawowy'!$F$28,'Podział podstawowy'!$F$29)))))))</f>
        <v>870.67396312778124</v>
      </c>
    </row>
    <row r="1420" spans="1:8">
      <c r="A1420" s="104"/>
      <c r="B1420" s="104"/>
      <c r="C1420" s="104"/>
      <c r="D1420" s="104"/>
      <c r="E1420" s="104"/>
      <c r="F1420" s="113">
        <f>IF(D1420="dyrektor ",'Podział podstawowy'!$F$19,IF(OR(D1420="zastępca dyrektora ",D1420="główny księgowy"),'Podział podstawowy'!$F$20,IF(D1420="kierownik",'Podział podstawowy'!$F$24,IF(D1420="zastępca kierownika",'Podział podstawowy'!$F$25,IF(D1420="główny ekspert",'Podział podstawowy'!$F$26,IF(OR(D1420="starszy ekspert",D1420="główny specjalista"),'Podział podstawowy'!$F$27,IF(OR(D1420="ekspert",D1420="specjalista"),'Podział podstawowy'!$F$28,'Podział podstawowy'!$F$29)))))))</f>
        <v>870.67396312778124</v>
      </c>
    </row>
    <row r="1421" spans="1:8">
      <c r="A1421" s="104"/>
      <c r="B1421" s="104"/>
      <c r="C1421" s="104"/>
      <c r="D1421" s="104"/>
      <c r="E1421" s="104"/>
      <c r="F1421" s="113">
        <f>IF(D1421="dyrektor ",'Podział podstawowy'!$F$19,IF(OR(D1421="zastępca dyrektora ",D1421="główny księgowy"),'Podział podstawowy'!$F$20,IF(D1421="kierownik",'Podział podstawowy'!$F$24,IF(D1421="zastępca kierownika",'Podział podstawowy'!$F$25,IF(D1421="główny ekspert",'Podział podstawowy'!$F$26,IF(OR(D1421="starszy ekspert",D1421="główny specjalista"),'Podział podstawowy'!$F$27,IF(OR(D1421="ekspert",D1421="specjalista"),'Podział podstawowy'!$F$28,'Podział podstawowy'!$F$29)))))))</f>
        <v>870.67396312778124</v>
      </c>
    </row>
    <row r="1422" spans="1:8">
      <c r="A1422" s="104"/>
      <c r="B1422" s="104"/>
      <c r="C1422" s="104"/>
      <c r="D1422" s="104"/>
      <c r="E1422" s="104"/>
      <c r="F1422" s="113">
        <f>IF(D1422="dyrektor ",'Podział podstawowy'!$F$19,IF(OR(D1422="zastępca dyrektora ",D1422="główny księgowy"),'Podział podstawowy'!$F$20,IF(D1422="kierownik",'Podział podstawowy'!$F$24,IF(D1422="zastępca kierownika",'Podział podstawowy'!$F$25,IF(D1422="główny ekspert",'Podział podstawowy'!$F$26,IF(OR(D1422="starszy ekspert",D1422="główny specjalista"),'Podział podstawowy'!$F$27,IF(OR(D1422="ekspert",D1422="specjalista"),'Podział podstawowy'!$F$28,'Podział podstawowy'!$F$29)))))))</f>
        <v>870.67396312778124</v>
      </c>
    </row>
    <row r="1423" spans="1:8">
      <c r="A1423" s="104"/>
      <c r="B1423" s="104"/>
      <c r="C1423" s="104"/>
      <c r="D1423" s="104"/>
      <c r="E1423" s="104"/>
      <c r="F1423" s="113">
        <f>IF(D1423="dyrektor ",'Podział podstawowy'!$F$19,IF(OR(D1423="zastępca dyrektora ",D1423="główny księgowy"),'Podział podstawowy'!$F$20,IF(D1423="kierownik",'Podział podstawowy'!$F$24,IF(D1423="zastępca kierownika",'Podział podstawowy'!$F$25,IF(D1423="główny ekspert",'Podział podstawowy'!$F$26,IF(OR(D1423="starszy ekspert",D1423="główny specjalista"),'Podział podstawowy'!$F$27,IF(OR(D1423="ekspert",D1423="specjalista"),'Podział podstawowy'!$F$28,'Podział podstawowy'!$F$29)))))))</f>
        <v>870.67396312778124</v>
      </c>
    </row>
    <row r="1424" spans="1:8">
      <c r="A1424" s="104"/>
      <c r="B1424" s="104"/>
      <c r="C1424" s="104"/>
      <c r="D1424" s="104"/>
      <c r="E1424" s="104"/>
      <c r="F1424" s="113">
        <f>IF(D1424="dyrektor ",'Podział podstawowy'!$F$19,IF(OR(D1424="zastępca dyrektora ",D1424="główny księgowy"),'Podział podstawowy'!$F$20,IF(D1424="kierownik",'Podział podstawowy'!$F$24,IF(D1424="zastępca kierownika",'Podział podstawowy'!$F$25,IF(D1424="główny ekspert",'Podział podstawowy'!$F$26,IF(OR(D1424="starszy ekspert",D1424="główny specjalista"),'Podział podstawowy'!$F$27,IF(OR(D1424="ekspert",D1424="specjalista"),'Podział podstawowy'!$F$28,'Podział podstawowy'!$F$29)))))))</f>
        <v>870.67396312778124</v>
      </c>
    </row>
    <row r="1425" spans="1:8">
      <c r="A1425" s="104"/>
      <c r="B1425" s="104"/>
      <c r="C1425" s="104"/>
      <c r="D1425" s="104"/>
      <c r="E1425" s="104"/>
      <c r="F1425" s="113">
        <f>IF(D1425="dyrektor ",'Podział podstawowy'!$F$19,IF(OR(D1425="zastępca dyrektora ",D1425="główny księgowy"),'Podział podstawowy'!$F$20,IF(D1425="kierownik",'Podział podstawowy'!$F$24,IF(D1425="zastępca kierownika",'Podział podstawowy'!$F$25,IF(D1425="główny ekspert",'Podział podstawowy'!$F$26,IF(OR(D1425="starszy ekspert",D1425="główny specjalista"),'Podział podstawowy'!$F$27,IF(OR(D1425="ekspert",D1425="specjalista"),'Podział podstawowy'!$F$28,'Podział podstawowy'!$F$29)))))))</f>
        <v>870.67396312778124</v>
      </c>
    </row>
    <row r="1426" spans="1:8">
      <c r="A1426" s="104"/>
      <c r="B1426" s="104"/>
      <c r="C1426" s="104"/>
      <c r="D1426" s="104"/>
      <c r="E1426" s="104"/>
      <c r="F1426" s="113">
        <f>IF(D1426="dyrektor ",'Podział podstawowy'!$F$19,IF(OR(D1426="zastępca dyrektora ",D1426="główny księgowy"),'Podział podstawowy'!$F$20,IF(D1426="kierownik",'Podział podstawowy'!$F$24,IF(D1426="zastępca kierownika",'Podział podstawowy'!$F$25,IF(D1426="główny ekspert",'Podział podstawowy'!$F$26,IF(OR(D1426="starszy ekspert",D1426="główny specjalista"),'Podział podstawowy'!$F$27,IF(OR(D1426="ekspert",D1426="specjalista"),'Podział podstawowy'!$F$28,'Podział podstawowy'!$F$29)))))))</f>
        <v>870.67396312778124</v>
      </c>
    </row>
    <row r="1427" spans="1:8">
      <c r="A1427" s="104"/>
      <c r="B1427" s="104"/>
      <c r="C1427" s="104"/>
      <c r="D1427" s="104"/>
      <c r="E1427" s="104"/>
      <c r="F1427" s="113">
        <f>IF(D1427="dyrektor ",'Podział podstawowy'!$F$19,IF(OR(D1427="zastępca dyrektora ",D1427="główny księgowy"),'Podział podstawowy'!$F$20,IF(D1427="kierownik",'Podział podstawowy'!$F$24,IF(D1427="zastępca kierownika",'Podział podstawowy'!$F$25,IF(D1427="główny ekspert",'Podział podstawowy'!$F$26,IF(OR(D1427="starszy ekspert",D1427="główny specjalista"),'Podział podstawowy'!$F$27,IF(OR(D1427="ekspert",D1427="specjalista"),'Podział podstawowy'!$F$28,'Podział podstawowy'!$F$29)))))))</f>
        <v>870.67396312778124</v>
      </c>
    </row>
    <row r="1428" spans="1:8">
      <c r="A1428" s="104"/>
      <c r="B1428" s="104"/>
      <c r="C1428" s="104"/>
      <c r="D1428" s="104"/>
      <c r="E1428" s="104"/>
      <c r="F1428" s="113">
        <f>IF(D1428="dyrektor ",'Podział podstawowy'!$F$19,IF(OR(D1428="zastępca dyrektora ",D1428="główny księgowy"),'Podział podstawowy'!$F$20,IF(D1428="kierownik",'Podział podstawowy'!$F$24,IF(D1428="zastępca kierownika",'Podział podstawowy'!$F$25,IF(D1428="główny ekspert",'Podział podstawowy'!$F$26,IF(OR(D1428="starszy ekspert",D1428="główny specjalista"),'Podział podstawowy'!$F$27,IF(OR(D1428="ekspert",D1428="specjalista"),'Podział podstawowy'!$F$28,'Podział podstawowy'!$F$29)))))))</f>
        <v>870.67396312778124</v>
      </c>
    </row>
    <row r="1429" spans="1:8">
      <c r="A1429" s="104"/>
      <c r="B1429" s="104"/>
      <c r="C1429" s="104"/>
      <c r="D1429" s="104"/>
      <c r="E1429" s="104"/>
      <c r="F1429" s="113">
        <f>IF(D1429="dyrektor ",'Podział podstawowy'!$F$19,IF(OR(D1429="zastępca dyrektora ",D1429="główny księgowy"),'Podział podstawowy'!$F$20,IF(D1429="kierownik",'Podział podstawowy'!$F$24,IF(D1429="zastępca kierownika",'Podział podstawowy'!$F$25,IF(D1429="główny ekspert",'Podział podstawowy'!$F$26,IF(OR(D1429="starszy ekspert",D1429="główny specjalista"),'Podział podstawowy'!$F$27,IF(OR(D1429="ekspert",D1429="specjalista"),'Podział podstawowy'!$F$28,'Podział podstawowy'!$F$29)))))))</f>
        <v>870.67396312778124</v>
      </c>
    </row>
    <row r="1430" spans="1:8">
      <c r="A1430" s="104"/>
      <c r="B1430" s="104"/>
      <c r="C1430" s="104"/>
      <c r="D1430" s="104"/>
      <c r="E1430" s="104"/>
      <c r="F1430" s="113">
        <f>IF(D1430="dyrektor ",'Podział podstawowy'!$F$19,IF(OR(D1430="zastępca dyrektora ",D1430="główny księgowy"),'Podział podstawowy'!$F$20,IF(D1430="kierownik",'Podział podstawowy'!$F$24,IF(D1430="zastępca kierownika",'Podział podstawowy'!$F$25,IF(D1430="główny ekspert",'Podział podstawowy'!$F$26,IF(OR(D1430="starszy ekspert",D1430="główny specjalista"),'Podział podstawowy'!$F$27,IF(OR(D1430="ekspert",D1430="specjalista"),'Podział podstawowy'!$F$28,'Podział podstawowy'!$F$29)))))))</f>
        <v>870.67396312778124</v>
      </c>
      <c r="G1430" s="43"/>
      <c r="H1430" s="43"/>
    </row>
    <row r="1431" spans="1:8">
      <c r="A1431" s="104"/>
      <c r="B1431" s="104"/>
      <c r="C1431" s="104"/>
      <c r="D1431" s="104"/>
      <c r="E1431" s="104"/>
      <c r="F1431" s="113">
        <f>IF(D1431="dyrektor ",'Podział podstawowy'!$F$19,IF(OR(D1431="zastępca dyrektora ",D1431="główny księgowy"),'Podział podstawowy'!$F$20,IF(D1431="kierownik",'Podział podstawowy'!$F$24,IF(D1431="zastępca kierownika",'Podział podstawowy'!$F$25,IF(D1431="główny ekspert",'Podział podstawowy'!$F$26,IF(OR(D1431="starszy ekspert",D1431="główny specjalista"),'Podział podstawowy'!$F$27,IF(OR(D1431="ekspert",D1431="specjalista"),'Podział podstawowy'!$F$28,'Podział podstawowy'!$F$29)))))))</f>
        <v>870.67396312778124</v>
      </c>
      <c r="G1431" s="104"/>
      <c r="H1431" s="104"/>
    </row>
    <row r="1432" spans="1:8">
      <c r="A1432" s="104"/>
      <c r="B1432" s="104"/>
      <c r="C1432" s="104"/>
      <c r="D1432" s="104"/>
      <c r="E1432" s="104"/>
      <c r="F1432" s="113">
        <f>IF(D1432="dyrektor ",'Podział podstawowy'!$F$19,IF(OR(D1432="zastępca dyrektora ",D1432="główny księgowy"),'Podział podstawowy'!$F$20,IF(D1432="kierownik",'Podział podstawowy'!$F$24,IF(D1432="zastępca kierownika",'Podział podstawowy'!$F$25,IF(D1432="główny ekspert",'Podział podstawowy'!$F$26,IF(OR(D1432="starszy ekspert",D1432="główny specjalista"),'Podział podstawowy'!$F$27,IF(OR(D1432="ekspert",D1432="specjalista"),'Podział podstawowy'!$F$28,'Podział podstawowy'!$F$29)))))))</f>
        <v>870.67396312778124</v>
      </c>
      <c r="G1432" s="43"/>
      <c r="H1432" s="43"/>
    </row>
    <row r="1433" spans="1:8">
      <c r="A1433" s="104"/>
      <c r="B1433" s="104"/>
      <c r="C1433" s="104"/>
      <c r="D1433" s="104"/>
      <c r="E1433" s="104"/>
      <c r="F1433" s="113">
        <f>IF(D1433="dyrektor ",'Podział podstawowy'!$F$19,IF(OR(D1433="zastępca dyrektora ",D1433="główny księgowy"),'Podział podstawowy'!$F$20,IF(D1433="kierownik",'Podział podstawowy'!$F$24,IF(D1433="zastępca kierownika",'Podział podstawowy'!$F$25,IF(D1433="główny ekspert",'Podział podstawowy'!$F$26,IF(OR(D1433="starszy ekspert",D1433="główny specjalista"),'Podział podstawowy'!$F$27,IF(OR(D1433="ekspert",D1433="specjalista"),'Podział podstawowy'!$F$28,'Podział podstawowy'!$F$29)))))))</f>
        <v>870.67396312778124</v>
      </c>
      <c r="G1433" s="104"/>
      <c r="H1433" s="104"/>
    </row>
    <row r="1434" spans="1:8">
      <c r="A1434" s="104"/>
      <c r="B1434" s="104"/>
      <c r="C1434" s="104"/>
      <c r="D1434" s="104"/>
      <c r="E1434" s="104"/>
      <c r="F1434" s="113">
        <f>IF(D1434="dyrektor ",'Podział podstawowy'!$F$19,IF(OR(D1434="zastępca dyrektora ",D1434="główny księgowy"),'Podział podstawowy'!$F$20,IF(D1434="kierownik",'Podział podstawowy'!$F$24,IF(D1434="zastępca kierownika",'Podział podstawowy'!$F$25,IF(D1434="główny ekspert",'Podział podstawowy'!$F$26,IF(OR(D1434="starszy ekspert",D1434="główny specjalista"),'Podział podstawowy'!$F$27,IF(OR(D1434="ekspert",D1434="specjalista"),'Podział podstawowy'!$F$28,'Podział podstawowy'!$F$29)))))))</f>
        <v>870.67396312778124</v>
      </c>
      <c r="G1434" s="43"/>
      <c r="H1434" s="43"/>
    </row>
    <row r="1435" spans="1:8">
      <c r="A1435" s="104"/>
      <c r="B1435" s="104"/>
      <c r="C1435" s="104"/>
      <c r="D1435" s="104"/>
      <c r="E1435" s="104"/>
      <c r="F1435" s="113">
        <f>IF(D1435="dyrektor ",'Podział podstawowy'!$F$19,IF(OR(D1435="zastępca dyrektora ",D1435="główny księgowy"),'Podział podstawowy'!$F$20,IF(D1435="kierownik",'Podział podstawowy'!$F$24,IF(D1435="zastępca kierownika",'Podział podstawowy'!$F$25,IF(D1435="główny ekspert",'Podział podstawowy'!$F$26,IF(OR(D1435="starszy ekspert",D1435="główny specjalista"),'Podział podstawowy'!$F$27,IF(OR(D1435="ekspert",D1435="specjalista"),'Podział podstawowy'!$F$28,'Podział podstawowy'!$F$29)))))))</f>
        <v>870.67396312778124</v>
      </c>
      <c r="G1435" s="104"/>
      <c r="H1435" s="104"/>
    </row>
    <row r="1436" spans="1:8">
      <c r="A1436" s="104"/>
      <c r="B1436" s="104"/>
      <c r="C1436" s="104"/>
      <c r="D1436" s="104"/>
      <c r="E1436" s="104"/>
      <c r="F1436" s="113">
        <f>IF(D1436="dyrektor ",'Podział podstawowy'!$F$19,IF(OR(D1436="zastępca dyrektora ",D1436="główny księgowy"),'Podział podstawowy'!$F$20,IF(D1436="kierownik",'Podział podstawowy'!$F$24,IF(D1436="zastępca kierownika",'Podział podstawowy'!$F$25,IF(D1436="główny ekspert",'Podział podstawowy'!$F$26,IF(OR(D1436="starszy ekspert",D1436="główny specjalista"),'Podział podstawowy'!$F$27,IF(OR(D1436="ekspert",D1436="specjalista"),'Podział podstawowy'!$F$28,'Podział podstawowy'!$F$29)))))))</f>
        <v>870.67396312778124</v>
      </c>
      <c r="G1436" s="43"/>
      <c r="H1436" s="43"/>
    </row>
    <row r="1437" spans="1:8">
      <c r="A1437" s="104"/>
      <c r="B1437" s="104"/>
      <c r="C1437" s="104"/>
      <c r="D1437" s="104"/>
      <c r="E1437" s="104"/>
      <c r="F1437" s="113">
        <f>IF(D1437="dyrektor ",'Podział podstawowy'!$F$19,IF(OR(D1437="zastępca dyrektora ",D1437="główny księgowy"),'Podział podstawowy'!$F$20,IF(D1437="kierownik",'Podział podstawowy'!$F$24,IF(D1437="zastępca kierownika",'Podział podstawowy'!$F$25,IF(D1437="główny ekspert",'Podział podstawowy'!$F$26,IF(OR(D1437="starszy ekspert",D1437="główny specjalista"),'Podział podstawowy'!$F$27,IF(OR(D1437="ekspert",D1437="specjalista"),'Podział podstawowy'!$F$28,'Podział podstawowy'!$F$29)))))))</f>
        <v>870.67396312778124</v>
      </c>
      <c r="G1437" s="104"/>
      <c r="H1437" s="104"/>
    </row>
    <row r="1438" spans="1:8">
      <c r="A1438" s="104"/>
      <c r="B1438" s="104"/>
      <c r="C1438" s="104"/>
      <c r="D1438" s="104"/>
      <c r="E1438" s="104"/>
      <c r="F1438" s="113">
        <f>IF(D1438="dyrektor ",'Podział podstawowy'!$F$19,IF(OR(D1438="zastępca dyrektora ",D1438="główny księgowy"),'Podział podstawowy'!$F$20,IF(D1438="kierownik",'Podział podstawowy'!$F$24,IF(D1438="zastępca kierownika",'Podział podstawowy'!$F$25,IF(D1438="główny ekspert",'Podział podstawowy'!$F$26,IF(OR(D1438="starszy ekspert",D1438="główny specjalista"),'Podział podstawowy'!$F$27,IF(OR(D1438="ekspert",D1438="specjalista"),'Podział podstawowy'!$F$28,'Podział podstawowy'!$F$29)))))))</f>
        <v>870.67396312778124</v>
      </c>
      <c r="G1438" s="43"/>
      <c r="H1438" s="43"/>
    </row>
    <row r="1439" spans="1:8">
      <c r="A1439" s="104"/>
      <c r="B1439" s="104"/>
      <c r="C1439" s="104"/>
      <c r="D1439" s="104"/>
      <c r="E1439" s="104"/>
      <c r="F1439" s="113">
        <f>IF(D1439="dyrektor ",'Podział podstawowy'!$F$19,IF(OR(D1439="zastępca dyrektora ",D1439="główny księgowy"),'Podział podstawowy'!$F$20,IF(D1439="kierownik",'Podział podstawowy'!$F$24,IF(D1439="zastępca kierownika",'Podział podstawowy'!$F$25,IF(D1439="główny ekspert",'Podział podstawowy'!$F$26,IF(OR(D1439="starszy ekspert",D1439="główny specjalista"),'Podział podstawowy'!$F$27,IF(OR(D1439="ekspert",D1439="specjalista"),'Podział podstawowy'!$F$28,'Podział podstawowy'!$F$29)))))))</f>
        <v>870.67396312778124</v>
      </c>
    </row>
    <row r="1440" spans="1:8">
      <c r="A1440" s="104"/>
      <c r="B1440" s="104"/>
      <c r="C1440" s="104"/>
      <c r="D1440" s="104"/>
      <c r="E1440" s="104"/>
      <c r="F1440" s="113">
        <f>IF(D1440="dyrektor ",'Podział podstawowy'!$F$19,IF(OR(D1440="zastępca dyrektora ",D1440="główny księgowy"),'Podział podstawowy'!$F$20,IF(D1440="kierownik",'Podział podstawowy'!$F$24,IF(D1440="zastępca kierownika",'Podział podstawowy'!$F$25,IF(D1440="główny ekspert",'Podział podstawowy'!$F$26,IF(OR(D1440="starszy ekspert",D1440="główny specjalista"),'Podział podstawowy'!$F$27,IF(OR(D1440="ekspert",D1440="specjalista"),'Podział podstawowy'!$F$28,'Podział podstawowy'!$F$29)))))))</f>
        <v>870.67396312778124</v>
      </c>
    </row>
    <row r="1441" spans="1:6">
      <c r="A1441" s="104"/>
      <c r="B1441" s="104"/>
      <c r="C1441" s="104"/>
      <c r="D1441" s="104"/>
      <c r="E1441" s="104"/>
      <c r="F1441" s="113">
        <f>IF(D1441="dyrektor ",'Podział podstawowy'!$F$19,IF(OR(D1441="zastępca dyrektora ",D1441="główny księgowy"),'Podział podstawowy'!$F$20,IF(D1441="kierownik",'Podział podstawowy'!$F$24,IF(D1441="zastępca kierownika",'Podział podstawowy'!$F$25,IF(D1441="główny ekspert",'Podział podstawowy'!$F$26,IF(OR(D1441="starszy ekspert",D1441="główny specjalista"),'Podział podstawowy'!$F$27,IF(OR(D1441="ekspert",D1441="specjalista"),'Podział podstawowy'!$F$28,'Podział podstawowy'!$F$29)))))))</f>
        <v>870.67396312778124</v>
      </c>
    </row>
    <row r="1442" spans="1:6">
      <c r="A1442" s="104"/>
      <c r="B1442" s="104"/>
      <c r="C1442" s="104"/>
      <c r="D1442" s="104"/>
      <c r="E1442" s="104"/>
      <c r="F1442" s="113">
        <f>IF(D1442="dyrektor ",'Podział podstawowy'!$F$19,IF(OR(D1442="zastępca dyrektora ",D1442="główny księgowy"),'Podział podstawowy'!$F$20,IF(D1442="kierownik",'Podział podstawowy'!$F$24,IF(D1442="zastępca kierownika",'Podział podstawowy'!$F$25,IF(D1442="główny ekspert",'Podział podstawowy'!$F$26,IF(OR(D1442="starszy ekspert",D1442="główny specjalista"),'Podział podstawowy'!$F$27,IF(OR(D1442="ekspert",D1442="specjalista"),'Podział podstawowy'!$F$28,'Podział podstawowy'!$F$29)))))))</f>
        <v>870.67396312778124</v>
      </c>
    </row>
    <row r="1443" spans="1:6">
      <c r="A1443" s="104"/>
      <c r="B1443" s="104"/>
      <c r="C1443" s="104"/>
      <c r="D1443" s="104"/>
      <c r="E1443" s="104"/>
      <c r="F1443" s="113">
        <f>IF(D1443="dyrektor ",'Podział podstawowy'!$F$19,IF(OR(D1443="zastępca dyrektora ",D1443="główny księgowy"),'Podział podstawowy'!$F$20,IF(D1443="kierownik",'Podział podstawowy'!$F$24,IF(D1443="zastępca kierownika",'Podział podstawowy'!$F$25,IF(D1443="główny ekspert",'Podział podstawowy'!$F$26,IF(OR(D1443="starszy ekspert",D1443="główny specjalista"),'Podział podstawowy'!$F$27,IF(OR(D1443="ekspert",D1443="specjalista"),'Podział podstawowy'!$F$28,'Podział podstawowy'!$F$29)))))))</f>
        <v>870.67396312778124</v>
      </c>
    </row>
    <row r="1444" spans="1:6">
      <c r="A1444" s="104"/>
      <c r="B1444" s="104"/>
      <c r="C1444" s="104"/>
      <c r="D1444" s="104"/>
      <c r="E1444" s="104"/>
      <c r="F1444" s="113">
        <f>IF(D1444="dyrektor ",'Podział podstawowy'!$F$19,IF(OR(D1444="zastępca dyrektora ",D1444="główny księgowy"),'Podział podstawowy'!$F$20,IF(D1444="kierownik",'Podział podstawowy'!$F$24,IF(D1444="zastępca kierownika",'Podział podstawowy'!$F$25,IF(D1444="główny ekspert",'Podział podstawowy'!$F$26,IF(OR(D1444="starszy ekspert",D1444="główny specjalista"),'Podział podstawowy'!$F$27,IF(OR(D1444="ekspert",D1444="specjalista"),'Podział podstawowy'!$F$28,'Podział podstawowy'!$F$29)))))))</f>
        <v>870.67396312778124</v>
      </c>
    </row>
    <row r="1445" spans="1:6">
      <c r="A1445" s="104"/>
      <c r="B1445" s="104"/>
      <c r="C1445" s="104"/>
      <c r="D1445" s="104"/>
      <c r="E1445" s="104"/>
      <c r="F1445" s="113">
        <f>IF(D1445="dyrektor ",'Podział podstawowy'!$F$19,IF(OR(D1445="zastępca dyrektora ",D1445="główny księgowy"),'Podział podstawowy'!$F$20,IF(D1445="kierownik",'Podział podstawowy'!$F$24,IF(D1445="zastępca kierownika",'Podział podstawowy'!$F$25,IF(D1445="główny ekspert",'Podział podstawowy'!$F$26,IF(OR(D1445="starszy ekspert",D1445="główny specjalista"),'Podział podstawowy'!$F$27,IF(OR(D1445="ekspert",D1445="specjalista"),'Podział podstawowy'!$F$28,'Podział podstawowy'!$F$29)))))))</f>
        <v>870.67396312778124</v>
      </c>
    </row>
    <row r="1446" spans="1:6">
      <c r="A1446" s="104"/>
      <c r="B1446" s="104"/>
      <c r="C1446" s="104"/>
      <c r="D1446" s="104"/>
      <c r="E1446" s="104"/>
      <c r="F1446" s="113">
        <f>IF(D1446="dyrektor ",'Podział podstawowy'!$F$19,IF(OR(D1446="zastępca dyrektora ",D1446="główny księgowy"),'Podział podstawowy'!$F$20,IF(D1446="kierownik",'Podział podstawowy'!$F$24,IF(D1446="zastępca kierownika",'Podział podstawowy'!$F$25,IF(D1446="główny ekspert",'Podział podstawowy'!$F$26,IF(OR(D1446="starszy ekspert",D1446="główny specjalista"),'Podział podstawowy'!$F$27,IF(OR(D1446="ekspert",D1446="specjalista"),'Podział podstawowy'!$F$28,'Podział podstawowy'!$F$29)))))))</f>
        <v>870.67396312778124</v>
      </c>
    </row>
    <row r="1447" spans="1:6">
      <c r="A1447" s="104"/>
      <c r="B1447" s="104"/>
      <c r="C1447" s="104"/>
      <c r="D1447" s="104"/>
      <c r="E1447" s="104"/>
      <c r="F1447" s="113">
        <f>IF(D1447="dyrektor ",'Podział podstawowy'!$F$19,IF(OR(D1447="zastępca dyrektora ",D1447="główny księgowy"),'Podział podstawowy'!$F$20,IF(D1447="kierownik",'Podział podstawowy'!$F$24,IF(D1447="zastępca kierownika",'Podział podstawowy'!$F$25,IF(D1447="główny ekspert",'Podział podstawowy'!$F$26,IF(OR(D1447="starszy ekspert",D1447="główny specjalista"),'Podział podstawowy'!$F$27,IF(OR(D1447="ekspert",D1447="specjalista"),'Podział podstawowy'!$F$28,'Podział podstawowy'!$F$29)))))))</f>
        <v>870.67396312778124</v>
      </c>
    </row>
    <row r="1448" spans="1:6">
      <c r="A1448" s="104"/>
      <c r="B1448" s="104"/>
      <c r="C1448" s="104"/>
      <c r="D1448" s="104"/>
      <c r="E1448" s="104"/>
      <c r="F1448" s="113">
        <f>IF(D1448="dyrektor ",'Podział podstawowy'!$F$19,IF(OR(D1448="zastępca dyrektora ",D1448="główny księgowy"),'Podział podstawowy'!$F$20,IF(D1448="kierownik",'Podział podstawowy'!$F$24,IF(D1448="zastępca kierownika",'Podział podstawowy'!$F$25,IF(D1448="główny ekspert",'Podział podstawowy'!$F$26,IF(OR(D1448="starszy ekspert",D1448="główny specjalista"),'Podział podstawowy'!$F$27,IF(OR(D1448="ekspert",D1448="specjalista"),'Podział podstawowy'!$F$28,'Podział podstawowy'!$F$29)))))))</f>
        <v>870.67396312778124</v>
      </c>
    </row>
    <row r="1449" spans="1:6">
      <c r="A1449" s="104"/>
      <c r="B1449" s="104"/>
      <c r="C1449" s="104"/>
      <c r="D1449" s="104"/>
      <c r="E1449" s="104"/>
      <c r="F1449" s="113">
        <f>IF(D1449="dyrektor ",'Podział podstawowy'!$F$19,IF(OR(D1449="zastępca dyrektora ",D1449="główny księgowy"),'Podział podstawowy'!$F$20,IF(D1449="kierownik",'Podział podstawowy'!$F$24,IF(D1449="zastępca kierownika",'Podział podstawowy'!$F$25,IF(D1449="główny ekspert",'Podział podstawowy'!$F$26,IF(OR(D1449="starszy ekspert",D1449="główny specjalista"),'Podział podstawowy'!$F$27,IF(OR(D1449="ekspert",D1449="specjalista"),'Podział podstawowy'!$F$28,'Podział podstawowy'!$F$29)))))))</f>
        <v>870.67396312778124</v>
      </c>
    </row>
    <row r="1450" spans="1:6">
      <c r="A1450" s="104"/>
      <c r="B1450" s="104"/>
      <c r="C1450" s="104"/>
      <c r="D1450" s="104"/>
      <c r="E1450" s="104"/>
      <c r="F1450" s="113">
        <f>IF(D1450="dyrektor ",'Podział podstawowy'!$F$19,IF(OR(D1450="zastępca dyrektora ",D1450="główny księgowy"),'Podział podstawowy'!$F$20,IF(D1450="kierownik",'Podział podstawowy'!$F$24,IF(D1450="zastępca kierownika",'Podział podstawowy'!$F$25,IF(D1450="główny ekspert",'Podział podstawowy'!$F$26,IF(OR(D1450="starszy ekspert",D1450="główny specjalista"),'Podział podstawowy'!$F$27,IF(OR(D1450="ekspert",D1450="specjalista"),'Podział podstawowy'!$F$28,'Podział podstawowy'!$F$29)))))))</f>
        <v>870.67396312778124</v>
      </c>
    </row>
    <row r="1451" spans="1:6">
      <c r="A1451" s="104"/>
      <c r="B1451" s="104"/>
      <c r="C1451" s="104"/>
      <c r="D1451" s="104"/>
      <c r="E1451" s="104"/>
      <c r="F1451" s="113">
        <f>IF(D1451="dyrektor ",'Podział podstawowy'!$F$19,IF(OR(D1451="zastępca dyrektora ",D1451="główny księgowy"),'Podział podstawowy'!$F$20,IF(D1451="kierownik",'Podział podstawowy'!$F$24,IF(D1451="zastępca kierownika",'Podział podstawowy'!$F$25,IF(D1451="główny ekspert",'Podział podstawowy'!$F$26,IF(OR(D1451="starszy ekspert",D1451="główny specjalista"),'Podział podstawowy'!$F$27,IF(OR(D1451="ekspert",D1451="specjalista"),'Podział podstawowy'!$F$28,'Podział podstawowy'!$F$29)))))))</f>
        <v>870.67396312778124</v>
      </c>
    </row>
    <row r="1452" spans="1:6">
      <c r="A1452" s="104"/>
      <c r="B1452" s="104"/>
      <c r="C1452" s="104"/>
      <c r="D1452" s="104"/>
      <c r="E1452" s="104"/>
      <c r="F1452" s="113">
        <f>IF(D1452="dyrektor ",'Podział podstawowy'!$F$19,IF(OR(D1452="zastępca dyrektora ",D1452="główny księgowy"),'Podział podstawowy'!$F$20,IF(D1452="kierownik",'Podział podstawowy'!$F$24,IF(D1452="zastępca kierownika",'Podział podstawowy'!$F$25,IF(D1452="główny ekspert",'Podział podstawowy'!$F$26,IF(OR(D1452="starszy ekspert",D1452="główny specjalista"),'Podział podstawowy'!$F$27,IF(OR(D1452="ekspert",D1452="specjalista"),'Podział podstawowy'!$F$28,'Podział podstawowy'!$F$29)))))))</f>
        <v>870.67396312778124</v>
      </c>
    </row>
    <row r="1453" spans="1:6">
      <c r="A1453" s="104"/>
      <c r="B1453" s="104"/>
      <c r="C1453" s="104"/>
      <c r="D1453" s="104"/>
      <c r="E1453" s="104"/>
      <c r="F1453" s="113">
        <f>IF(D1453="dyrektor ",'Podział podstawowy'!$F$19,IF(OR(D1453="zastępca dyrektora ",D1453="główny księgowy"),'Podział podstawowy'!$F$20,IF(D1453="kierownik",'Podział podstawowy'!$F$24,IF(D1453="zastępca kierownika",'Podział podstawowy'!$F$25,IF(D1453="główny ekspert",'Podział podstawowy'!$F$26,IF(OR(D1453="starszy ekspert",D1453="główny specjalista"),'Podział podstawowy'!$F$27,IF(OR(D1453="ekspert",D1453="specjalista"),'Podział podstawowy'!$F$28,'Podział podstawowy'!$F$29)))))))</f>
        <v>870.67396312778124</v>
      </c>
    </row>
    <row r="1454" spans="1:6">
      <c r="A1454" s="104"/>
      <c r="B1454" s="104"/>
      <c r="C1454" s="104"/>
      <c r="D1454" s="104"/>
      <c r="E1454" s="104"/>
      <c r="F1454" s="113">
        <f>IF(D1454="dyrektor ",'Podział podstawowy'!$F$19,IF(OR(D1454="zastępca dyrektora ",D1454="główny księgowy"),'Podział podstawowy'!$F$20,IF(D1454="kierownik",'Podział podstawowy'!$F$24,IF(D1454="zastępca kierownika",'Podział podstawowy'!$F$25,IF(D1454="główny ekspert",'Podział podstawowy'!$F$26,IF(OR(D1454="starszy ekspert",D1454="główny specjalista"),'Podział podstawowy'!$F$27,IF(OR(D1454="ekspert",D1454="specjalista"),'Podział podstawowy'!$F$28,'Podział podstawowy'!$F$29)))))))</f>
        <v>870.67396312778124</v>
      </c>
    </row>
    <row r="1455" spans="1:6">
      <c r="A1455" s="104"/>
      <c r="B1455" s="104"/>
      <c r="C1455" s="104"/>
      <c r="D1455" s="104"/>
      <c r="E1455" s="104"/>
      <c r="F1455" s="113">
        <f>IF(D1455="dyrektor ",'Podział podstawowy'!$F$19,IF(OR(D1455="zastępca dyrektora ",D1455="główny księgowy"),'Podział podstawowy'!$F$20,IF(D1455="kierownik",'Podział podstawowy'!$F$24,IF(D1455="zastępca kierownika",'Podział podstawowy'!$F$25,IF(D1455="główny ekspert",'Podział podstawowy'!$F$26,IF(OR(D1455="starszy ekspert",D1455="główny specjalista"),'Podział podstawowy'!$F$27,IF(OR(D1455="ekspert",D1455="specjalista"),'Podział podstawowy'!$F$28,'Podział podstawowy'!$F$29)))))))</f>
        <v>870.67396312778124</v>
      </c>
    </row>
    <row r="1456" spans="1:6">
      <c r="A1456" s="104"/>
      <c r="B1456" s="104"/>
      <c r="C1456" s="104"/>
      <c r="D1456" s="104"/>
      <c r="E1456" s="104"/>
      <c r="F1456" s="113">
        <f>IF(D1456="dyrektor ",'Podział podstawowy'!$F$19,IF(OR(D1456="zastępca dyrektora ",D1456="główny księgowy"),'Podział podstawowy'!$F$20,IF(D1456="kierownik",'Podział podstawowy'!$F$24,IF(D1456="zastępca kierownika",'Podział podstawowy'!$F$25,IF(D1456="główny ekspert",'Podział podstawowy'!$F$26,IF(OR(D1456="starszy ekspert",D1456="główny specjalista"),'Podział podstawowy'!$F$27,IF(OR(D1456="ekspert",D1456="specjalista"),'Podział podstawowy'!$F$28,'Podział podstawowy'!$F$29)))))))</f>
        <v>870.67396312778124</v>
      </c>
    </row>
    <row r="1457" spans="1:6">
      <c r="A1457" s="104"/>
      <c r="B1457" s="104"/>
      <c r="C1457" s="104"/>
      <c r="D1457" s="104"/>
      <c r="E1457" s="104"/>
      <c r="F1457" s="113">
        <f>IF(D1457="dyrektor ",'Podział podstawowy'!$F$19,IF(OR(D1457="zastępca dyrektora ",D1457="główny księgowy"),'Podział podstawowy'!$F$20,IF(D1457="kierownik",'Podział podstawowy'!$F$24,IF(D1457="zastępca kierownika",'Podział podstawowy'!$F$25,IF(D1457="główny ekspert",'Podział podstawowy'!$F$26,IF(OR(D1457="starszy ekspert",D1457="główny specjalista"),'Podział podstawowy'!$F$27,IF(OR(D1457="ekspert",D1457="specjalista"),'Podział podstawowy'!$F$28,'Podział podstawowy'!$F$29)))))))</f>
        <v>870.67396312778124</v>
      </c>
    </row>
    <row r="1458" spans="1:6">
      <c r="A1458" s="104"/>
      <c r="B1458" s="104"/>
      <c r="C1458" s="104"/>
      <c r="D1458" s="104"/>
      <c r="E1458" s="104"/>
      <c r="F1458" s="113">
        <f>IF(D1458="dyrektor ",'Podział podstawowy'!$F$19,IF(OR(D1458="zastępca dyrektora ",D1458="główny księgowy"),'Podział podstawowy'!$F$20,IF(D1458="kierownik",'Podział podstawowy'!$F$24,IF(D1458="zastępca kierownika",'Podział podstawowy'!$F$25,IF(D1458="główny ekspert",'Podział podstawowy'!$F$26,IF(OR(D1458="starszy ekspert",D1458="główny specjalista"),'Podział podstawowy'!$F$27,IF(OR(D1458="ekspert",D1458="specjalista"),'Podział podstawowy'!$F$28,'Podział podstawowy'!$F$29)))))))</f>
        <v>870.67396312778124</v>
      </c>
    </row>
    <row r="1459" spans="1:6">
      <c r="A1459" s="104"/>
      <c r="B1459" s="104"/>
      <c r="C1459" s="104"/>
      <c r="D1459" s="104"/>
      <c r="E1459" s="104"/>
      <c r="F1459" s="113">
        <f>IF(D1459="dyrektor ",'Podział podstawowy'!$F$19,IF(OR(D1459="zastępca dyrektora ",D1459="główny księgowy"),'Podział podstawowy'!$F$20,IF(D1459="kierownik",'Podział podstawowy'!$F$24,IF(D1459="zastępca kierownika",'Podział podstawowy'!$F$25,IF(D1459="główny ekspert",'Podział podstawowy'!$F$26,IF(OR(D1459="starszy ekspert",D1459="główny specjalista"),'Podział podstawowy'!$F$27,IF(OR(D1459="ekspert",D1459="specjalista"),'Podział podstawowy'!$F$28,'Podział podstawowy'!$F$29)))))))</f>
        <v>870.67396312778124</v>
      </c>
    </row>
    <row r="1460" spans="1:6">
      <c r="A1460" s="104"/>
      <c r="B1460" s="104"/>
      <c r="C1460" s="104"/>
      <c r="D1460" s="104"/>
      <c r="E1460" s="104"/>
      <c r="F1460" s="113">
        <f>IF(D1460="dyrektor ",'Podział podstawowy'!$F$19,IF(OR(D1460="zastępca dyrektora ",D1460="główny księgowy"),'Podział podstawowy'!$F$20,IF(D1460="kierownik",'Podział podstawowy'!$F$24,IF(D1460="zastępca kierownika",'Podział podstawowy'!$F$25,IF(D1460="główny ekspert",'Podział podstawowy'!$F$26,IF(OR(D1460="starszy ekspert",D1460="główny specjalista"),'Podział podstawowy'!$F$27,IF(OR(D1460="ekspert",D1460="specjalista"),'Podział podstawowy'!$F$28,'Podział podstawowy'!$F$29)))))))</f>
        <v>870.67396312778124</v>
      </c>
    </row>
    <row r="1461" spans="1:6">
      <c r="A1461" s="104"/>
      <c r="B1461" s="104"/>
      <c r="C1461" s="104"/>
      <c r="D1461" s="104"/>
      <c r="E1461" s="104"/>
      <c r="F1461" s="113">
        <f>IF(D1461="dyrektor ",'Podział podstawowy'!$F$19,IF(OR(D1461="zastępca dyrektora ",D1461="główny księgowy"),'Podział podstawowy'!$F$20,IF(D1461="kierownik",'Podział podstawowy'!$F$24,IF(D1461="zastępca kierownika",'Podział podstawowy'!$F$25,IF(D1461="główny ekspert",'Podział podstawowy'!$F$26,IF(OR(D1461="starszy ekspert",D1461="główny specjalista"),'Podział podstawowy'!$F$27,IF(OR(D1461="ekspert",D1461="specjalista"),'Podział podstawowy'!$F$28,'Podział podstawowy'!$F$29)))))))</f>
        <v>870.67396312778124</v>
      </c>
    </row>
    <row r="1462" spans="1:6">
      <c r="A1462" s="104"/>
      <c r="B1462" s="104"/>
      <c r="C1462" s="104"/>
      <c r="D1462" s="104"/>
      <c r="E1462" s="104"/>
      <c r="F1462" s="113">
        <f>IF(D1462="dyrektor ",'Podział podstawowy'!$F$19,IF(OR(D1462="zastępca dyrektora ",D1462="główny księgowy"),'Podział podstawowy'!$F$20,IF(D1462="kierownik",'Podział podstawowy'!$F$24,IF(D1462="zastępca kierownika",'Podział podstawowy'!$F$25,IF(D1462="główny ekspert",'Podział podstawowy'!$F$26,IF(OR(D1462="starszy ekspert",D1462="główny specjalista"),'Podział podstawowy'!$F$27,IF(OR(D1462="ekspert",D1462="specjalista"),'Podział podstawowy'!$F$28,'Podział podstawowy'!$F$29)))))))</f>
        <v>870.67396312778124</v>
      </c>
    </row>
    <row r="1463" spans="1:6">
      <c r="A1463" s="104"/>
      <c r="B1463" s="104"/>
      <c r="C1463" s="104"/>
      <c r="D1463" s="104"/>
      <c r="E1463" s="104"/>
      <c r="F1463" s="113">
        <f>IF(D1463="dyrektor ",'Podział podstawowy'!$F$19,IF(OR(D1463="zastępca dyrektora ",D1463="główny księgowy"),'Podział podstawowy'!$F$20,IF(D1463="kierownik",'Podział podstawowy'!$F$24,IF(D1463="zastępca kierownika",'Podział podstawowy'!$F$25,IF(D1463="główny ekspert",'Podział podstawowy'!$F$26,IF(OR(D1463="starszy ekspert",D1463="główny specjalista"),'Podział podstawowy'!$F$27,IF(OR(D1463="ekspert",D1463="specjalista"),'Podział podstawowy'!$F$28,'Podział podstawowy'!$F$29)))))))</f>
        <v>870.67396312778124</v>
      </c>
    </row>
    <row r="1464" spans="1:6">
      <c r="A1464" s="104"/>
      <c r="B1464" s="104"/>
      <c r="C1464" s="104"/>
      <c r="D1464" s="104"/>
      <c r="E1464" s="104"/>
      <c r="F1464" s="113">
        <f>IF(D1464="dyrektor ",'Podział podstawowy'!$F$19,IF(OR(D1464="zastępca dyrektora ",D1464="główny księgowy"),'Podział podstawowy'!$F$20,IF(D1464="kierownik",'Podział podstawowy'!$F$24,IF(D1464="zastępca kierownika",'Podział podstawowy'!$F$25,IF(D1464="główny ekspert",'Podział podstawowy'!$F$26,IF(OR(D1464="starszy ekspert",D1464="główny specjalista"),'Podział podstawowy'!$F$27,IF(OR(D1464="ekspert",D1464="specjalista"),'Podział podstawowy'!$F$28,'Podział podstawowy'!$F$29)))))))</f>
        <v>870.67396312778124</v>
      </c>
    </row>
    <row r="1465" spans="1:6">
      <c r="A1465" s="104"/>
      <c r="B1465" s="104"/>
      <c r="C1465" s="104"/>
      <c r="D1465" s="104"/>
      <c r="E1465" s="104"/>
      <c r="F1465" s="113">
        <f>IF(D1465="dyrektor ",'Podział podstawowy'!$F$19,IF(OR(D1465="zastępca dyrektora ",D1465="główny księgowy"),'Podział podstawowy'!$F$20,IF(D1465="kierownik",'Podział podstawowy'!$F$24,IF(D1465="zastępca kierownika",'Podział podstawowy'!$F$25,IF(D1465="główny ekspert",'Podział podstawowy'!$F$26,IF(OR(D1465="starszy ekspert",D1465="główny specjalista"),'Podział podstawowy'!$F$27,IF(OR(D1465="ekspert",D1465="specjalista"),'Podział podstawowy'!$F$28,'Podział podstawowy'!$F$29)))))))</f>
        <v>870.67396312778124</v>
      </c>
    </row>
    <row r="1466" spans="1:6">
      <c r="A1466" s="104"/>
      <c r="B1466" s="104"/>
      <c r="C1466" s="104"/>
      <c r="D1466" s="104"/>
      <c r="E1466" s="104"/>
      <c r="F1466" s="113">
        <f>IF(D1466="dyrektor ",'Podział podstawowy'!$F$19,IF(OR(D1466="zastępca dyrektora ",D1466="główny księgowy"),'Podział podstawowy'!$F$20,IF(D1466="kierownik",'Podział podstawowy'!$F$24,IF(D1466="zastępca kierownika",'Podział podstawowy'!$F$25,IF(D1466="główny ekspert",'Podział podstawowy'!$F$26,IF(OR(D1466="starszy ekspert",D1466="główny specjalista"),'Podział podstawowy'!$F$27,IF(OR(D1466="ekspert",D1466="specjalista"),'Podział podstawowy'!$F$28,'Podział podstawowy'!$F$29)))))))</f>
        <v>870.67396312778124</v>
      </c>
    </row>
    <row r="1467" spans="1:6">
      <c r="A1467" s="104"/>
      <c r="B1467" s="104"/>
      <c r="C1467" s="104"/>
      <c r="D1467" s="104"/>
      <c r="E1467" s="104"/>
      <c r="F1467" s="113">
        <f>IF(D1467="dyrektor ",'Podział podstawowy'!$F$19,IF(OR(D1467="zastępca dyrektora ",D1467="główny księgowy"),'Podział podstawowy'!$F$20,IF(D1467="kierownik",'Podział podstawowy'!$F$24,IF(D1467="zastępca kierownika",'Podział podstawowy'!$F$25,IF(D1467="główny ekspert",'Podział podstawowy'!$F$26,IF(OR(D1467="starszy ekspert",D1467="główny specjalista"),'Podział podstawowy'!$F$27,IF(OR(D1467="ekspert",D1467="specjalista"),'Podział podstawowy'!$F$28,'Podział podstawowy'!$F$29)))))))</f>
        <v>870.67396312778124</v>
      </c>
    </row>
    <row r="1468" spans="1:6">
      <c r="A1468" s="104"/>
      <c r="B1468" s="104"/>
      <c r="C1468" s="104"/>
      <c r="D1468" s="104"/>
      <c r="E1468" s="104"/>
      <c r="F1468" s="113">
        <f>IF(D1468="dyrektor ",'Podział podstawowy'!$F$19,IF(OR(D1468="zastępca dyrektora ",D1468="główny księgowy"),'Podział podstawowy'!$F$20,IF(D1468="kierownik",'Podział podstawowy'!$F$24,IF(D1468="zastępca kierownika",'Podział podstawowy'!$F$25,IF(D1468="główny ekspert",'Podział podstawowy'!$F$26,IF(OR(D1468="starszy ekspert",D1468="główny specjalista"),'Podział podstawowy'!$F$27,IF(OR(D1468="ekspert",D1468="specjalista"),'Podział podstawowy'!$F$28,'Podział podstawowy'!$F$29)))))))</f>
        <v>870.67396312778124</v>
      </c>
    </row>
    <row r="1469" spans="1:6">
      <c r="A1469" s="104"/>
      <c r="B1469" s="104"/>
      <c r="C1469" s="104"/>
      <c r="D1469" s="104"/>
      <c r="E1469" s="104"/>
      <c r="F1469" s="113">
        <f>IF(D1469="dyrektor ",'Podział podstawowy'!$F$19,IF(OR(D1469="zastępca dyrektora ",D1469="główny księgowy"),'Podział podstawowy'!$F$20,IF(D1469="kierownik",'Podział podstawowy'!$F$24,IF(D1469="zastępca kierownika",'Podział podstawowy'!$F$25,IF(D1469="główny ekspert",'Podział podstawowy'!$F$26,IF(OR(D1469="starszy ekspert",D1469="główny specjalista"),'Podział podstawowy'!$F$27,IF(OR(D1469="ekspert",D1469="specjalista"),'Podział podstawowy'!$F$28,'Podział podstawowy'!$F$29)))))))</f>
        <v>870.67396312778124</v>
      </c>
    </row>
    <row r="1470" spans="1:6">
      <c r="A1470" s="104"/>
      <c r="B1470" s="104"/>
      <c r="C1470" s="104"/>
      <c r="D1470" s="104"/>
      <c r="E1470" s="104"/>
      <c r="F1470" s="113">
        <f>IF(D1470="dyrektor ",'Podział podstawowy'!$F$19,IF(OR(D1470="zastępca dyrektora ",D1470="główny księgowy"),'Podział podstawowy'!$F$20,IF(D1470="kierownik",'Podział podstawowy'!$F$24,IF(D1470="zastępca kierownika",'Podział podstawowy'!$F$25,IF(D1470="główny ekspert",'Podział podstawowy'!$F$26,IF(OR(D1470="starszy ekspert",D1470="główny specjalista"),'Podział podstawowy'!$F$27,IF(OR(D1470="ekspert",D1470="specjalista"),'Podział podstawowy'!$F$28,'Podział podstawowy'!$F$29)))))))</f>
        <v>870.67396312778124</v>
      </c>
    </row>
    <row r="1471" spans="1:6">
      <c r="A1471" s="104"/>
      <c r="B1471" s="104"/>
      <c r="C1471" s="104"/>
      <c r="D1471" s="104"/>
      <c r="E1471" s="104"/>
      <c r="F1471" s="113">
        <f>IF(D1471="dyrektor ",'Podział podstawowy'!$F$19,IF(OR(D1471="zastępca dyrektora ",D1471="główny księgowy"),'Podział podstawowy'!$F$20,IF(D1471="kierownik",'Podział podstawowy'!$F$24,IF(D1471="zastępca kierownika",'Podział podstawowy'!$F$25,IF(D1471="główny ekspert",'Podział podstawowy'!$F$26,IF(OR(D1471="starszy ekspert",D1471="główny specjalista"),'Podział podstawowy'!$F$27,IF(OR(D1471="ekspert",D1471="specjalista"),'Podział podstawowy'!$F$28,'Podział podstawowy'!$F$29)))))))</f>
        <v>870.67396312778124</v>
      </c>
    </row>
    <row r="1472" spans="1:6">
      <c r="A1472" s="104"/>
      <c r="B1472" s="104"/>
      <c r="C1472" s="104"/>
      <c r="D1472" s="104"/>
      <c r="E1472" s="104"/>
      <c r="F1472" s="113">
        <f>IF(D1472="dyrektor ",'Podział podstawowy'!$F$19,IF(OR(D1472="zastępca dyrektora ",D1472="główny księgowy"),'Podział podstawowy'!$F$20,IF(D1472="kierownik",'Podział podstawowy'!$F$24,IF(D1472="zastępca kierownika",'Podział podstawowy'!$F$25,IF(D1472="główny ekspert",'Podział podstawowy'!$F$26,IF(OR(D1472="starszy ekspert",D1472="główny specjalista"),'Podział podstawowy'!$F$27,IF(OR(D1472="ekspert",D1472="specjalista"),'Podział podstawowy'!$F$28,'Podział podstawowy'!$F$29)))))))</f>
        <v>870.67396312778124</v>
      </c>
    </row>
    <row r="1473" spans="1:6">
      <c r="A1473" s="104"/>
      <c r="B1473" s="104"/>
      <c r="C1473" s="104"/>
      <c r="D1473" s="104"/>
      <c r="E1473" s="104"/>
      <c r="F1473" s="113">
        <f>IF(D1473="dyrektor ",'Podział podstawowy'!$F$19,IF(OR(D1473="zastępca dyrektora ",D1473="główny księgowy"),'Podział podstawowy'!$F$20,IF(D1473="kierownik",'Podział podstawowy'!$F$24,IF(D1473="zastępca kierownika",'Podział podstawowy'!$F$25,IF(D1473="główny ekspert",'Podział podstawowy'!$F$26,IF(OR(D1473="starszy ekspert",D1473="główny specjalista"),'Podział podstawowy'!$F$27,IF(OR(D1473="ekspert",D1473="specjalista"),'Podział podstawowy'!$F$28,'Podział podstawowy'!$F$29)))))))</f>
        <v>870.67396312778124</v>
      </c>
    </row>
    <row r="1474" spans="1:6">
      <c r="A1474" s="104"/>
      <c r="B1474" s="104"/>
      <c r="C1474" s="104"/>
      <c r="D1474" s="104"/>
      <c r="E1474" s="104"/>
      <c r="F1474" s="113">
        <f>IF(D1474="dyrektor ",'Podział podstawowy'!$F$19,IF(OR(D1474="zastępca dyrektora ",D1474="główny księgowy"),'Podział podstawowy'!$F$20,IF(D1474="kierownik",'Podział podstawowy'!$F$24,IF(D1474="zastępca kierownika",'Podział podstawowy'!$F$25,IF(D1474="główny ekspert",'Podział podstawowy'!$F$26,IF(OR(D1474="starszy ekspert",D1474="główny specjalista"),'Podział podstawowy'!$F$27,IF(OR(D1474="ekspert",D1474="specjalista"),'Podział podstawowy'!$F$28,'Podział podstawowy'!$F$29)))))))</f>
        <v>870.67396312778124</v>
      </c>
    </row>
    <row r="1475" spans="1:6">
      <c r="A1475" s="104"/>
      <c r="B1475" s="104"/>
      <c r="C1475" s="104"/>
      <c r="D1475" s="104"/>
      <c r="E1475" s="104"/>
      <c r="F1475" s="113">
        <f>IF(D1475="dyrektor ",'Podział podstawowy'!$F$19,IF(OR(D1475="zastępca dyrektora ",D1475="główny księgowy"),'Podział podstawowy'!$F$20,IF(D1475="kierownik",'Podział podstawowy'!$F$24,IF(D1475="zastępca kierownika",'Podział podstawowy'!$F$25,IF(D1475="główny ekspert",'Podział podstawowy'!$F$26,IF(OR(D1475="starszy ekspert",D1475="główny specjalista"),'Podział podstawowy'!$F$27,IF(OR(D1475="ekspert",D1475="specjalista"),'Podział podstawowy'!$F$28,'Podział podstawowy'!$F$29)))))))</f>
        <v>870.67396312778124</v>
      </c>
    </row>
    <row r="1476" spans="1:6">
      <c r="A1476" s="104"/>
      <c r="B1476" s="104"/>
      <c r="C1476" s="104"/>
      <c r="D1476" s="104"/>
      <c r="E1476" s="104"/>
      <c r="F1476" s="113">
        <f>IF(D1476="dyrektor ",'Podział podstawowy'!$F$19,IF(OR(D1476="zastępca dyrektora ",D1476="główny księgowy"),'Podział podstawowy'!$F$20,IF(D1476="kierownik",'Podział podstawowy'!$F$24,IF(D1476="zastępca kierownika",'Podział podstawowy'!$F$25,IF(D1476="główny ekspert",'Podział podstawowy'!$F$26,IF(OR(D1476="starszy ekspert",D1476="główny specjalista"),'Podział podstawowy'!$F$27,IF(OR(D1476="ekspert",D1476="specjalista"),'Podział podstawowy'!$F$28,'Podział podstawowy'!$F$29)))))))</f>
        <v>870.67396312778124</v>
      </c>
    </row>
    <row r="1477" spans="1:6">
      <c r="A1477" s="104"/>
      <c r="B1477" s="104"/>
      <c r="C1477" s="104"/>
      <c r="D1477" s="104"/>
      <c r="E1477" s="104"/>
      <c r="F1477" s="113">
        <f>IF(D1477="dyrektor ",'Podział podstawowy'!$F$19,IF(OR(D1477="zastępca dyrektora ",D1477="główny księgowy"),'Podział podstawowy'!$F$20,IF(D1477="kierownik",'Podział podstawowy'!$F$24,IF(D1477="zastępca kierownika",'Podział podstawowy'!$F$25,IF(D1477="główny ekspert",'Podział podstawowy'!$F$26,IF(OR(D1477="starszy ekspert",D1477="główny specjalista"),'Podział podstawowy'!$F$27,IF(OR(D1477="ekspert",D1477="specjalista"),'Podział podstawowy'!$F$28,'Podział podstawowy'!$F$29)))))))</f>
        <v>870.67396312778124</v>
      </c>
    </row>
    <row r="1478" spans="1:6">
      <c r="A1478" s="104"/>
      <c r="B1478" s="104"/>
      <c r="C1478" s="104"/>
      <c r="D1478" s="104"/>
      <c r="E1478" s="104"/>
      <c r="F1478" s="113">
        <f>IF(D1478="dyrektor ",'Podział podstawowy'!$F$19,IF(OR(D1478="zastępca dyrektora ",D1478="główny księgowy"),'Podział podstawowy'!$F$20,IF(D1478="kierownik",'Podział podstawowy'!$F$24,IF(D1478="zastępca kierownika",'Podział podstawowy'!$F$25,IF(D1478="główny ekspert",'Podział podstawowy'!$F$26,IF(OR(D1478="starszy ekspert",D1478="główny specjalista"),'Podział podstawowy'!$F$27,IF(OR(D1478="ekspert",D1478="specjalista"),'Podział podstawowy'!$F$28,'Podział podstawowy'!$F$29)))))))</f>
        <v>870.67396312778124</v>
      </c>
    </row>
    <row r="1479" spans="1:6">
      <c r="A1479" s="104"/>
      <c r="B1479" s="104"/>
      <c r="C1479" s="104"/>
      <c r="D1479" s="104"/>
      <c r="E1479" s="104"/>
      <c r="F1479" s="113">
        <f>IF(D1479="dyrektor ",'Podział podstawowy'!$F$19,IF(OR(D1479="zastępca dyrektora ",D1479="główny księgowy"),'Podział podstawowy'!$F$20,IF(D1479="kierownik",'Podział podstawowy'!$F$24,IF(D1479="zastępca kierownika",'Podział podstawowy'!$F$25,IF(D1479="główny ekspert",'Podział podstawowy'!$F$26,IF(OR(D1479="starszy ekspert",D1479="główny specjalista"),'Podział podstawowy'!$F$27,IF(OR(D1479="ekspert",D1479="specjalista"),'Podział podstawowy'!$F$28,'Podział podstawowy'!$F$29)))))))</f>
        <v>870.67396312778124</v>
      </c>
    </row>
    <row r="1480" spans="1:6">
      <c r="A1480" s="104"/>
      <c r="B1480" s="104"/>
      <c r="C1480" s="104"/>
      <c r="D1480" s="104"/>
      <c r="E1480" s="104"/>
      <c r="F1480" s="113">
        <f>IF(D1480="dyrektor ",'Podział podstawowy'!$F$19,IF(OR(D1480="zastępca dyrektora ",D1480="główny księgowy"),'Podział podstawowy'!$F$20,IF(D1480="kierownik",'Podział podstawowy'!$F$24,IF(D1480="zastępca kierownika",'Podział podstawowy'!$F$25,IF(D1480="główny ekspert",'Podział podstawowy'!$F$26,IF(OR(D1480="starszy ekspert",D1480="główny specjalista"),'Podział podstawowy'!$F$27,IF(OR(D1480="ekspert",D1480="specjalista"),'Podział podstawowy'!$F$28,'Podział podstawowy'!$F$29)))))))</f>
        <v>870.67396312778124</v>
      </c>
    </row>
    <row r="1481" spans="1:6">
      <c r="A1481" s="104"/>
      <c r="B1481" s="104"/>
      <c r="C1481" s="104"/>
      <c r="D1481" s="104"/>
      <c r="E1481" s="104"/>
      <c r="F1481" s="113">
        <f>IF(D1481="dyrektor ",'Podział podstawowy'!$F$19,IF(OR(D1481="zastępca dyrektora ",D1481="główny księgowy"),'Podział podstawowy'!$F$20,IF(D1481="kierownik",'Podział podstawowy'!$F$24,IF(D1481="zastępca kierownika",'Podział podstawowy'!$F$25,IF(D1481="główny ekspert",'Podział podstawowy'!$F$26,IF(OR(D1481="starszy ekspert",D1481="główny specjalista"),'Podział podstawowy'!$F$27,IF(OR(D1481="ekspert",D1481="specjalista"),'Podział podstawowy'!$F$28,'Podział podstawowy'!$F$29)))))))</f>
        <v>870.67396312778124</v>
      </c>
    </row>
    <row r="1482" spans="1:6">
      <c r="A1482" s="104"/>
      <c r="B1482" s="104"/>
      <c r="C1482" s="104"/>
      <c r="D1482" s="104"/>
      <c r="E1482" s="104"/>
      <c r="F1482" s="113">
        <f>IF(D1482="dyrektor ",'Podział podstawowy'!$F$19,IF(OR(D1482="zastępca dyrektora ",D1482="główny księgowy"),'Podział podstawowy'!$F$20,IF(D1482="kierownik",'Podział podstawowy'!$F$24,IF(D1482="zastępca kierownika",'Podział podstawowy'!$F$25,IF(D1482="główny ekspert",'Podział podstawowy'!$F$26,IF(OR(D1482="starszy ekspert",D1482="główny specjalista"),'Podział podstawowy'!$F$27,IF(OR(D1482="ekspert",D1482="specjalista"),'Podział podstawowy'!$F$28,'Podział podstawowy'!$F$29)))))))</f>
        <v>870.67396312778124</v>
      </c>
    </row>
    <row r="1483" spans="1:6">
      <c r="A1483" s="104"/>
      <c r="B1483" s="104"/>
      <c r="C1483" s="104"/>
      <c r="D1483" s="104"/>
      <c r="E1483" s="104"/>
      <c r="F1483" s="113">
        <f>IF(D1483="dyrektor ",'Podział podstawowy'!$F$19,IF(OR(D1483="zastępca dyrektora ",D1483="główny księgowy"),'Podział podstawowy'!$F$20,IF(D1483="kierownik",'Podział podstawowy'!$F$24,IF(D1483="zastępca kierownika",'Podział podstawowy'!$F$25,IF(D1483="główny ekspert",'Podział podstawowy'!$F$26,IF(OR(D1483="starszy ekspert",D1483="główny specjalista"),'Podział podstawowy'!$F$27,IF(OR(D1483="ekspert",D1483="specjalista"),'Podział podstawowy'!$F$28,'Podział podstawowy'!$F$29)))))))</f>
        <v>870.67396312778124</v>
      </c>
    </row>
    <row r="1484" spans="1:6">
      <c r="A1484" s="104"/>
      <c r="B1484" s="104"/>
      <c r="C1484" s="104"/>
      <c r="D1484" s="104"/>
      <c r="E1484" s="104"/>
      <c r="F1484" s="113">
        <f>IF(D1484="dyrektor ",'Podział podstawowy'!$F$19,IF(OR(D1484="zastępca dyrektora ",D1484="główny księgowy"),'Podział podstawowy'!$F$20,IF(D1484="kierownik",'Podział podstawowy'!$F$24,IF(D1484="zastępca kierownika",'Podział podstawowy'!$F$25,IF(D1484="główny ekspert",'Podział podstawowy'!$F$26,IF(OR(D1484="starszy ekspert",D1484="główny specjalista"),'Podział podstawowy'!$F$27,IF(OR(D1484="ekspert",D1484="specjalista"),'Podział podstawowy'!$F$28,'Podział podstawowy'!$F$29)))))))</f>
        <v>870.67396312778124</v>
      </c>
    </row>
    <row r="1485" spans="1:6">
      <c r="A1485" s="104"/>
      <c r="B1485" s="104"/>
      <c r="C1485" s="104"/>
      <c r="D1485" s="104"/>
      <c r="E1485" s="104"/>
      <c r="F1485" s="113">
        <f>IF(D1485="dyrektor ",'Podział podstawowy'!$F$19,IF(OR(D1485="zastępca dyrektora ",D1485="główny księgowy"),'Podział podstawowy'!$F$20,IF(D1485="kierownik",'Podział podstawowy'!$F$24,IF(D1485="zastępca kierownika",'Podział podstawowy'!$F$25,IF(D1485="główny ekspert",'Podział podstawowy'!$F$26,IF(OR(D1485="starszy ekspert",D1485="główny specjalista"),'Podział podstawowy'!$F$27,IF(OR(D1485="ekspert",D1485="specjalista"),'Podział podstawowy'!$F$28,'Podział podstawowy'!$F$29)))))))</f>
        <v>870.67396312778124</v>
      </c>
    </row>
    <row r="1486" spans="1:6">
      <c r="A1486" s="104"/>
      <c r="B1486" s="104"/>
      <c r="C1486" s="104"/>
      <c r="D1486" s="104"/>
      <c r="E1486" s="104"/>
      <c r="F1486" s="113">
        <f>IF(D1486="dyrektor ",'Podział podstawowy'!$F$19,IF(OR(D1486="zastępca dyrektora ",D1486="główny księgowy"),'Podział podstawowy'!$F$20,IF(D1486="kierownik",'Podział podstawowy'!$F$24,IF(D1486="zastępca kierownika",'Podział podstawowy'!$F$25,IF(D1486="główny ekspert",'Podział podstawowy'!$F$26,IF(OR(D1486="starszy ekspert",D1486="główny specjalista"),'Podział podstawowy'!$F$27,IF(OR(D1486="ekspert",D1486="specjalista"),'Podział podstawowy'!$F$28,'Podział podstawowy'!$F$29)))))))</f>
        <v>870.67396312778124</v>
      </c>
    </row>
    <row r="1487" spans="1:6">
      <c r="A1487" s="104"/>
      <c r="B1487" s="104"/>
      <c r="C1487" s="104"/>
      <c r="D1487" s="104"/>
      <c r="E1487" s="104"/>
      <c r="F1487" s="113">
        <f>IF(D1487="dyrektor ",'Podział podstawowy'!$F$19,IF(OR(D1487="zastępca dyrektora ",D1487="główny księgowy"),'Podział podstawowy'!$F$20,IF(D1487="kierownik",'Podział podstawowy'!$F$24,IF(D1487="zastępca kierownika",'Podział podstawowy'!$F$25,IF(D1487="główny ekspert",'Podział podstawowy'!$F$26,IF(OR(D1487="starszy ekspert",D1487="główny specjalista"),'Podział podstawowy'!$F$27,IF(OR(D1487="ekspert",D1487="specjalista"),'Podział podstawowy'!$F$28,'Podział podstawowy'!$F$29)))))))</f>
        <v>870.67396312778124</v>
      </c>
    </row>
    <row r="1488" spans="1:6">
      <c r="A1488" s="104"/>
      <c r="B1488" s="104"/>
      <c r="C1488" s="104"/>
      <c r="D1488" s="104"/>
      <c r="E1488" s="104"/>
      <c r="F1488" s="113">
        <f>IF(D1488="dyrektor ",'Podział podstawowy'!$F$19,IF(OR(D1488="zastępca dyrektora ",D1488="główny księgowy"),'Podział podstawowy'!$F$20,IF(D1488="kierownik",'Podział podstawowy'!$F$24,IF(D1488="zastępca kierownika",'Podział podstawowy'!$F$25,IF(D1488="główny ekspert",'Podział podstawowy'!$F$26,IF(OR(D1488="starszy ekspert",D1488="główny specjalista"),'Podział podstawowy'!$F$27,IF(OR(D1488="ekspert",D1488="specjalista"),'Podział podstawowy'!$F$28,'Podział podstawowy'!$F$29)))))))</f>
        <v>870.67396312778124</v>
      </c>
    </row>
    <row r="1489" spans="1:6">
      <c r="A1489" s="104"/>
      <c r="B1489" s="104"/>
      <c r="C1489" s="104"/>
      <c r="D1489" s="104"/>
      <c r="E1489" s="104"/>
      <c r="F1489" s="113">
        <f>IF(D1489="dyrektor ",'Podział podstawowy'!$F$19,IF(OR(D1489="zastępca dyrektora ",D1489="główny księgowy"),'Podział podstawowy'!$F$20,IF(D1489="kierownik",'Podział podstawowy'!$F$24,IF(D1489="zastępca kierownika",'Podział podstawowy'!$F$25,IF(D1489="główny ekspert",'Podział podstawowy'!$F$26,IF(OR(D1489="starszy ekspert",D1489="główny specjalista"),'Podział podstawowy'!$F$27,IF(OR(D1489="ekspert",D1489="specjalista"),'Podział podstawowy'!$F$28,'Podział podstawowy'!$F$29)))))))</f>
        <v>870.67396312778124</v>
      </c>
    </row>
    <row r="1490" spans="1:6">
      <c r="A1490" s="104"/>
      <c r="B1490" s="104"/>
      <c r="C1490" s="104"/>
      <c r="D1490" s="104"/>
      <c r="E1490" s="104"/>
      <c r="F1490" s="113">
        <f>IF(D1490="dyrektor ",'Podział podstawowy'!$F$19,IF(OR(D1490="zastępca dyrektora ",D1490="główny księgowy"),'Podział podstawowy'!$F$20,IF(D1490="kierownik",'Podział podstawowy'!$F$24,IF(D1490="zastępca kierownika",'Podział podstawowy'!$F$25,IF(D1490="główny ekspert",'Podział podstawowy'!$F$26,IF(OR(D1490="starszy ekspert",D1490="główny specjalista"),'Podział podstawowy'!$F$27,IF(OR(D1490="ekspert",D1490="specjalista"),'Podział podstawowy'!$F$28,'Podział podstawowy'!$F$29)))))))</f>
        <v>870.67396312778124</v>
      </c>
    </row>
    <row r="1491" spans="1:6">
      <c r="A1491" s="104"/>
      <c r="B1491" s="104"/>
      <c r="C1491" s="104"/>
      <c r="D1491" s="104"/>
      <c r="E1491" s="104"/>
      <c r="F1491" s="113">
        <f>IF(D1491="dyrektor ",'Podział podstawowy'!$F$19,IF(OR(D1491="zastępca dyrektora ",D1491="główny księgowy"),'Podział podstawowy'!$F$20,IF(D1491="kierownik",'Podział podstawowy'!$F$24,IF(D1491="zastępca kierownika",'Podział podstawowy'!$F$25,IF(D1491="główny ekspert",'Podział podstawowy'!$F$26,IF(OR(D1491="starszy ekspert",D1491="główny specjalista"),'Podział podstawowy'!$F$27,IF(OR(D1491="ekspert",D1491="specjalista"),'Podział podstawowy'!$F$28,'Podział podstawowy'!$F$29)))))))</f>
        <v>870.67396312778124</v>
      </c>
    </row>
    <row r="1492" spans="1:6">
      <c r="A1492" s="104"/>
      <c r="B1492" s="104"/>
      <c r="C1492" s="104"/>
      <c r="D1492" s="104"/>
      <c r="E1492" s="104"/>
      <c r="F1492" s="113">
        <f>IF(D1492="dyrektor ",'Podział podstawowy'!$F$19,IF(OR(D1492="zastępca dyrektora ",D1492="główny księgowy"),'Podział podstawowy'!$F$20,IF(D1492="kierownik",'Podział podstawowy'!$F$24,IF(D1492="zastępca kierownika",'Podział podstawowy'!$F$25,IF(D1492="główny ekspert",'Podział podstawowy'!$F$26,IF(OR(D1492="starszy ekspert",D1492="główny specjalista"),'Podział podstawowy'!$F$27,IF(OR(D1492="ekspert",D1492="specjalista"),'Podział podstawowy'!$F$28,'Podział podstawowy'!$F$29)))))))</f>
        <v>870.67396312778124</v>
      </c>
    </row>
    <row r="1493" spans="1:6">
      <c r="A1493" s="104"/>
      <c r="B1493" s="104"/>
      <c r="C1493" s="104"/>
      <c r="D1493" s="104"/>
      <c r="E1493" s="104"/>
      <c r="F1493" s="113">
        <f>IF(D1493="dyrektor ",'Podział podstawowy'!$F$19,IF(OR(D1493="zastępca dyrektora ",D1493="główny księgowy"),'Podział podstawowy'!$F$20,IF(D1493="kierownik",'Podział podstawowy'!$F$24,IF(D1493="zastępca kierownika",'Podział podstawowy'!$F$25,IF(D1493="główny ekspert",'Podział podstawowy'!$F$26,IF(OR(D1493="starszy ekspert",D1493="główny specjalista"),'Podział podstawowy'!$F$27,IF(OR(D1493="ekspert",D1493="specjalista"),'Podział podstawowy'!$F$28,'Podział podstawowy'!$F$29)))))))</f>
        <v>870.67396312778124</v>
      </c>
    </row>
    <row r="1494" spans="1:6">
      <c r="A1494" s="104"/>
      <c r="B1494" s="104"/>
      <c r="C1494" s="104"/>
      <c r="D1494" s="104"/>
      <c r="E1494" s="104"/>
      <c r="F1494" s="113">
        <f>IF(D1494="dyrektor ",'Podział podstawowy'!$F$19,IF(OR(D1494="zastępca dyrektora ",D1494="główny księgowy"),'Podział podstawowy'!$F$20,IF(D1494="kierownik",'Podział podstawowy'!$F$24,IF(D1494="zastępca kierownika",'Podział podstawowy'!$F$25,IF(D1494="główny ekspert",'Podział podstawowy'!$F$26,IF(OR(D1494="starszy ekspert",D1494="główny specjalista"),'Podział podstawowy'!$F$27,IF(OR(D1494="ekspert",D1494="specjalista"),'Podział podstawowy'!$F$28,'Podział podstawowy'!$F$29)))))))</f>
        <v>870.67396312778124</v>
      </c>
    </row>
    <row r="1495" spans="1:6">
      <c r="A1495" s="104"/>
      <c r="B1495" s="104"/>
      <c r="C1495" s="104"/>
      <c r="D1495" s="104"/>
      <c r="E1495" s="104"/>
      <c r="F1495" s="113">
        <f>IF(D1495="dyrektor ",'Podział podstawowy'!$F$19,IF(OR(D1495="zastępca dyrektora ",D1495="główny księgowy"),'Podział podstawowy'!$F$20,IF(D1495="kierownik",'Podział podstawowy'!$F$24,IF(D1495="zastępca kierownika",'Podział podstawowy'!$F$25,IF(D1495="główny ekspert",'Podział podstawowy'!$F$26,IF(OR(D1495="starszy ekspert",D1495="główny specjalista"),'Podział podstawowy'!$F$27,IF(OR(D1495="ekspert",D1495="specjalista"),'Podział podstawowy'!$F$28,'Podział podstawowy'!$F$29)))))))</f>
        <v>870.67396312778124</v>
      </c>
    </row>
    <row r="1496" spans="1:6">
      <c r="A1496" s="104"/>
      <c r="B1496" s="104"/>
      <c r="C1496" s="104"/>
      <c r="D1496" s="104"/>
      <c r="E1496" s="104"/>
      <c r="F1496" s="113">
        <f>IF(D1496="dyrektor ",'Podział podstawowy'!$F$19,IF(OR(D1496="zastępca dyrektora ",D1496="główny księgowy"),'Podział podstawowy'!$F$20,IF(D1496="kierownik",'Podział podstawowy'!$F$24,IF(D1496="zastępca kierownika",'Podział podstawowy'!$F$25,IF(D1496="główny ekspert",'Podział podstawowy'!$F$26,IF(OR(D1496="starszy ekspert",D1496="główny specjalista"),'Podział podstawowy'!$F$27,IF(OR(D1496="ekspert",D1496="specjalista"),'Podział podstawowy'!$F$28,'Podział podstawowy'!$F$29)))))))</f>
        <v>870.67396312778124</v>
      </c>
    </row>
    <row r="1497" spans="1:6">
      <c r="A1497" s="104"/>
      <c r="B1497" s="104"/>
      <c r="C1497" s="104"/>
      <c r="D1497" s="104"/>
      <c r="E1497" s="104"/>
      <c r="F1497" s="113">
        <f>IF(D1497="dyrektor ",'Podział podstawowy'!$F$19,IF(OR(D1497="zastępca dyrektora ",D1497="główny księgowy"),'Podział podstawowy'!$F$20,IF(D1497="kierownik",'Podział podstawowy'!$F$24,IF(D1497="zastępca kierownika",'Podział podstawowy'!$F$25,IF(D1497="główny ekspert",'Podział podstawowy'!$F$26,IF(OR(D1497="starszy ekspert",D1497="główny specjalista"),'Podział podstawowy'!$F$27,IF(OR(D1497="ekspert",D1497="specjalista"),'Podział podstawowy'!$F$28,'Podział podstawowy'!$F$29)))))))</f>
        <v>870.67396312778124</v>
      </c>
    </row>
    <row r="1498" spans="1:6">
      <c r="A1498" s="104"/>
      <c r="B1498" s="104"/>
      <c r="C1498" s="104"/>
      <c r="D1498" s="104"/>
      <c r="E1498" s="104"/>
      <c r="F1498" s="113">
        <f>IF(D1498="dyrektor ",'Podział podstawowy'!$F$19,IF(OR(D1498="zastępca dyrektora ",D1498="główny księgowy"),'Podział podstawowy'!$F$20,IF(D1498="kierownik",'Podział podstawowy'!$F$24,IF(D1498="zastępca kierownika",'Podział podstawowy'!$F$25,IF(D1498="główny ekspert",'Podział podstawowy'!$F$26,IF(OR(D1498="starszy ekspert",D1498="główny specjalista"),'Podział podstawowy'!$F$27,IF(OR(D1498="ekspert",D1498="specjalista"),'Podział podstawowy'!$F$28,'Podział podstawowy'!$F$29)))))))</f>
        <v>870.67396312778124</v>
      </c>
    </row>
    <row r="1499" spans="1:6">
      <c r="A1499" s="104"/>
      <c r="B1499" s="104"/>
      <c r="C1499" s="104"/>
      <c r="D1499" s="104"/>
      <c r="E1499" s="104"/>
      <c r="F1499" s="113">
        <f>IF(D1499="dyrektor ",'Podział podstawowy'!$F$19,IF(OR(D1499="zastępca dyrektora ",D1499="główny księgowy"),'Podział podstawowy'!$F$20,IF(D1499="kierownik",'Podział podstawowy'!$F$24,IF(D1499="zastępca kierownika",'Podział podstawowy'!$F$25,IF(D1499="główny ekspert",'Podział podstawowy'!$F$26,IF(OR(D1499="starszy ekspert",D1499="główny specjalista"),'Podział podstawowy'!$F$27,IF(OR(D1499="ekspert",D1499="specjalista"),'Podział podstawowy'!$F$28,'Podział podstawowy'!$F$29)))))))</f>
        <v>870.67396312778124</v>
      </c>
    </row>
    <row r="1500" spans="1:6">
      <c r="A1500" s="104"/>
      <c r="B1500" s="104"/>
      <c r="C1500" s="104"/>
      <c r="D1500" s="104"/>
      <c r="E1500" s="104"/>
      <c r="F1500" s="113">
        <f>IF(D1500="dyrektor ",'Podział podstawowy'!$F$19,IF(OR(D1500="zastępca dyrektora ",D1500="główny księgowy"),'Podział podstawowy'!$F$20,IF(D1500="kierownik",'Podział podstawowy'!$F$24,IF(D1500="zastępca kierownika",'Podział podstawowy'!$F$25,IF(D1500="główny ekspert",'Podział podstawowy'!$F$26,IF(OR(D1500="starszy ekspert",D1500="główny specjalista"),'Podział podstawowy'!$F$27,IF(OR(D1500="ekspert",D1500="specjalista"),'Podział podstawowy'!$F$28,'Podział podstawowy'!$F$29)))))))</f>
        <v>870.67396312778124</v>
      </c>
    </row>
    <row r="1501" spans="1:6">
      <c r="A1501" s="104"/>
      <c r="B1501" s="104"/>
      <c r="C1501" s="104"/>
      <c r="D1501" s="104"/>
      <c r="E1501" s="104"/>
      <c r="F1501" s="113">
        <f>IF(D1501="dyrektor ",'Podział podstawowy'!$F$19,IF(OR(D1501="zastępca dyrektora ",D1501="główny księgowy"),'Podział podstawowy'!$F$20,IF(D1501="kierownik",'Podział podstawowy'!$F$24,IF(D1501="zastępca kierownika",'Podział podstawowy'!$F$25,IF(D1501="główny ekspert",'Podział podstawowy'!$F$26,IF(OR(D1501="starszy ekspert",D1501="główny specjalista"),'Podział podstawowy'!$F$27,IF(OR(D1501="ekspert",D1501="specjalista"),'Podział podstawowy'!$F$28,'Podział podstawowy'!$F$29)))))))</f>
        <v>870.67396312778124</v>
      </c>
    </row>
    <row r="1502" spans="1:6">
      <c r="A1502" s="104"/>
      <c r="B1502" s="104"/>
      <c r="C1502" s="104"/>
      <c r="D1502" s="104"/>
      <c r="E1502" s="104"/>
      <c r="F1502" s="113">
        <f>IF(D1502="dyrektor ",'Podział podstawowy'!$F$19,IF(OR(D1502="zastępca dyrektora ",D1502="główny księgowy"),'Podział podstawowy'!$F$20,IF(D1502="kierownik",'Podział podstawowy'!$F$24,IF(D1502="zastępca kierownika",'Podział podstawowy'!$F$25,IF(D1502="główny ekspert",'Podział podstawowy'!$F$26,IF(OR(D1502="starszy ekspert",D1502="główny specjalista"),'Podział podstawowy'!$F$27,IF(OR(D1502="ekspert",D1502="specjalista"),'Podział podstawowy'!$F$28,'Podział podstawowy'!$F$29)))))))</f>
        <v>870.67396312778124</v>
      </c>
    </row>
    <row r="1503" spans="1:6">
      <c r="A1503" s="104"/>
      <c r="B1503" s="104"/>
      <c r="C1503" s="104"/>
      <c r="D1503" s="104"/>
      <c r="E1503" s="104"/>
      <c r="F1503" s="113">
        <f>IF(D1503="dyrektor ",'Podział podstawowy'!$F$19,IF(OR(D1503="zastępca dyrektora ",D1503="główny księgowy"),'Podział podstawowy'!$F$20,IF(D1503="kierownik",'Podział podstawowy'!$F$24,IF(D1503="zastępca kierownika",'Podział podstawowy'!$F$25,IF(D1503="główny ekspert",'Podział podstawowy'!$F$26,IF(OR(D1503="starszy ekspert",D1503="główny specjalista"),'Podział podstawowy'!$F$27,IF(OR(D1503="ekspert",D1503="specjalista"),'Podział podstawowy'!$F$28,'Podział podstawowy'!$F$29)))))))</f>
        <v>870.67396312778124</v>
      </c>
    </row>
    <row r="1504" spans="1:6">
      <c r="A1504" s="104"/>
      <c r="B1504" s="104"/>
      <c r="C1504" s="104"/>
      <c r="D1504" s="104"/>
      <c r="E1504" s="104"/>
      <c r="F1504" s="113">
        <f>IF(D1504="dyrektor ",'Podział podstawowy'!$F$19,IF(OR(D1504="zastępca dyrektora ",D1504="główny księgowy"),'Podział podstawowy'!$F$20,IF(D1504="kierownik",'Podział podstawowy'!$F$24,IF(D1504="zastępca kierownika",'Podział podstawowy'!$F$25,IF(D1504="główny ekspert",'Podział podstawowy'!$F$26,IF(OR(D1504="starszy ekspert",D1504="główny specjalista"),'Podział podstawowy'!$F$27,IF(OR(D1504="ekspert",D1504="specjalista"),'Podział podstawowy'!$F$28,'Podział podstawowy'!$F$29)))))))</f>
        <v>870.67396312778124</v>
      </c>
    </row>
    <row r="1505" spans="1:6">
      <c r="A1505" s="104"/>
      <c r="B1505" s="104"/>
      <c r="C1505" s="104"/>
      <c r="D1505" s="104"/>
      <c r="E1505" s="104"/>
      <c r="F1505" s="113">
        <f>IF(D1505="dyrektor ",'Podział podstawowy'!$F$19,IF(OR(D1505="zastępca dyrektora ",D1505="główny księgowy"),'Podział podstawowy'!$F$20,IF(D1505="kierownik",'Podział podstawowy'!$F$24,IF(D1505="zastępca kierownika",'Podział podstawowy'!$F$25,IF(D1505="główny ekspert",'Podział podstawowy'!$F$26,IF(OR(D1505="starszy ekspert",D1505="główny specjalista"),'Podział podstawowy'!$F$27,IF(OR(D1505="ekspert",D1505="specjalista"),'Podział podstawowy'!$F$28,'Podział podstawowy'!$F$29)))))))</f>
        <v>870.67396312778124</v>
      </c>
    </row>
    <row r="1506" spans="1:6">
      <c r="A1506" s="104"/>
      <c r="B1506" s="104"/>
      <c r="C1506" s="104"/>
      <c r="D1506" s="104"/>
      <c r="E1506" s="104"/>
      <c r="F1506" s="113">
        <f>IF(D1506="dyrektor ",'Podział podstawowy'!$F$19,IF(OR(D1506="zastępca dyrektora ",D1506="główny księgowy"),'Podział podstawowy'!$F$20,IF(D1506="kierownik",'Podział podstawowy'!$F$24,IF(D1506="zastępca kierownika",'Podział podstawowy'!$F$25,IF(D1506="główny ekspert",'Podział podstawowy'!$F$26,IF(OR(D1506="starszy ekspert",D1506="główny specjalista"),'Podział podstawowy'!$F$27,IF(OR(D1506="ekspert",D1506="specjalista"),'Podział podstawowy'!$F$28,'Podział podstawowy'!$F$29)))))))</f>
        <v>870.67396312778124</v>
      </c>
    </row>
    <row r="1507" spans="1:6">
      <c r="A1507" s="104"/>
      <c r="B1507" s="104"/>
      <c r="C1507" s="104"/>
      <c r="D1507" s="104"/>
      <c r="E1507" s="104"/>
      <c r="F1507" s="113">
        <f>IF(D1507="dyrektor ",'Podział podstawowy'!$F$19,IF(OR(D1507="zastępca dyrektora ",D1507="główny księgowy"),'Podział podstawowy'!$F$20,IF(D1507="kierownik",'Podział podstawowy'!$F$24,IF(D1507="zastępca kierownika",'Podział podstawowy'!$F$25,IF(D1507="główny ekspert",'Podział podstawowy'!$F$26,IF(OR(D1507="starszy ekspert",D1507="główny specjalista"),'Podział podstawowy'!$F$27,IF(OR(D1507="ekspert",D1507="specjalista"),'Podział podstawowy'!$F$28,'Podział podstawowy'!$F$29)))))))</f>
        <v>870.67396312778124</v>
      </c>
    </row>
    <row r="1508" spans="1:6">
      <c r="A1508" s="104"/>
      <c r="B1508" s="104"/>
      <c r="C1508" s="104"/>
      <c r="D1508" s="104"/>
      <c r="E1508" s="104"/>
      <c r="F1508" s="113">
        <f>IF(D1508="dyrektor ",'Podział podstawowy'!$F$19,IF(OR(D1508="zastępca dyrektora ",D1508="główny księgowy"),'Podział podstawowy'!$F$20,IF(D1508="kierownik",'Podział podstawowy'!$F$24,IF(D1508="zastępca kierownika",'Podział podstawowy'!$F$25,IF(D1508="główny ekspert",'Podział podstawowy'!$F$26,IF(OR(D1508="starszy ekspert",D1508="główny specjalista"),'Podział podstawowy'!$F$27,IF(OR(D1508="ekspert",D1508="specjalista"),'Podział podstawowy'!$F$28,'Podział podstawowy'!$F$29)))))))</f>
        <v>870.67396312778124</v>
      </c>
    </row>
    <row r="1509" spans="1:6">
      <c r="A1509" s="104"/>
      <c r="B1509" s="104"/>
      <c r="C1509" s="104"/>
      <c r="D1509" s="104"/>
      <c r="E1509" s="104"/>
      <c r="F1509" s="113">
        <f>IF(D1509="dyrektor ",'Podział podstawowy'!$F$19,IF(OR(D1509="zastępca dyrektora ",D1509="główny księgowy"),'Podział podstawowy'!$F$20,IF(D1509="kierownik",'Podział podstawowy'!$F$24,IF(D1509="zastępca kierownika",'Podział podstawowy'!$F$25,IF(D1509="główny ekspert",'Podział podstawowy'!$F$26,IF(OR(D1509="starszy ekspert",D1509="główny specjalista"),'Podział podstawowy'!$F$27,IF(OR(D1509="ekspert",D1509="specjalista"),'Podział podstawowy'!$F$28,'Podział podstawowy'!$F$29)))))))</f>
        <v>870.67396312778124</v>
      </c>
    </row>
    <row r="1510" spans="1:6">
      <c r="A1510" s="104"/>
      <c r="B1510" s="104"/>
      <c r="C1510" s="104"/>
      <c r="D1510" s="104"/>
      <c r="E1510" s="104"/>
      <c r="F1510" s="113">
        <f>IF(D1510="dyrektor ",'Podział podstawowy'!$F$19,IF(OR(D1510="zastępca dyrektora ",D1510="główny księgowy"),'Podział podstawowy'!$F$20,IF(D1510="kierownik",'Podział podstawowy'!$F$24,IF(D1510="zastępca kierownika",'Podział podstawowy'!$F$25,IF(D1510="główny ekspert",'Podział podstawowy'!$F$26,IF(OR(D1510="starszy ekspert",D1510="główny specjalista"),'Podział podstawowy'!$F$27,IF(OR(D1510="ekspert",D1510="specjalista"),'Podział podstawowy'!$F$28,'Podział podstawowy'!$F$29)))))))</f>
        <v>870.67396312778124</v>
      </c>
    </row>
    <row r="1511" spans="1:6">
      <c r="A1511" s="104"/>
      <c r="B1511" s="104"/>
      <c r="C1511" s="104"/>
      <c r="D1511" s="104"/>
      <c r="E1511" s="104"/>
      <c r="F1511" s="113">
        <f>IF(D1511="dyrektor ",'Podział podstawowy'!$F$19,IF(OR(D1511="zastępca dyrektora ",D1511="główny księgowy"),'Podział podstawowy'!$F$20,IF(D1511="kierownik",'Podział podstawowy'!$F$24,IF(D1511="zastępca kierownika",'Podział podstawowy'!$F$25,IF(D1511="główny ekspert",'Podział podstawowy'!$F$26,IF(OR(D1511="starszy ekspert",D1511="główny specjalista"),'Podział podstawowy'!$F$27,IF(OR(D1511="ekspert",D1511="specjalista"),'Podział podstawowy'!$F$28,'Podział podstawowy'!$F$29)))))))</f>
        <v>870.67396312778124</v>
      </c>
    </row>
    <row r="1512" spans="1:6">
      <c r="A1512" s="104"/>
      <c r="B1512" s="104"/>
      <c r="C1512" s="104"/>
      <c r="D1512" s="104"/>
      <c r="E1512" s="104"/>
      <c r="F1512" s="113">
        <f>IF(D1512="dyrektor ",'Podział podstawowy'!$F$19,IF(OR(D1512="zastępca dyrektora ",D1512="główny księgowy"),'Podział podstawowy'!$F$20,IF(D1512="kierownik",'Podział podstawowy'!$F$24,IF(D1512="zastępca kierownika",'Podział podstawowy'!$F$25,IF(D1512="główny ekspert",'Podział podstawowy'!$F$26,IF(OR(D1512="starszy ekspert",D1512="główny specjalista"),'Podział podstawowy'!$F$27,IF(OR(D1512="ekspert",D1512="specjalista"),'Podział podstawowy'!$F$28,'Podział podstawowy'!$F$29)))))))</f>
        <v>870.67396312778124</v>
      </c>
    </row>
    <row r="1513" spans="1:6">
      <c r="A1513" s="104"/>
      <c r="B1513" s="104"/>
      <c r="C1513" s="104"/>
      <c r="D1513" s="104"/>
      <c r="E1513" s="104"/>
      <c r="F1513" s="113">
        <f>IF(D1513="dyrektor ",'Podział podstawowy'!$F$19,IF(OR(D1513="zastępca dyrektora ",D1513="główny księgowy"),'Podział podstawowy'!$F$20,IF(D1513="kierownik",'Podział podstawowy'!$F$24,IF(D1513="zastępca kierownika",'Podział podstawowy'!$F$25,IF(D1513="główny ekspert",'Podział podstawowy'!$F$26,IF(OR(D1513="starszy ekspert",D1513="główny specjalista"),'Podział podstawowy'!$F$27,IF(OR(D1513="ekspert",D1513="specjalista"),'Podział podstawowy'!$F$28,'Podział podstawowy'!$F$29)))))))</f>
        <v>870.67396312778124</v>
      </c>
    </row>
    <row r="1514" spans="1:6">
      <c r="A1514" s="104"/>
      <c r="B1514" s="104"/>
      <c r="C1514" s="104"/>
      <c r="D1514" s="104"/>
      <c r="E1514" s="104"/>
      <c r="F1514" s="113">
        <f>IF(D1514="dyrektor ",'Podział podstawowy'!$F$19,IF(OR(D1514="zastępca dyrektora ",D1514="główny księgowy"),'Podział podstawowy'!$F$20,IF(D1514="kierownik",'Podział podstawowy'!$F$24,IF(D1514="zastępca kierownika",'Podział podstawowy'!$F$25,IF(D1514="główny ekspert",'Podział podstawowy'!$F$26,IF(OR(D1514="starszy ekspert",D1514="główny specjalista"),'Podział podstawowy'!$F$27,IF(OR(D1514="ekspert",D1514="specjalista"),'Podział podstawowy'!$F$28,'Podział podstawowy'!$F$29)))))))</f>
        <v>870.67396312778124</v>
      </c>
    </row>
    <row r="1515" spans="1:6">
      <c r="A1515" s="104"/>
      <c r="B1515" s="104"/>
      <c r="C1515" s="104"/>
      <c r="D1515" s="104"/>
      <c r="E1515" s="104"/>
      <c r="F1515" s="113">
        <f>IF(D1515="dyrektor ",'Podział podstawowy'!$F$19,IF(OR(D1515="zastępca dyrektora ",D1515="główny księgowy"),'Podział podstawowy'!$F$20,IF(D1515="kierownik",'Podział podstawowy'!$F$24,IF(D1515="zastępca kierownika",'Podział podstawowy'!$F$25,IF(D1515="główny ekspert",'Podział podstawowy'!$F$26,IF(OR(D1515="starszy ekspert",D1515="główny specjalista"),'Podział podstawowy'!$F$27,IF(OR(D1515="ekspert",D1515="specjalista"),'Podział podstawowy'!$F$28,'Podział podstawowy'!$F$29)))))))</f>
        <v>870.67396312778124</v>
      </c>
    </row>
    <row r="1516" spans="1:6">
      <c r="A1516" s="104"/>
      <c r="B1516" s="104"/>
      <c r="C1516" s="104"/>
      <c r="D1516" s="104"/>
      <c r="E1516" s="104"/>
      <c r="F1516" s="113">
        <f>IF(D1516="dyrektor ",'Podział podstawowy'!$F$19,IF(OR(D1516="zastępca dyrektora ",D1516="główny księgowy"),'Podział podstawowy'!$F$20,IF(D1516="kierownik",'Podział podstawowy'!$F$24,IF(D1516="zastępca kierownika",'Podział podstawowy'!$F$25,IF(D1516="główny ekspert",'Podział podstawowy'!$F$26,IF(OR(D1516="starszy ekspert",D1516="główny specjalista"),'Podział podstawowy'!$F$27,IF(OR(D1516="ekspert",D1516="specjalista"),'Podział podstawowy'!$F$28,'Podział podstawowy'!$F$29)))))))</f>
        <v>870.67396312778124</v>
      </c>
    </row>
    <row r="1517" spans="1:6">
      <c r="A1517" s="104"/>
      <c r="B1517" s="104"/>
      <c r="C1517" s="104"/>
      <c r="D1517" s="104"/>
      <c r="E1517" s="104"/>
      <c r="F1517" s="113">
        <f>IF(D1517="dyrektor ",'Podział podstawowy'!$F$19,IF(OR(D1517="zastępca dyrektora ",D1517="główny księgowy"),'Podział podstawowy'!$F$20,IF(D1517="kierownik",'Podział podstawowy'!$F$24,IF(D1517="zastępca kierownika",'Podział podstawowy'!$F$25,IF(D1517="główny ekspert",'Podział podstawowy'!$F$26,IF(OR(D1517="starszy ekspert",D1517="główny specjalista"),'Podział podstawowy'!$F$27,IF(OR(D1517="ekspert",D1517="specjalista"),'Podział podstawowy'!$F$28,'Podział podstawowy'!$F$29)))))))</f>
        <v>870.67396312778124</v>
      </c>
    </row>
    <row r="1518" spans="1:6">
      <c r="A1518" s="104"/>
      <c r="B1518" s="104"/>
      <c r="C1518" s="104"/>
      <c r="D1518" s="104"/>
      <c r="E1518" s="104"/>
      <c r="F1518" s="113">
        <f>IF(D1518="dyrektor ",'Podział podstawowy'!$F$19,IF(OR(D1518="zastępca dyrektora ",D1518="główny księgowy"),'Podział podstawowy'!$F$20,IF(D1518="kierownik",'Podział podstawowy'!$F$24,IF(D1518="zastępca kierownika",'Podział podstawowy'!$F$25,IF(D1518="główny ekspert",'Podział podstawowy'!$F$26,IF(OR(D1518="starszy ekspert",D1518="główny specjalista"),'Podział podstawowy'!$F$27,IF(OR(D1518="ekspert",D1518="specjalista"),'Podział podstawowy'!$F$28,'Podział podstawowy'!$F$29)))))))</f>
        <v>870.67396312778124</v>
      </c>
    </row>
    <row r="1519" spans="1:6">
      <c r="A1519" s="104"/>
      <c r="B1519" s="104"/>
      <c r="C1519" s="104"/>
      <c r="D1519" s="104"/>
      <c r="E1519" s="104"/>
      <c r="F1519" s="113">
        <f>IF(D1519="dyrektor ",'Podział podstawowy'!$F$19,IF(OR(D1519="zastępca dyrektora ",D1519="główny księgowy"),'Podział podstawowy'!$F$20,IF(D1519="kierownik",'Podział podstawowy'!$F$24,IF(D1519="zastępca kierownika",'Podział podstawowy'!$F$25,IF(D1519="główny ekspert",'Podział podstawowy'!$F$26,IF(OR(D1519="starszy ekspert",D1519="główny specjalista"),'Podział podstawowy'!$F$27,IF(OR(D1519="ekspert",D1519="specjalista"),'Podział podstawowy'!$F$28,'Podział podstawowy'!$F$29)))))))</f>
        <v>870.67396312778124</v>
      </c>
    </row>
    <row r="1520" spans="1:6">
      <c r="A1520" s="104"/>
      <c r="B1520" s="104"/>
      <c r="C1520" s="104"/>
      <c r="D1520" s="104"/>
      <c r="E1520" s="104"/>
      <c r="F1520" s="113">
        <f>IF(D1520="dyrektor ",'Podział podstawowy'!$F$19,IF(OR(D1520="zastępca dyrektora ",D1520="główny księgowy"),'Podział podstawowy'!$F$20,IF(D1520="kierownik",'Podział podstawowy'!$F$24,IF(D1520="zastępca kierownika",'Podział podstawowy'!$F$25,IF(D1520="główny ekspert",'Podział podstawowy'!$F$26,IF(OR(D1520="starszy ekspert",D1520="główny specjalista"),'Podział podstawowy'!$F$27,IF(OR(D1520="ekspert",D1520="specjalista"),'Podział podstawowy'!$F$28,'Podział podstawowy'!$F$29)))))))</f>
        <v>870.67396312778124</v>
      </c>
    </row>
    <row r="1521" spans="1:6">
      <c r="A1521" s="104"/>
      <c r="B1521" s="104"/>
      <c r="C1521" s="104"/>
      <c r="D1521" s="104"/>
      <c r="E1521" s="104"/>
      <c r="F1521" s="113">
        <f>IF(D1521="dyrektor ",'Podział podstawowy'!$F$19,IF(OR(D1521="zastępca dyrektora ",D1521="główny księgowy"),'Podział podstawowy'!$F$20,IF(D1521="kierownik",'Podział podstawowy'!$F$24,IF(D1521="zastępca kierownika",'Podział podstawowy'!$F$25,IF(D1521="główny ekspert",'Podział podstawowy'!$F$26,IF(OR(D1521="starszy ekspert",D1521="główny specjalista"),'Podział podstawowy'!$F$27,IF(OR(D1521="ekspert",D1521="specjalista"),'Podział podstawowy'!$F$28,'Podział podstawowy'!$F$29)))))))</f>
        <v>870.67396312778124</v>
      </c>
    </row>
    <row r="1522" spans="1:6">
      <c r="A1522" s="104"/>
      <c r="B1522" s="104"/>
      <c r="C1522" s="104"/>
      <c r="D1522" s="104"/>
      <c r="E1522" s="104"/>
      <c r="F1522" s="113">
        <f>IF(D1522="dyrektor ",'Podział podstawowy'!$F$19,IF(OR(D1522="zastępca dyrektora ",D1522="główny księgowy"),'Podział podstawowy'!$F$20,IF(D1522="kierownik",'Podział podstawowy'!$F$24,IF(D1522="zastępca kierownika",'Podział podstawowy'!$F$25,IF(D1522="główny ekspert",'Podział podstawowy'!$F$26,IF(OR(D1522="starszy ekspert",D1522="główny specjalista"),'Podział podstawowy'!$F$27,IF(OR(D1522="ekspert",D1522="specjalista"),'Podział podstawowy'!$F$28,'Podział podstawowy'!$F$29)))))))</f>
        <v>870.67396312778124</v>
      </c>
    </row>
    <row r="1523" spans="1:6">
      <c r="A1523" s="104"/>
      <c r="B1523" s="104"/>
      <c r="C1523" s="104"/>
      <c r="D1523" s="104"/>
      <c r="E1523" s="104"/>
      <c r="F1523" s="113">
        <f>IF(D1523="dyrektor ",'Podział podstawowy'!$F$19,IF(OR(D1523="zastępca dyrektora ",D1523="główny księgowy"),'Podział podstawowy'!$F$20,IF(D1523="kierownik",'Podział podstawowy'!$F$24,IF(D1523="zastępca kierownika",'Podział podstawowy'!$F$25,IF(D1523="główny ekspert",'Podział podstawowy'!$F$26,IF(OR(D1523="starszy ekspert",D1523="główny specjalista"),'Podział podstawowy'!$F$27,IF(OR(D1523="ekspert",D1523="specjalista"),'Podział podstawowy'!$F$28,'Podział podstawowy'!$F$29)))))))</f>
        <v>870.67396312778124</v>
      </c>
    </row>
    <row r="1524" spans="1:6">
      <c r="A1524" s="104"/>
      <c r="B1524" s="104"/>
      <c r="C1524" s="104"/>
      <c r="D1524" s="104"/>
      <c r="E1524" s="104"/>
      <c r="F1524" s="113">
        <f>IF(D1524="dyrektor ",'Podział podstawowy'!$F$19,IF(OR(D1524="zastępca dyrektora ",D1524="główny księgowy"),'Podział podstawowy'!$F$20,IF(D1524="kierownik",'Podział podstawowy'!$F$24,IF(D1524="zastępca kierownika",'Podział podstawowy'!$F$25,IF(D1524="główny ekspert",'Podział podstawowy'!$F$26,IF(OR(D1524="starszy ekspert",D1524="główny specjalista"),'Podział podstawowy'!$F$27,IF(OR(D1524="ekspert",D1524="specjalista"),'Podział podstawowy'!$F$28,'Podział podstawowy'!$F$29)))))))</f>
        <v>870.67396312778124</v>
      </c>
    </row>
    <row r="1525" spans="1:6">
      <c r="A1525" s="104"/>
      <c r="B1525" s="104"/>
      <c r="C1525" s="104"/>
      <c r="D1525" s="104"/>
      <c r="E1525" s="104"/>
      <c r="F1525" s="113">
        <f>IF(D1525="dyrektor ",'Podział podstawowy'!$F$19,IF(OR(D1525="zastępca dyrektora ",D1525="główny księgowy"),'Podział podstawowy'!$F$20,IF(D1525="kierownik",'Podział podstawowy'!$F$24,IF(D1525="zastępca kierownika",'Podział podstawowy'!$F$25,IF(D1525="główny ekspert",'Podział podstawowy'!$F$26,IF(OR(D1525="starszy ekspert",D1525="główny specjalista"),'Podział podstawowy'!$F$27,IF(OR(D1525="ekspert",D1525="specjalista"),'Podział podstawowy'!$F$28,'Podział podstawowy'!$F$29)))))))</f>
        <v>870.67396312778124</v>
      </c>
    </row>
    <row r="1526" spans="1:6">
      <c r="A1526" s="104"/>
      <c r="B1526" s="104"/>
      <c r="C1526" s="104"/>
      <c r="D1526" s="104"/>
      <c r="E1526" s="104"/>
      <c r="F1526" s="113">
        <f>IF(D1526="dyrektor ",'Podział podstawowy'!$F$19,IF(OR(D1526="zastępca dyrektora ",D1526="główny księgowy"),'Podział podstawowy'!$F$20,IF(D1526="kierownik",'Podział podstawowy'!$F$24,IF(D1526="zastępca kierownika",'Podział podstawowy'!$F$25,IF(D1526="główny ekspert",'Podział podstawowy'!$F$26,IF(OR(D1526="starszy ekspert",D1526="główny specjalista"),'Podział podstawowy'!$F$27,IF(OR(D1526="ekspert",D1526="specjalista"),'Podział podstawowy'!$F$28,'Podział podstawowy'!$F$29)))))))</f>
        <v>870.67396312778124</v>
      </c>
    </row>
    <row r="1527" spans="1:6">
      <c r="A1527" s="104"/>
      <c r="B1527" s="104"/>
      <c r="C1527" s="104"/>
      <c r="D1527" s="104"/>
      <c r="E1527" s="104"/>
      <c r="F1527" s="113">
        <f>IF(D1527="dyrektor ",'Podział podstawowy'!$F$19,IF(OR(D1527="zastępca dyrektora ",D1527="główny księgowy"),'Podział podstawowy'!$F$20,IF(D1527="kierownik",'Podział podstawowy'!$F$24,IF(D1527="zastępca kierownika",'Podział podstawowy'!$F$25,IF(D1527="główny ekspert",'Podział podstawowy'!$F$26,IF(OR(D1527="starszy ekspert",D1527="główny specjalista"),'Podział podstawowy'!$F$27,IF(OR(D1527="ekspert",D1527="specjalista"),'Podział podstawowy'!$F$28,'Podział podstawowy'!$F$29)))))))</f>
        <v>870.67396312778124</v>
      </c>
    </row>
    <row r="1528" spans="1:6">
      <c r="A1528" s="104"/>
      <c r="B1528" s="104"/>
      <c r="C1528" s="104"/>
      <c r="D1528" s="104"/>
      <c r="E1528" s="104"/>
      <c r="F1528" s="113">
        <f>IF(D1528="dyrektor ",'Podział podstawowy'!$F$19,IF(OR(D1528="zastępca dyrektora ",D1528="główny księgowy"),'Podział podstawowy'!$F$20,IF(D1528="kierownik",'Podział podstawowy'!$F$24,IF(D1528="zastępca kierownika",'Podział podstawowy'!$F$25,IF(D1528="główny ekspert",'Podział podstawowy'!$F$26,IF(OR(D1528="starszy ekspert",D1528="główny specjalista"),'Podział podstawowy'!$F$27,IF(OR(D1528="ekspert",D1528="specjalista"),'Podział podstawowy'!$F$28,'Podział podstawowy'!$F$29)))))))</f>
        <v>870.67396312778124</v>
      </c>
    </row>
    <row r="1529" spans="1:6">
      <c r="A1529" s="104"/>
      <c r="B1529" s="104"/>
      <c r="C1529" s="104"/>
      <c r="D1529" s="104"/>
      <c r="E1529" s="104"/>
      <c r="F1529" s="113">
        <f>IF(D1529="dyrektor ",'Podział podstawowy'!$F$19,IF(OR(D1529="zastępca dyrektora ",D1529="główny księgowy"),'Podział podstawowy'!$F$20,IF(D1529="kierownik",'Podział podstawowy'!$F$24,IF(D1529="zastępca kierownika",'Podział podstawowy'!$F$25,IF(D1529="główny ekspert",'Podział podstawowy'!$F$26,IF(OR(D1529="starszy ekspert",D1529="główny specjalista"),'Podział podstawowy'!$F$27,IF(OR(D1529="ekspert",D1529="specjalista"),'Podział podstawowy'!$F$28,'Podział podstawowy'!$F$29)))))))</f>
        <v>870.67396312778124</v>
      </c>
    </row>
    <row r="1530" spans="1:6">
      <c r="A1530" s="104"/>
      <c r="B1530" s="104"/>
      <c r="C1530" s="104"/>
      <c r="D1530" s="104"/>
      <c r="E1530" s="104"/>
      <c r="F1530" s="113">
        <f>IF(D1530="dyrektor ",'Podział podstawowy'!$F$19,IF(OR(D1530="zastępca dyrektora ",D1530="główny księgowy"),'Podział podstawowy'!$F$20,IF(D1530="kierownik",'Podział podstawowy'!$F$24,IF(D1530="zastępca kierownika",'Podział podstawowy'!$F$25,IF(D1530="główny ekspert",'Podział podstawowy'!$F$26,IF(OR(D1530="starszy ekspert",D1530="główny specjalista"),'Podział podstawowy'!$F$27,IF(OR(D1530="ekspert",D1530="specjalista"),'Podział podstawowy'!$F$28,'Podział podstawowy'!$F$29)))))))</f>
        <v>870.67396312778124</v>
      </c>
    </row>
    <row r="1531" spans="1:6">
      <c r="A1531" s="104"/>
      <c r="B1531" s="104"/>
      <c r="C1531" s="104"/>
      <c r="D1531" s="104"/>
      <c r="E1531" s="104"/>
      <c r="F1531" s="113">
        <f>IF(D1531="dyrektor ",'Podział podstawowy'!$F$19,IF(OR(D1531="zastępca dyrektora ",D1531="główny księgowy"),'Podział podstawowy'!$F$20,IF(D1531="kierownik",'Podział podstawowy'!$F$24,IF(D1531="zastępca kierownika",'Podział podstawowy'!$F$25,IF(D1531="główny ekspert",'Podział podstawowy'!$F$26,IF(OR(D1531="starszy ekspert",D1531="główny specjalista"),'Podział podstawowy'!$F$27,IF(OR(D1531="ekspert",D1531="specjalista"),'Podział podstawowy'!$F$28,'Podział podstawowy'!$F$29)))))))</f>
        <v>870.67396312778124</v>
      </c>
    </row>
    <row r="1532" spans="1:6">
      <c r="A1532" s="104"/>
      <c r="B1532" s="104"/>
      <c r="C1532" s="104"/>
      <c r="D1532" s="104"/>
      <c r="E1532" s="104"/>
      <c r="F1532" s="113">
        <f>IF(D1532="dyrektor ",'Podział podstawowy'!$F$19,IF(OR(D1532="zastępca dyrektora ",D1532="główny księgowy"),'Podział podstawowy'!$F$20,IF(D1532="kierownik",'Podział podstawowy'!$F$24,IF(D1532="zastępca kierownika",'Podział podstawowy'!$F$25,IF(D1532="główny ekspert",'Podział podstawowy'!$F$26,IF(OR(D1532="starszy ekspert",D1532="główny specjalista"),'Podział podstawowy'!$F$27,IF(OR(D1532="ekspert",D1532="specjalista"),'Podział podstawowy'!$F$28,'Podział podstawowy'!$F$29)))))))</f>
        <v>870.67396312778124</v>
      </c>
    </row>
    <row r="1533" spans="1:6">
      <c r="A1533" s="104"/>
      <c r="B1533" s="104"/>
      <c r="C1533" s="104"/>
      <c r="D1533" s="104"/>
      <c r="E1533" s="104"/>
      <c r="F1533" s="113">
        <f>IF(D1533="dyrektor ",'Podział podstawowy'!$F$19,IF(OR(D1533="zastępca dyrektora ",D1533="główny księgowy"),'Podział podstawowy'!$F$20,IF(D1533="kierownik",'Podział podstawowy'!$F$24,IF(D1533="zastępca kierownika",'Podział podstawowy'!$F$25,IF(D1533="główny ekspert",'Podział podstawowy'!$F$26,IF(OR(D1533="starszy ekspert",D1533="główny specjalista"),'Podział podstawowy'!$F$27,IF(OR(D1533="ekspert",D1533="specjalista"),'Podział podstawowy'!$F$28,'Podział podstawowy'!$F$29)))))))</f>
        <v>870.67396312778124</v>
      </c>
    </row>
    <row r="1534" spans="1:6">
      <c r="A1534" s="104"/>
      <c r="B1534" s="104"/>
      <c r="C1534" s="104"/>
      <c r="D1534" s="104"/>
      <c r="E1534" s="104"/>
      <c r="F1534" s="113">
        <f>IF(D1534="dyrektor ",'Podział podstawowy'!$F$19,IF(OR(D1534="zastępca dyrektora ",D1534="główny księgowy"),'Podział podstawowy'!$F$20,IF(D1534="kierownik",'Podział podstawowy'!$F$24,IF(D1534="zastępca kierownika",'Podział podstawowy'!$F$25,IF(D1534="główny ekspert",'Podział podstawowy'!$F$26,IF(OR(D1534="starszy ekspert",D1534="główny specjalista"),'Podział podstawowy'!$F$27,IF(OR(D1534="ekspert",D1534="specjalista"),'Podział podstawowy'!$F$28,'Podział podstawowy'!$F$29)))))))</f>
        <v>870.67396312778124</v>
      </c>
    </row>
    <row r="1535" spans="1:6">
      <c r="A1535" s="104"/>
      <c r="B1535" s="104"/>
      <c r="C1535" s="104"/>
      <c r="D1535" s="104"/>
      <c r="E1535" s="104"/>
      <c r="F1535" s="113">
        <f>IF(D1535="dyrektor ",'Podział podstawowy'!$F$19,IF(OR(D1535="zastępca dyrektora ",D1535="główny księgowy"),'Podział podstawowy'!$F$20,IF(D1535="kierownik",'Podział podstawowy'!$F$24,IF(D1535="zastępca kierownika",'Podział podstawowy'!$F$25,IF(D1535="główny ekspert",'Podział podstawowy'!$F$26,IF(OR(D1535="starszy ekspert",D1535="główny specjalista"),'Podział podstawowy'!$F$27,IF(OR(D1535="ekspert",D1535="specjalista"),'Podział podstawowy'!$F$28,'Podział podstawowy'!$F$29)))))))</f>
        <v>870.67396312778124</v>
      </c>
    </row>
    <row r="1536" spans="1:6">
      <c r="A1536" s="104"/>
      <c r="B1536" s="104"/>
      <c r="C1536" s="104"/>
      <c r="D1536" s="104"/>
      <c r="E1536" s="104"/>
      <c r="F1536" s="113">
        <f>IF(D1536="dyrektor ",'Podział podstawowy'!$F$19,IF(OR(D1536="zastępca dyrektora ",D1536="główny księgowy"),'Podział podstawowy'!$F$20,IF(D1536="kierownik",'Podział podstawowy'!$F$24,IF(D1536="zastępca kierownika",'Podział podstawowy'!$F$25,IF(D1536="główny ekspert",'Podział podstawowy'!$F$26,IF(OR(D1536="starszy ekspert",D1536="główny specjalista"),'Podział podstawowy'!$F$27,IF(OR(D1536="ekspert",D1536="specjalista"),'Podział podstawowy'!$F$28,'Podział podstawowy'!$F$29)))))))</f>
        <v>870.67396312778124</v>
      </c>
    </row>
    <row r="1537" spans="1:6">
      <c r="A1537" s="104"/>
      <c r="B1537" s="104"/>
      <c r="C1537" s="104"/>
      <c r="D1537" s="104"/>
      <c r="E1537" s="104"/>
      <c r="F1537" s="113">
        <f>IF(D1537="dyrektor ",'Podział podstawowy'!$F$19,IF(OR(D1537="zastępca dyrektora ",D1537="główny księgowy"),'Podział podstawowy'!$F$20,IF(D1537="kierownik",'Podział podstawowy'!$F$24,IF(D1537="zastępca kierownika",'Podział podstawowy'!$F$25,IF(D1537="główny ekspert",'Podział podstawowy'!$F$26,IF(OR(D1537="starszy ekspert",D1537="główny specjalista"),'Podział podstawowy'!$F$27,IF(OR(D1537="ekspert",D1537="specjalista"),'Podział podstawowy'!$F$28,'Podział podstawowy'!$F$29)))))))</f>
        <v>870.67396312778124</v>
      </c>
    </row>
    <row r="1538" spans="1:6">
      <c r="A1538" s="104"/>
      <c r="B1538" s="104"/>
      <c r="C1538" s="104"/>
      <c r="D1538" s="104"/>
      <c r="E1538" s="104"/>
      <c r="F1538" s="113">
        <f>IF(D1538="dyrektor ",'Podział podstawowy'!$F$19,IF(OR(D1538="zastępca dyrektora ",D1538="główny księgowy"),'Podział podstawowy'!$F$20,IF(D1538="kierownik",'Podział podstawowy'!$F$24,IF(D1538="zastępca kierownika",'Podział podstawowy'!$F$25,IF(D1538="główny ekspert",'Podział podstawowy'!$F$26,IF(OR(D1538="starszy ekspert",D1538="główny specjalista"),'Podział podstawowy'!$F$27,IF(OR(D1538="ekspert",D1538="specjalista"),'Podział podstawowy'!$F$28,'Podział podstawowy'!$F$29)))))))</f>
        <v>870.67396312778124</v>
      </c>
    </row>
    <row r="1539" spans="1:6">
      <c r="A1539" s="104"/>
      <c r="B1539" s="104"/>
      <c r="C1539" s="104"/>
      <c r="D1539" s="104"/>
      <c r="E1539" s="104"/>
      <c r="F1539" s="113">
        <f>IF(D1539="dyrektor ",'Podział podstawowy'!$F$19,IF(OR(D1539="zastępca dyrektora ",D1539="główny księgowy"),'Podział podstawowy'!$F$20,IF(D1539="kierownik",'Podział podstawowy'!$F$24,IF(D1539="zastępca kierownika",'Podział podstawowy'!$F$25,IF(D1539="główny ekspert",'Podział podstawowy'!$F$26,IF(OR(D1539="starszy ekspert",D1539="główny specjalista"),'Podział podstawowy'!$F$27,IF(OR(D1539="ekspert",D1539="specjalista"),'Podział podstawowy'!$F$28,'Podział podstawowy'!$F$29)))))))</f>
        <v>870.67396312778124</v>
      </c>
    </row>
    <row r="1540" spans="1:6">
      <c r="A1540" s="104"/>
      <c r="B1540" s="104"/>
      <c r="C1540" s="104"/>
      <c r="D1540" s="104"/>
      <c r="E1540" s="104"/>
      <c r="F1540" s="113">
        <f>IF(D1540="dyrektor ",'Podział podstawowy'!$F$19,IF(OR(D1540="zastępca dyrektora ",D1540="główny księgowy"),'Podział podstawowy'!$F$20,IF(D1540="kierownik",'Podział podstawowy'!$F$24,IF(D1540="zastępca kierownika",'Podział podstawowy'!$F$25,IF(D1540="główny ekspert",'Podział podstawowy'!$F$26,IF(OR(D1540="starszy ekspert",D1540="główny specjalista"),'Podział podstawowy'!$F$27,IF(OR(D1540="ekspert",D1540="specjalista"),'Podział podstawowy'!$F$28,'Podział podstawowy'!$F$29)))))))</f>
        <v>870.67396312778124</v>
      </c>
    </row>
    <row r="1541" spans="1:6">
      <c r="A1541" s="104"/>
      <c r="B1541" s="104"/>
      <c r="C1541" s="104"/>
      <c r="D1541" s="104"/>
      <c r="E1541" s="104"/>
      <c r="F1541" s="113">
        <f>IF(D1541="dyrektor ",'Podział podstawowy'!$F$19,IF(OR(D1541="zastępca dyrektora ",D1541="główny księgowy"),'Podział podstawowy'!$F$20,IF(D1541="kierownik",'Podział podstawowy'!$F$24,IF(D1541="zastępca kierownika",'Podział podstawowy'!$F$25,IF(D1541="główny ekspert",'Podział podstawowy'!$F$26,IF(OR(D1541="starszy ekspert",D1541="główny specjalista"),'Podział podstawowy'!$F$27,IF(OR(D1541="ekspert",D1541="specjalista"),'Podział podstawowy'!$F$28,'Podział podstawowy'!$F$29)))))))</f>
        <v>870.67396312778124</v>
      </c>
    </row>
    <row r="1542" spans="1:6">
      <c r="A1542" s="104"/>
      <c r="B1542" s="104"/>
      <c r="C1542" s="104"/>
      <c r="D1542" s="104"/>
      <c r="E1542" s="104"/>
      <c r="F1542" s="113">
        <f>IF(D1542="dyrektor ",'Podział podstawowy'!$F$19,IF(OR(D1542="zastępca dyrektora ",D1542="główny księgowy"),'Podział podstawowy'!$F$20,IF(D1542="kierownik",'Podział podstawowy'!$F$24,IF(D1542="zastępca kierownika",'Podział podstawowy'!$F$25,IF(D1542="główny ekspert",'Podział podstawowy'!$F$26,IF(OR(D1542="starszy ekspert",D1542="główny specjalista"),'Podział podstawowy'!$F$27,IF(OR(D1542="ekspert",D1542="specjalista"),'Podział podstawowy'!$F$28,'Podział podstawowy'!$F$29)))))))</f>
        <v>870.67396312778124</v>
      </c>
    </row>
    <row r="1543" spans="1:6">
      <c r="A1543" s="104"/>
      <c r="B1543" s="104"/>
      <c r="C1543" s="104"/>
      <c r="D1543" s="104"/>
      <c r="E1543" s="104"/>
      <c r="F1543" s="113">
        <f>IF(D1543="dyrektor ",'Podział podstawowy'!$F$19,IF(OR(D1543="zastępca dyrektora ",D1543="główny księgowy"),'Podział podstawowy'!$F$20,IF(D1543="kierownik",'Podział podstawowy'!$F$24,IF(D1543="zastępca kierownika",'Podział podstawowy'!$F$25,IF(D1543="główny ekspert",'Podział podstawowy'!$F$26,IF(OR(D1543="starszy ekspert",D1543="główny specjalista"),'Podział podstawowy'!$F$27,IF(OR(D1543="ekspert",D1543="specjalista"),'Podział podstawowy'!$F$28,'Podział podstawowy'!$F$29)))))))</f>
        <v>870.67396312778124</v>
      </c>
    </row>
    <row r="1544" spans="1:6">
      <c r="A1544" s="104"/>
      <c r="B1544" s="104"/>
      <c r="C1544" s="104"/>
      <c r="D1544" s="104"/>
      <c r="E1544" s="104"/>
      <c r="F1544" s="113">
        <f>IF(D1544="dyrektor ",'Podział podstawowy'!$F$19,IF(OR(D1544="zastępca dyrektora ",D1544="główny księgowy"),'Podział podstawowy'!$F$20,IF(D1544="kierownik",'Podział podstawowy'!$F$24,IF(D1544="zastępca kierownika",'Podział podstawowy'!$F$25,IF(D1544="główny ekspert",'Podział podstawowy'!$F$26,IF(OR(D1544="starszy ekspert",D1544="główny specjalista"),'Podział podstawowy'!$F$27,IF(OR(D1544="ekspert",D1544="specjalista"),'Podział podstawowy'!$F$28,'Podział podstawowy'!$F$29)))))))</f>
        <v>870.67396312778124</v>
      </c>
    </row>
    <row r="1545" spans="1:6">
      <c r="A1545" s="104"/>
      <c r="B1545" s="104"/>
      <c r="C1545" s="104"/>
      <c r="D1545" s="104"/>
      <c r="E1545" s="104"/>
      <c r="F1545" s="113">
        <f>IF(D1545="dyrektor ",'Podział podstawowy'!$F$19,IF(OR(D1545="zastępca dyrektora ",D1545="główny księgowy"),'Podział podstawowy'!$F$20,IF(D1545="kierownik",'Podział podstawowy'!$F$24,IF(D1545="zastępca kierownika",'Podział podstawowy'!$F$25,IF(D1545="główny ekspert",'Podział podstawowy'!$F$26,IF(OR(D1545="starszy ekspert",D1545="główny specjalista"),'Podział podstawowy'!$F$27,IF(OR(D1545="ekspert",D1545="specjalista"),'Podział podstawowy'!$F$28,'Podział podstawowy'!$F$29)))))))</f>
        <v>870.67396312778124</v>
      </c>
    </row>
    <row r="1546" spans="1:6">
      <c r="A1546" s="104"/>
      <c r="B1546" s="104"/>
      <c r="C1546" s="104"/>
      <c r="D1546" s="104"/>
      <c r="E1546" s="104"/>
      <c r="F1546" s="113">
        <f>IF(D1546="dyrektor ",'Podział podstawowy'!$F$19,IF(OR(D1546="zastępca dyrektora ",D1546="główny księgowy"),'Podział podstawowy'!$F$20,IF(D1546="kierownik",'Podział podstawowy'!$F$24,IF(D1546="zastępca kierownika",'Podział podstawowy'!$F$25,IF(D1546="główny ekspert",'Podział podstawowy'!$F$26,IF(OR(D1546="starszy ekspert",D1546="główny specjalista"),'Podział podstawowy'!$F$27,IF(OR(D1546="ekspert",D1546="specjalista"),'Podział podstawowy'!$F$28,'Podział podstawowy'!$F$29)))))))</f>
        <v>870.67396312778124</v>
      </c>
    </row>
    <row r="1547" spans="1:6">
      <c r="A1547" s="104"/>
      <c r="B1547" s="104"/>
      <c r="C1547" s="104"/>
      <c r="D1547" s="104"/>
      <c r="E1547" s="104"/>
      <c r="F1547" s="113">
        <f>IF(D1547="dyrektor ",'Podział podstawowy'!$F$19,IF(OR(D1547="zastępca dyrektora ",D1547="główny księgowy"),'Podział podstawowy'!$F$20,IF(D1547="kierownik",'Podział podstawowy'!$F$24,IF(D1547="zastępca kierownika",'Podział podstawowy'!$F$25,IF(D1547="główny ekspert",'Podział podstawowy'!$F$26,IF(OR(D1547="starszy ekspert",D1547="główny specjalista"),'Podział podstawowy'!$F$27,IF(OR(D1547="ekspert",D1547="specjalista"),'Podział podstawowy'!$F$28,'Podział podstawowy'!$F$29)))))))</f>
        <v>870.67396312778124</v>
      </c>
    </row>
    <row r="1548" spans="1:6">
      <c r="A1548" s="104"/>
      <c r="B1548" s="104"/>
      <c r="C1548" s="104"/>
      <c r="D1548" s="104"/>
      <c r="E1548" s="104"/>
      <c r="F1548" s="113">
        <f>IF(D1548="dyrektor ",'Podział podstawowy'!$F$19,IF(OR(D1548="zastępca dyrektora ",D1548="główny księgowy"),'Podział podstawowy'!$F$20,IF(D1548="kierownik",'Podział podstawowy'!$F$24,IF(D1548="zastępca kierownika",'Podział podstawowy'!$F$25,IF(D1548="główny ekspert",'Podział podstawowy'!$F$26,IF(OR(D1548="starszy ekspert",D1548="główny specjalista"),'Podział podstawowy'!$F$27,IF(OR(D1548="ekspert",D1548="specjalista"),'Podział podstawowy'!$F$28,'Podział podstawowy'!$F$29)))))))</f>
        <v>870.67396312778124</v>
      </c>
    </row>
    <row r="1549" spans="1:6">
      <c r="A1549" s="104"/>
      <c r="B1549" s="104"/>
      <c r="C1549" s="104"/>
      <c r="D1549" s="104"/>
      <c r="E1549" s="104"/>
      <c r="F1549" s="113">
        <f>IF(D1549="dyrektor ",'Podział podstawowy'!$F$19,IF(OR(D1549="zastępca dyrektora ",D1549="główny księgowy"),'Podział podstawowy'!$F$20,IF(D1549="kierownik",'Podział podstawowy'!$F$24,IF(D1549="zastępca kierownika",'Podział podstawowy'!$F$25,IF(D1549="główny ekspert",'Podział podstawowy'!$F$26,IF(OR(D1549="starszy ekspert",D1549="główny specjalista"),'Podział podstawowy'!$F$27,IF(OR(D1549="ekspert",D1549="specjalista"),'Podział podstawowy'!$F$28,'Podział podstawowy'!$F$29)))))))</f>
        <v>870.67396312778124</v>
      </c>
    </row>
    <row r="1550" spans="1:6">
      <c r="A1550" s="104"/>
      <c r="B1550" s="104"/>
      <c r="C1550" s="104"/>
      <c r="D1550" s="104"/>
      <c r="E1550" s="104"/>
      <c r="F1550" s="113">
        <f>IF(D1550="dyrektor ",'Podział podstawowy'!$F$19,IF(OR(D1550="zastępca dyrektora ",D1550="główny księgowy"),'Podział podstawowy'!$F$20,IF(D1550="kierownik",'Podział podstawowy'!$F$24,IF(D1550="zastępca kierownika",'Podział podstawowy'!$F$25,IF(D1550="główny ekspert",'Podział podstawowy'!$F$26,IF(OR(D1550="starszy ekspert",D1550="główny specjalista"),'Podział podstawowy'!$F$27,IF(OR(D1550="ekspert",D1550="specjalista"),'Podział podstawowy'!$F$28,'Podział podstawowy'!$F$29)))))))</f>
        <v>870.67396312778124</v>
      </c>
    </row>
    <row r="1551" spans="1:6">
      <c r="A1551" s="104"/>
      <c r="B1551" s="104"/>
      <c r="C1551" s="104"/>
      <c r="D1551" s="104"/>
      <c r="E1551" s="104"/>
      <c r="F1551" s="113">
        <f>IF(D1551="dyrektor ",'Podział podstawowy'!$F$19,IF(OR(D1551="zastępca dyrektora ",D1551="główny księgowy"),'Podział podstawowy'!$F$20,IF(D1551="kierownik",'Podział podstawowy'!$F$24,IF(D1551="zastępca kierownika",'Podział podstawowy'!$F$25,IF(D1551="główny ekspert",'Podział podstawowy'!$F$26,IF(OR(D1551="starszy ekspert",D1551="główny specjalista"),'Podział podstawowy'!$F$27,IF(OR(D1551="ekspert",D1551="specjalista"),'Podział podstawowy'!$F$28,'Podział podstawowy'!$F$29)))))))</f>
        <v>870.67396312778124</v>
      </c>
    </row>
    <row r="1552" spans="1:6">
      <c r="A1552" s="104"/>
      <c r="B1552" s="104"/>
      <c r="C1552" s="104"/>
      <c r="D1552" s="104"/>
      <c r="E1552" s="104"/>
      <c r="F1552" s="113">
        <f>IF(D1552="dyrektor ",'Podział podstawowy'!$F$19,IF(OR(D1552="zastępca dyrektora ",D1552="główny księgowy"),'Podział podstawowy'!$F$20,IF(D1552="kierownik",'Podział podstawowy'!$F$24,IF(D1552="zastępca kierownika",'Podział podstawowy'!$F$25,IF(D1552="główny ekspert",'Podział podstawowy'!$F$26,IF(OR(D1552="starszy ekspert",D1552="główny specjalista"),'Podział podstawowy'!$F$27,IF(OR(D1552="ekspert",D1552="specjalista"),'Podział podstawowy'!$F$28,'Podział podstawowy'!$F$29)))))))</f>
        <v>870.67396312778124</v>
      </c>
    </row>
    <row r="1553" spans="1:6">
      <c r="A1553" s="104"/>
      <c r="B1553" s="104"/>
      <c r="C1553" s="104"/>
      <c r="D1553" s="104"/>
      <c r="E1553" s="104"/>
      <c r="F1553" s="113">
        <f>IF(D1553="dyrektor ",'Podział podstawowy'!$F$19,IF(OR(D1553="zastępca dyrektora ",D1553="główny księgowy"),'Podział podstawowy'!$F$20,IF(D1553="kierownik",'Podział podstawowy'!$F$24,IF(D1553="zastępca kierownika",'Podział podstawowy'!$F$25,IF(D1553="główny ekspert",'Podział podstawowy'!$F$26,IF(OR(D1553="starszy ekspert",D1553="główny specjalista"),'Podział podstawowy'!$F$27,IF(OR(D1553="ekspert",D1553="specjalista"),'Podział podstawowy'!$F$28,'Podział podstawowy'!$F$29)))))))</f>
        <v>870.67396312778124</v>
      </c>
    </row>
    <row r="1554" spans="1:6">
      <c r="A1554" s="104"/>
      <c r="B1554" s="104"/>
      <c r="C1554" s="104"/>
      <c r="D1554" s="104"/>
      <c r="E1554" s="104"/>
      <c r="F1554" s="113">
        <f>IF(D1554="dyrektor ",'Podział podstawowy'!$F$19,IF(OR(D1554="zastępca dyrektora ",D1554="główny księgowy"),'Podział podstawowy'!$F$20,IF(D1554="kierownik",'Podział podstawowy'!$F$24,IF(D1554="zastępca kierownika",'Podział podstawowy'!$F$25,IF(D1554="główny ekspert",'Podział podstawowy'!$F$26,IF(OR(D1554="starszy ekspert",D1554="główny specjalista"),'Podział podstawowy'!$F$27,IF(OR(D1554="ekspert",D1554="specjalista"),'Podział podstawowy'!$F$28,'Podział podstawowy'!$F$29)))))))</f>
        <v>870.67396312778124</v>
      </c>
    </row>
    <row r="1555" spans="1:6">
      <c r="A1555" s="104"/>
      <c r="B1555" s="104"/>
      <c r="C1555" s="104"/>
      <c r="D1555" s="104"/>
      <c r="E1555" s="104"/>
      <c r="F1555" s="113">
        <f>IF(D1555="dyrektor ",'Podział podstawowy'!$F$19,IF(OR(D1555="zastępca dyrektora ",D1555="główny księgowy"),'Podział podstawowy'!$F$20,IF(D1555="kierownik",'Podział podstawowy'!$F$24,IF(D1555="zastępca kierownika",'Podział podstawowy'!$F$25,IF(D1555="główny ekspert",'Podział podstawowy'!$F$26,IF(OR(D1555="starszy ekspert",D1555="główny specjalista"),'Podział podstawowy'!$F$27,IF(OR(D1555="ekspert",D1555="specjalista"),'Podział podstawowy'!$F$28,'Podział podstawowy'!$F$29)))))))</f>
        <v>870.67396312778124</v>
      </c>
    </row>
    <row r="1556" spans="1:6">
      <c r="A1556" s="104"/>
      <c r="B1556" s="104"/>
      <c r="C1556" s="104"/>
      <c r="D1556" s="104"/>
      <c r="E1556" s="104"/>
      <c r="F1556" s="113">
        <f>IF(D1556="dyrektor ",'Podział podstawowy'!$F$19,IF(OR(D1556="zastępca dyrektora ",D1556="główny księgowy"),'Podział podstawowy'!$F$20,IF(D1556="kierownik",'Podział podstawowy'!$F$24,IF(D1556="zastępca kierownika",'Podział podstawowy'!$F$25,IF(D1556="główny ekspert",'Podział podstawowy'!$F$26,IF(OR(D1556="starszy ekspert",D1556="główny specjalista"),'Podział podstawowy'!$F$27,IF(OR(D1556="ekspert",D1556="specjalista"),'Podział podstawowy'!$F$28,'Podział podstawowy'!$F$29)))))))</f>
        <v>870.67396312778124</v>
      </c>
    </row>
    <row r="1557" spans="1:6">
      <c r="A1557" s="104"/>
      <c r="B1557" s="104"/>
      <c r="C1557" s="104"/>
      <c r="D1557" s="104"/>
      <c r="E1557" s="104"/>
      <c r="F1557" s="113">
        <f>IF(D1557="dyrektor ",'Podział podstawowy'!$F$19,IF(OR(D1557="zastępca dyrektora ",D1557="główny księgowy"),'Podział podstawowy'!$F$20,IF(D1557="kierownik",'Podział podstawowy'!$F$24,IF(D1557="zastępca kierownika",'Podział podstawowy'!$F$25,IF(D1557="główny ekspert",'Podział podstawowy'!$F$26,IF(OR(D1557="starszy ekspert",D1557="główny specjalista"),'Podział podstawowy'!$F$27,IF(OR(D1557="ekspert",D1557="specjalista"),'Podział podstawowy'!$F$28,'Podział podstawowy'!$F$29)))))))</f>
        <v>870.67396312778124</v>
      </c>
    </row>
    <row r="1558" spans="1:6">
      <c r="A1558" s="104"/>
      <c r="B1558" s="104"/>
      <c r="C1558" s="104"/>
      <c r="D1558" s="104"/>
      <c r="E1558" s="104"/>
      <c r="F1558" s="113">
        <f>IF(D1558="dyrektor ",'Podział podstawowy'!$F$19,IF(OR(D1558="zastępca dyrektora ",D1558="główny księgowy"),'Podział podstawowy'!$F$20,IF(D1558="kierownik",'Podział podstawowy'!$F$24,IF(D1558="zastępca kierownika",'Podział podstawowy'!$F$25,IF(D1558="główny ekspert",'Podział podstawowy'!$F$26,IF(OR(D1558="starszy ekspert",D1558="główny specjalista"),'Podział podstawowy'!$F$27,IF(OR(D1558="ekspert",D1558="specjalista"),'Podział podstawowy'!$F$28,'Podział podstawowy'!$F$29)))))))</f>
        <v>870.67396312778124</v>
      </c>
    </row>
    <row r="1559" spans="1:6">
      <c r="A1559" s="104"/>
      <c r="B1559" s="104"/>
      <c r="C1559" s="104"/>
      <c r="D1559" s="104"/>
      <c r="E1559" s="104"/>
      <c r="F1559" s="113">
        <f>IF(D1559="dyrektor ",'Podział podstawowy'!$F$19,IF(OR(D1559="zastępca dyrektora ",D1559="główny księgowy"),'Podział podstawowy'!$F$20,IF(D1559="kierownik",'Podział podstawowy'!$F$24,IF(D1559="zastępca kierownika",'Podział podstawowy'!$F$25,IF(D1559="główny ekspert",'Podział podstawowy'!$F$26,IF(OR(D1559="starszy ekspert",D1559="główny specjalista"),'Podział podstawowy'!$F$27,IF(OR(D1559="ekspert",D1559="specjalista"),'Podział podstawowy'!$F$28,'Podział podstawowy'!$F$29)))))))</f>
        <v>870.67396312778124</v>
      </c>
    </row>
    <row r="1560" spans="1:6">
      <c r="A1560" s="104"/>
      <c r="B1560" s="104"/>
      <c r="C1560" s="104"/>
      <c r="D1560" s="104"/>
      <c r="E1560" s="104"/>
      <c r="F1560" s="113">
        <f>IF(D1560="dyrektor ",'Podział podstawowy'!$F$19,IF(OR(D1560="zastępca dyrektora ",D1560="główny księgowy"),'Podział podstawowy'!$F$20,IF(D1560="kierownik",'Podział podstawowy'!$F$24,IF(D1560="zastępca kierownika",'Podział podstawowy'!$F$25,IF(D1560="główny ekspert",'Podział podstawowy'!$F$26,IF(OR(D1560="starszy ekspert",D1560="główny specjalista"),'Podział podstawowy'!$F$27,IF(OR(D1560="ekspert",D1560="specjalista"),'Podział podstawowy'!$F$28,'Podział podstawowy'!$F$29)))))))</f>
        <v>870.67396312778124</v>
      </c>
    </row>
    <row r="1561" spans="1:6">
      <c r="A1561" s="104"/>
      <c r="B1561" s="104"/>
      <c r="C1561" s="104"/>
      <c r="D1561" s="104"/>
      <c r="E1561" s="104"/>
      <c r="F1561" s="113">
        <f>IF(D1561="dyrektor ",'Podział podstawowy'!$F$19,IF(OR(D1561="zastępca dyrektora ",D1561="główny księgowy"),'Podział podstawowy'!$F$20,IF(D1561="kierownik",'Podział podstawowy'!$F$24,IF(D1561="zastępca kierownika",'Podział podstawowy'!$F$25,IF(D1561="główny ekspert",'Podział podstawowy'!$F$26,IF(OR(D1561="starszy ekspert",D1561="główny specjalista"),'Podział podstawowy'!$F$27,IF(OR(D1561="ekspert",D1561="specjalista"),'Podział podstawowy'!$F$28,'Podział podstawowy'!$F$29)))))))</f>
        <v>870.67396312778124</v>
      </c>
    </row>
    <row r="1562" spans="1:6">
      <c r="A1562" s="104"/>
      <c r="B1562" s="104"/>
      <c r="C1562" s="104"/>
      <c r="D1562" s="104"/>
      <c r="E1562" s="104"/>
      <c r="F1562" s="113">
        <f>IF(D1562="dyrektor ",'Podział podstawowy'!$F$19,IF(OR(D1562="zastępca dyrektora ",D1562="główny księgowy"),'Podział podstawowy'!$F$20,IF(D1562="kierownik",'Podział podstawowy'!$F$24,IF(D1562="zastępca kierownika",'Podział podstawowy'!$F$25,IF(D1562="główny ekspert",'Podział podstawowy'!$F$26,IF(OR(D1562="starszy ekspert",D1562="główny specjalista"),'Podział podstawowy'!$F$27,IF(OR(D1562="ekspert",D1562="specjalista"),'Podział podstawowy'!$F$28,'Podział podstawowy'!$F$29)))))))</f>
        <v>870.67396312778124</v>
      </c>
    </row>
    <row r="1563" spans="1:6">
      <c r="A1563" s="104"/>
      <c r="B1563" s="104"/>
      <c r="C1563" s="104"/>
      <c r="D1563" s="104"/>
      <c r="E1563" s="104"/>
      <c r="F1563" s="113">
        <f>IF(D1563="dyrektor ",'Podział podstawowy'!$F$19,IF(OR(D1563="zastępca dyrektora ",D1563="główny księgowy"),'Podział podstawowy'!$F$20,IF(D1563="kierownik",'Podział podstawowy'!$F$24,IF(D1563="zastępca kierownika",'Podział podstawowy'!$F$25,IF(D1563="główny ekspert",'Podział podstawowy'!$F$26,IF(OR(D1563="starszy ekspert",D1563="główny specjalista"),'Podział podstawowy'!$F$27,IF(OR(D1563="ekspert",D1563="specjalista"),'Podział podstawowy'!$F$28,'Podział podstawowy'!$F$29)))))))</f>
        <v>870.67396312778124</v>
      </c>
    </row>
    <row r="1564" spans="1:6">
      <c r="A1564" s="104"/>
      <c r="B1564" s="104"/>
      <c r="C1564" s="104"/>
      <c r="D1564" s="104"/>
      <c r="E1564" s="104"/>
      <c r="F1564" s="113">
        <f>IF(D1564="dyrektor ",'Podział podstawowy'!$F$19,IF(OR(D1564="zastępca dyrektora ",D1564="główny księgowy"),'Podział podstawowy'!$F$20,IF(D1564="kierownik",'Podział podstawowy'!$F$24,IF(D1564="zastępca kierownika",'Podział podstawowy'!$F$25,IF(D1564="główny ekspert",'Podział podstawowy'!$F$26,IF(OR(D1564="starszy ekspert",D1564="główny specjalista"),'Podział podstawowy'!$F$27,IF(OR(D1564="ekspert",D1564="specjalista"),'Podział podstawowy'!$F$28,'Podział podstawowy'!$F$29)))))))</f>
        <v>870.67396312778124</v>
      </c>
    </row>
    <row r="1565" spans="1:6">
      <c r="A1565" s="104"/>
      <c r="B1565" s="104"/>
      <c r="C1565" s="104"/>
      <c r="D1565" s="104"/>
      <c r="E1565" s="104"/>
      <c r="F1565" s="113">
        <f>IF(D1565="dyrektor ",'Podział podstawowy'!$F$19,IF(OR(D1565="zastępca dyrektora ",D1565="główny księgowy"),'Podział podstawowy'!$F$20,IF(D1565="kierownik",'Podział podstawowy'!$F$24,IF(D1565="zastępca kierownika",'Podział podstawowy'!$F$25,IF(D1565="główny ekspert",'Podział podstawowy'!$F$26,IF(OR(D1565="starszy ekspert",D1565="główny specjalista"),'Podział podstawowy'!$F$27,IF(OR(D1565="ekspert",D1565="specjalista"),'Podział podstawowy'!$F$28,'Podział podstawowy'!$F$29)))))))</f>
        <v>870.67396312778124</v>
      </c>
    </row>
    <row r="1566" spans="1:6">
      <c r="A1566" s="104"/>
      <c r="B1566" s="104"/>
      <c r="C1566" s="104"/>
      <c r="D1566" s="104"/>
      <c r="E1566" s="104"/>
      <c r="F1566" s="113">
        <f>IF(D1566="dyrektor ",'Podział podstawowy'!$F$19,IF(OR(D1566="zastępca dyrektora ",D1566="główny księgowy"),'Podział podstawowy'!$F$20,IF(D1566="kierownik",'Podział podstawowy'!$F$24,IF(D1566="zastępca kierownika",'Podział podstawowy'!$F$25,IF(D1566="główny ekspert",'Podział podstawowy'!$F$26,IF(OR(D1566="starszy ekspert",D1566="główny specjalista"),'Podział podstawowy'!$F$27,IF(OR(D1566="ekspert",D1566="specjalista"),'Podział podstawowy'!$F$28,'Podział podstawowy'!$F$29)))))))</f>
        <v>870.67396312778124</v>
      </c>
    </row>
    <row r="1567" spans="1:6">
      <c r="A1567" s="104"/>
      <c r="B1567" s="104"/>
      <c r="C1567" s="104"/>
      <c r="D1567" s="104"/>
      <c r="E1567" s="104"/>
      <c r="F1567" s="113">
        <f>IF(D1567="dyrektor ",'Podział podstawowy'!$F$19,IF(OR(D1567="zastępca dyrektora ",D1567="główny księgowy"),'Podział podstawowy'!$F$20,IF(D1567="kierownik",'Podział podstawowy'!$F$24,IF(D1567="zastępca kierownika",'Podział podstawowy'!$F$25,IF(D1567="główny ekspert",'Podział podstawowy'!$F$26,IF(OR(D1567="starszy ekspert",D1567="główny specjalista"),'Podział podstawowy'!$F$27,IF(OR(D1567="ekspert",D1567="specjalista"),'Podział podstawowy'!$F$28,'Podział podstawowy'!$F$29)))))))</f>
        <v>870.67396312778124</v>
      </c>
    </row>
    <row r="1568" spans="1:6">
      <c r="A1568" s="104"/>
      <c r="B1568" s="104"/>
      <c r="C1568" s="104"/>
      <c r="D1568" s="104"/>
      <c r="E1568" s="104"/>
      <c r="F1568" s="113">
        <f>IF(D1568="dyrektor ",'Podział podstawowy'!$F$19,IF(OR(D1568="zastępca dyrektora ",D1568="główny księgowy"),'Podział podstawowy'!$F$20,IF(D1568="kierownik",'Podział podstawowy'!$F$24,IF(D1568="zastępca kierownika",'Podział podstawowy'!$F$25,IF(D1568="główny ekspert",'Podział podstawowy'!$F$26,IF(OR(D1568="starszy ekspert",D1568="główny specjalista"),'Podział podstawowy'!$F$27,IF(OR(D1568="ekspert",D1568="specjalista"),'Podział podstawowy'!$F$28,'Podział podstawowy'!$F$29)))))))</f>
        <v>870.67396312778124</v>
      </c>
    </row>
    <row r="1569" spans="1:6">
      <c r="A1569" s="104"/>
      <c r="B1569" s="104"/>
      <c r="C1569" s="104"/>
      <c r="D1569" s="104"/>
      <c r="E1569" s="104"/>
      <c r="F1569" s="113">
        <f>IF(D1569="dyrektor ",'Podział podstawowy'!$F$19,IF(OR(D1569="zastępca dyrektora ",D1569="główny księgowy"),'Podział podstawowy'!$F$20,IF(D1569="kierownik",'Podział podstawowy'!$F$24,IF(D1569="zastępca kierownika",'Podział podstawowy'!$F$25,IF(D1569="główny ekspert",'Podział podstawowy'!$F$26,IF(OR(D1569="starszy ekspert",D1569="główny specjalista"),'Podział podstawowy'!$F$27,IF(OR(D1569="ekspert",D1569="specjalista"),'Podział podstawowy'!$F$28,'Podział podstawowy'!$F$29)))))))</f>
        <v>870.67396312778124</v>
      </c>
    </row>
    <row r="1570" spans="1:6">
      <c r="A1570" s="104"/>
      <c r="B1570" s="104"/>
      <c r="C1570" s="104"/>
      <c r="D1570" s="104"/>
      <c r="E1570" s="104"/>
      <c r="F1570" s="113">
        <f>IF(D1570="dyrektor ",'Podział podstawowy'!$F$19,IF(OR(D1570="zastępca dyrektora ",D1570="główny księgowy"),'Podział podstawowy'!$F$20,IF(D1570="kierownik",'Podział podstawowy'!$F$24,IF(D1570="zastępca kierownika",'Podział podstawowy'!$F$25,IF(D1570="główny ekspert",'Podział podstawowy'!$F$26,IF(OR(D1570="starszy ekspert",D1570="główny specjalista"),'Podział podstawowy'!$F$27,IF(OR(D1570="ekspert",D1570="specjalista"),'Podział podstawowy'!$F$28,'Podział podstawowy'!$F$29)))))))</f>
        <v>870.67396312778124</v>
      </c>
    </row>
    <row r="1571" spans="1:6">
      <c r="A1571" s="104"/>
      <c r="B1571" s="104"/>
      <c r="C1571" s="104"/>
      <c r="D1571" s="104"/>
      <c r="E1571" s="104"/>
      <c r="F1571" s="113">
        <f>IF(D1571="dyrektor ",'Podział podstawowy'!$F$19,IF(OR(D1571="zastępca dyrektora ",D1571="główny księgowy"),'Podział podstawowy'!$F$20,IF(D1571="kierownik",'Podział podstawowy'!$F$24,IF(D1571="zastępca kierownika",'Podział podstawowy'!$F$25,IF(D1571="główny ekspert",'Podział podstawowy'!$F$26,IF(OR(D1571="starszy ekspert",D1571="główny specjalista"),'Podział podstawowy'!$F$27,IF(OR(D1571="ekspert",D1571="specjalista"),'Podział podstawowy'!$F$28,'Podział podstawowy'!$F$29)))))))</f>
        <v>870.67396312778124</v>
      </c>
    </row>
    <row r="1572" spans="1:6">
      <c r="A1572" s="104"/>
      <c r="B1572" s="104"/>
      <c r="C1572" s="104"/>
      <c r="D1572" s="104"/>
      <c r="E1572" s="104"/>
      <c r="F1572" s="113">
        <f>IF(D1572="dyrektor ",'Podział podstawowy'!$F$19,IF(OR(D1572="zastępca dyrektora ",D1572="główny księgowy"),'Podział podstawowy'!$F$20,IF(D1572="kierownik",'Podział podstawowy'!$F$24,IF(D1572="zastępca kierownika",'Podział podstawowy'!$F$25,IF(D1572="główny ekspert",'Podział podstawowy'!$F$26,IF(OR(D1572="starszy ekspert",D1572="główny specjalista"),'Podział podstawowy'!$F$27,IF(OR(D1572="ekspert",D1572="specjalista"),'Podział podstawowy'!$F$28,'Podział podstawowy'!$F$29)))))))</f>
        <v>870.67396312778124</v>
      </c>
    </row>
    <row r="1573" spans="1:6">
      <c r="A1573" s="104"/>
      <c r="B1573" s="104"/>
      <c r="C1573" s="104"/>
      <c r="D1573" s="104"/>
      <c r="E1573" s="104"/>
      <c r="F1573" s="113">
        <f>IF(D1573="dyrektor ",'Podział podstawowy'!$F$19,IF(OR(D1573="zastępca dyrektora ",D1573="główny księgowy"),'Podział podstawowy'!$F$20,IF(D1573="kierownik",'Podział podstawowy'!$F$24,IF(D1573="zastępca kierownika",'Podział podstawowy'!$F$25,IF(D1573="główny ekspert",'Podział podstawowy'!$F$26,IF(OR(D1573="starszy ekspert",D1573="główny specjalista"),'Podział podstawowy'!$F$27,IF(OR(D1573="ekspert",D1573="specjalista"),'Podział podstawowy'!$F$28,'Podział podstawowy'!$F$29)))))))</f>
        <v>870.67396312778124</v>
      </c>
    </row>
    <row r="1574" spans="1:6">
      <c r="A1574" s="104"/>
      <c r="B1574" s="104"/>
      <c r="C1574" s="104"/>
      <c r="D1574" s="104"/>
      <c r="E1574" s="104"/>
      <c r="F1574" s="113">
        <f>IF(D1574="dyrektor ",'Podział podstawowy'!$F$19,IF(OR(D1574="zastępca dyrektora ",D1574="główny księgowy"),'Podział podstawowy'!$F$20,IF(D1574="kierownik",'Podział podstawowy'!$F$24,IF(D1574="zastępca kierownika",'Podział podstawowy'!$F$25,IF(D1574="główny ekspert",'Podział podstawowy'!$F$26,IF(OR(D1574="starszy ekspert",D1574="główny specjalista"),'Podział podstawowy'!$F$27,IF(OR(D1574="ekspert",D1574="specjalista"),'Podział podstawowy'!$F$28,'Podział podstawowy'!$F$29)))))))</f>
        <v>870.67396312778124</v>
      </c>
    </row>
    <row r="1575" spans="1:6">
      <c r="A1575" s="104"/>
      <c r="B1575" s="104"/>
      <c r="C1575" s="104"/>
      <c r="D1575" s="104"/>
      <c r="E1575" s="104"/>
      <c r="F1575" s="113">
        <f>IF(D1575="dyrektor ",'Podział podstawowy'!$F$19,IF(OR(D1575="zastępca dyrektora ",D1575="główny księgowy"),'Podział podstawowy'!$F$20,IF(D1575="kierownik",'Podział podstawowy'!$F$24,IF(D1575="zastępca kierownika",'Podział podstawowy'!$F$25,IF(D1575="główny ekspert",'Podział podstawowy'!$F$26,IF(OR(D1575="starszy ekspert",D1575="główny specjalista"),'Podział podstawowy'!$F$27,IF(OR(D1575="ekspert",D1575="specjalista"),'Podział podstawowy'!$F$28,'Podział podstawowy'!$F$29)))))))</f>
        <v>870.67396312778124</v>
      </c>
    </row>
    <row r="1576" spans="1:6">
      <c r="A1576" s="104"/>
      <c r="B1576" s="104"/>
      <c r="C1576" s="104"/>
      <c r="D1576" s="104"/>
      <c r="E1576" s="104"/>
      <c r="F1576" s="113">
        <f>IF(D1576="dyrektor ",'Podział podstawowy'!$F$19,IF(OR(D1576="zastępca dyrektora ",D1576="główny księgowy"),'Podział podstawowy'!$F$20,IF(D1576="kierownik",'Podział podstawowy'!$F$24,IF(D1576="zastępca kierownika",'Podział podstawowy'!$F$25,IF(D1576="główny ekspert",'Podział podstawowy'!$F$26,IF(OR(D1576="starszy ekspert",D1576="główny specjalista"),'Podział podstawowy'!$F$27,IF(OR(D1576="ekspert",D1576="specjalista"),'Podział podstawowy'!$F$28,'Podział podstawowy'!$F$29)))))))</f>
        <v>870.67396312778124</v>
      </c>
    </row>
    <row r="1577" spans="1:6">
      <c r="A1577" s="104"/>
      <c r="B1577" s="104"/>
      <c r="C1577" s="104"/>
      <c r="D1577" s="104"/>
      <c r="E1577" s="104"/>
      <c r="F1577" s="113">
        <f>IF(D1577="dyrektor ",'Podział podstawowy'!$F$19,IF(OR(D1577="zastępca dyrektora ",D1577="główny księgowy"),'Podział podstawowy'!$F$20,IF(D1577="kierownik",'Podział podstawowy'!$F$24,IF(D1577="zastępca kierownika",'Podział podstawowy'!$F$25,IF(D1577="główny ekspert",'Podział podstawowy'!$F$26,IF(OR(D1577="starszy ekspert",D1577="główny specjalista"),'Podział podstawowy'!$F$27,IF(OR(D1577="ekspert",D1577="specjalista"),'Podział podstawowy'!$F$28,'Podział podstawowy'!$F$29)))))))</f>
        <v>870.67396312778124</v>
      </c>
    </row>
    <row r="1578" spans="1:6">
      <c r="A1578" s="104"/>
      <c r="B1578" s="104"/>
      <c r="C1578" s="104"/>
      <c r="D1578" s="104"/>
      <c r="E1578" s="104"/>
      <c r="F1578" s="113">
        <f>IF(D1578="dyrektor ",'Podział podstawowy'!$F$19,IF(OR(D1578="zastępca dyrektora ",D1578="główny księgowy"),'Podział podstawowy'!$F$20,IF(D1578="kierownik",'Podział podstawowy'!$F$24,IF(D1578="zastępca kierownika",'Podział podstawowy'!$F$25,IF(D1578="główny ekspert",'Podział podstawowy'!$F$26,IF(OR(D1578="starszy ekspert",D1578="główny specjalista"),'Podział podstawowy'!$F$27,IF(OR(D1578="ekspert",D1578="specjalista"),'Podział podstawowy'!$F$28,'Podział podstawowy'!$F$29)))))))</f>
        <v>870.67396312778124</v>
      </c>
    </row>
    <row r="1579" spans="1:6">
      <c r="A1579" s="104"/>
      <c r="B1579" s="104"/>
      <c r="C1579" s="104"/>
      <c r="D1579" s="104"/>
      <c r="E1579" s="104"/>
      <c r="F1579" s="113">
        <f>IF(D1579="dyrektor ",'Podział podstawowy'!$F$19,IF(OR(D1579="zastępca dyrektora ",D1579="główny księgowy"),'Podział podstawowy'!$F$20,IF(D1579="kierownik",'Podział podstawowy'!$F$24,IF(D1579="zastępca kierownika",'Podział podstawowy'!$F$25,IF(D1579="główny ekspert",'Podział podstawowy'!$F$26,IF(OR(D1579="starszy ekspert",D1579="główny specjalista"),'Podział podstawowy'!$F$27,IF(OR(D1579="ekspert",D1579="specjalista"),'Podział podstawowy'!$F$28,'Podział podstawowy'!$F$29)))))))</f>
        <v>870.67396312778124</v>
      </c>
    </row>
    <row r="1580" spans="1:6">
      <c r="A1580" s="104"/>
      <c r="B1580" s="104"/>
      <c r="C1580" s="104"/>
      <c r="D1580" s="104"/>
      <c r="E1580" s="104"/>
      <c r="F1580" s="113">
        <f>IF(D1580="dyrektor ",'Podział podstawowy'!$F$19,IF(OR(D1580="zastępca dyrektora ",D1580="główny księgowy"),'Podział podstawowy'!$F$20,IF(D1580="kierownik",'Podział podstawowy'!$F$24,IF(D1580="zastępca kierownika",'Podział podstawowy'!$F$25,IF(D1580="główny ekspert",'Podział podstawowy'!$F$26,IF(OR(D1580="starszy ekspert",D1580="główny specjalista"),'Podział podstawowy'!$F$27,IF(OR(D1580="ekspert",D1580="specjalista"),'Podział podstawowy'!$F$28,'Podział podstawowy'!$F$29)))))))</f>
        <v>870.67396312778124</v>
      </c>
    </row>
    <row r="1581" spans="1:6">
      <c r="A1581" s="104"/>
      <c r="B1581" s="104"/>
      <c r="C1581" s="104"/>
      <c r="D1581" s="104"/>
      <c r="E1581" s="104"/>
      <c r="F1581" s="113">
        <f>IF(D1581="dyrektor ",'Podział podstawowy'!$F$19,IF(OR(D1581="zastępca dyrektora ",D1581="główny księgowy"),'Podział podstawowy'!$F$20,IF(D1581="kierownik",'Podział podstawowy'!$F$24,IF(D1581="zastępca kierownika",'Podział podstawowy'!$F$25,IF(D1581="główny ekspert",'Podział podstawowy'!$F$26,IF(OR(D1581="starszy ekspert",D1581="główny specjalista"),'Podział podstawowy'!$F$27,IF(OR(D1581="ekspert",D1581="specjalista"),'Podział podstawowy'!$F$28,'Podział podstawowy'!$F$29)))))))</f>
        <v>870.67396312778124</v>
      </c>
    </row>
    <row r="1582" spans="1:6">
      <c r="A1582" s="104"/>
      <c r="B1582" s="104"/>
      <c r="C1582" s="104"/>
      <c r="D1582" s="104"/>
      <c r="E1582" s="104"/>
      <c r="F1582" s="113">
        <f>IF(D1582="dyrektor ",'Podział podstawowy'!$F$19,IF(OR(D1582="zastępca dyrektora ",D1582="główny księgowy"),'Podział podstawowy'!$F$20,IF(D1582="kierownik",'Podział podstawowy'!$F$24,IF(D1582="zastępca kierownika",'Podział podstawowy'!$F$25,IF(D1582="główny ekspert",'Podział podstawowy'!$F$26,IF(OR(D1582="starszy ekspert",D1582="główny specjalista"),'Podział podstawowy'!$F$27,IF(OR(D1582="ekspert",D1582="specjalista"),'Podział podstawowy'!$F$28,'Podział podstawowy'!$F$29)))))))</f>
        <v>870.67396312778124</v>
      </c>
    </row>
    <row r="1583" spans="1:6">
      <c r="A1583" s="104"/>
      <c r="B1583" s="104"/>
      <c r="C1583" s="104"/>
      <c r="D1583" s="104"/>
      <c r="E1583" s="104"/>
      <c r="F1583" s="113">
        <f>IF(D1583="dyrektor ",'Podział podstawowy'!$F$19,IF(OR(D1583="zastępca dyrektora ",D1583="główny księgowy"),'Podział podstawowy'!$F$20,IF(D1583="kierownik",'Podział podstawowy'!$F$24,IF(D1583="zastępca kierownika",'Podział podstawowy'!$F$25,IF(D1583="główny ekspert",'Podział podstawowy'!$F$26,IF(OR(D1583="starszy ekspert",D1583="główny specjalista"),'Podział podstawowy'!$F$27,IF(OR(D1583="ekspert",D1583="specjalista"),'Podział podstawowy'!$F$28,'Podział podstawowy'!$F$29)))))))</f>
        <v>870.67396312778124</v>
      </c>
    </row>
    <row r="1584" spans="1:6">
      <c r="A1584" s="104"/>
      <c r="B1584" s="104"/>
      <c r="C1584" s="104"/>
      <c r="D1584" s="104"/>
      <c r="E1584" s="104"/>
      <c r="F1584" s="113">
        <f>IF(D1584="dyrektor ",'Podział podstawowy'!$F$19,IF(OR(D1584="zastępca dyrektora ",D1584="główny księgowy"),'Podział podstawowy'!$F$20,IF(D1584="kierownik",'Podział podstawowy'!$F$24,IF(D1584="zastępca kierownika",'Podział podstawowy'!$F$25,IF(D1584="główny ekspert",'Podział podstawowy'!$F$26,IF(OR(D1584="starszy ekspert",D1584="główny specjalista"),'Podział podstawowy'!$F$27,IF(OR(D1584="ekspert",D1584="specjalista"),'Podział podstawowy'!$F$28,'Podział podstawowy'!$F$29)))))))</f>
        <v>870.67396312778124</v>
      </c>
    </row>
    <row r="1585" spans="1:6">
      <c r="A1585" s="104"/>
      <c r="B1585" s="104"/>
      <c r="C1585" s="104"/>
      <c r="D1585" s="104"/>
      <c r="E1585" s="104"/>
      <c r="F1585" s="113">
        <f>IF(D1585="dyrektor ",'Podział podstawowy'!$F$19,IF(OR(D1585="zastępca dyrektora ",D1585="główny księgowy"),'Podział podstawowy'!$F$20,IF(D1585="kierownik",'Podział podstawowy'!$F$24,IF(D1585="zastępca kierownika",'Podział podstawowy'!$F$25,IF(D1585="główny ekspert",'Podział podstawowy'!$F$26,IF(OR(D1585="starszy ekspert",D1585="główny specjalista"),'Podział podstawowy'!$F$27,IF(OR(D1585="ekspert",D1585="specjalista"),'Podział podstawowy'!$F$28,'Podział podstawowy'!$F$29)))))))</f>
        <v>870.67396312778124</v>
      </c>
    </row>
    <row r="1586" spans="1:6">
      <c r="A1586" s="104"/>
      <c r="B1586" s="104"/>
      <c r="C1586" s="104"/>
      <c r="D1586" s="104"/>
      <c r="E1586" s="104"/>
      <c r="F1586" s="113">
        <f>IF(D1586="dyrektor ",'Podział podstawowy'!$F$19,IF(OR(D1586="zastępca dyrektora ",D1586="główny księgowy"),'Podział podstawowy'!$F$20,IF(D1586="kierownik",'Podział podstawowy'!$F$24,IF(D1586="zastępca kierownika",'Podział podstawowy'!$F$25,IF(D1586="główny ekspert",'Podział podstawowy'!$F$26,IF(OR(D1586="starszy ekspert",D1586="główny specjalista"),'Podział podstawowy'!$F$27,IF(OR(D1586="ekspert",D1586="specjalista"),'Podział podstawowy'!$F$28,'Podział podstawowy'!$F$29)))))))</f>
        <v>870.67396312778124</v>
      </c>
    </row>
    <row r="1587" spans="1:6">
      <c r="A1587" s="104"/>
      <c r="B1587" s="104"/>
      <c r="C1587" s="104"/>
      <c r="D1587" s="104"/>
      <c r="E1587" s="104"/>
      <c r="F1587" s="113">
        <f>IF(D1587="dyrektor ",'Podział podstawowy'!$F$19,IF(OR(D1587="zastępca dyrektora ",D1587="główny księgowy"),'Podział podstawowy'!$F$20,IF(D1587="kierownik",'Podział podstawowy'!$F$24,IF(D1587="zastępca kierownika",'Podział podstawowy'!$F$25,IF(D1587="główny ekspert",'Podział podstawowy'!$F$26,IF(OR(D1587="starszy ekspert",D1587="główny specjalista"),'Podział podstawowy'!$F$27,IF(OR(D1587="ekspert",D1587="specjalista"),'Podział podstawowy'!$F$28,'Podział podstawowy'!$F$29)))))))</f>
        <v>870.67396312778124</v>
      </c>
    </row>
    <row r="1588" spans="1:6">
      <c r="A1588" s="104"/>
      <c r="B1588" s="104"/>
      <c r="C1588" s="104"/>
      <c r="D1588" s="104"/>
      <c r="E1588" s="104"/>
      <c r="F1588" s="113">
        <f>IF(D1588="dyrektor ",'Podział podstawowy'!$F$19,IF(OR(D1588="zastępca dyrektora ",D1588="główny księgowy"),'Podział podstawowy'!$F$20,IF(D1588="kierownik",'Podział podstawowy'!$F$24,IF(D1588="zastępca kierownika",'Podział podstawowy'!$F$25,IF(D1588="główny ekspert",'Podział podstawowy'!$F$26,IF(OR(D1588="starszy ekspert",D1588="główny specjalista"),'Podział podstawowy'!$F$27,IF(OR(D1588="ekspert",D1588="specjalista"),'Podział podstawowy'!$F$28,'Podział podstawowy'!$F$29)))))))</f>
        <v>870.67396312778124</v>
      </c>
    </row>
    <row r="1589" spans="1:6">
      <c r="A1589" s="104"/>
      <c r="B1589" s="104"/>
      <c r="C1589" s="104"/>
      <c r="D1589" s="104"/>
      <c r="E1589" s="104"/>
      <c r="F1589" s="113">
        <f>IF(D1589="dyrektor ",'Podział podstawowy'!$F$19,IF(OR(D1589="zastępca dyrektora ",D1589="główny księgowy"),'Podział podstawowy'!$F$20,IF(D1589="kierownik",'Podział podstawowy'!$F$24,IF(D1589="zastępca kierownika",'Podział podstawowy'!$F$25,IF(D1589="główny ekspert",'Podział podstawowy'!$F$26,IF(OR(D1589="starszy ekspert",D1589="główny specjalista"),'Podział podstawowy'!$F$27,IF(OR(D1589="ekspert",D1589="specjalista"),'Podział podstawowy'!$F$28,'Podział podstawowy'!$F$29)))))))</f>
        <v>870.67396312778124</v>
      </c>
    </row>
    <row r="1590" spans="1:6">
      <c r="A1590" s="104"/>
      <c r="B1590" s="104"/>
      <c r="C1590" s="104"/>
      <c r="D1590" s="104"/>
      <c r="E1590" s="104"/>
      <c r="F1590" s="113">
        <f>IF(D1590="dyrektor ",'Podział podstawowy'!$F$19,IF(OR(D1590="zastępca dyrektora ",D1590="główny księgowy"),'Podział podstawowy'!$F$20,IF(D1590="kierownik",'Podział podstawowy'!$F$24,IF(D1590="zastępca kierownika",'Podział podstawowy'!$F$25,IF(D1590="główny ekspert",'Podział podstawowy'!$F$26,IF(OR(D1590="starszy ekspert",D1590="główny specjalista"),'Podział podstawowy'!$F$27,IF(OR(D1590="ekspert",D1590="specjalista"),'Podział podstawowy'!$F$28,'Podział podstawowy'!$F$29)))))))</f>
        <v>870.67396312778124</v>
      </c>
    </row>
    <row r="1591" spans="1:6">
      <c r="A1591" s="104"/>
      <c r="B1591" s="104"/>
      <c r="C1591" s="104"/>
      <c r="D1591" s="104"/>
      <c r="E1591" s="104"/>
      <c r="F1591" s="113">
        <f>IF(D1591="dyrektor ",'Podział podstawowy'!$F$19,IF(OR(D1591="zastępca dyrektora ",D1591="główny księgowy"),'Podział podstawowy'!$F$20,IF(D1591="kierownik",'Podział podstawowy'!$F$24,IF(D1591="zastępca kierownika",'Podział podstawowy'!$F$25,IF(D1591="główny ekspert",'Podział podstawowy'!$F$26,IF(OR(D1591="starszy ekspert",D1591="główny specjalista"),'Podział podstawowy'!$F$27,IF(OR(D1591="ekspert",D1591="specjalista"),'Podział podstawowy'!$F$28,'Podział podstawowy'!$F$29)))))))</f>
        <v>870.67396312778124</v>
      </c>
    </row>
    <row r="1592" spans="1:6">
      <c r="A1592" s="104"/>
      <c r="B1592" s="104"/>
      <c r="C1592" s="104"/>
      <c r="D1592" s="104"/>
      <c r="E1592" s="104"/>
      <c r="F1592" s="113">
        <f>IF(D1592="dyrektor ",'Podział podstawowy'!$F$19,IF(OR(D1592="zastępca dyrektora ",D1592="główny księgowy"),'Podział podstawowy'!$F$20,IF(D1592="kierownik",'Podział podstawowy'!$F$24,IF(D1592="zastępca kierownika",'Podział podstawowy'!$F$25,IF(D1592="główny ekspert",'Podział podstawowy'!$F$26,IF(OR(D1592="starszy ekspert",D1592="główny specjalista"),'Podział podstawowy'!$F$27,IF(OR(D1592="ekspert",D1592="specjalista"),'Podział podstawowy'!$F$28,'Podział podstawowy'!$F$29)))))))</f>
        <v>870.67396312778124</v>
      </c>
    </row>
    <row r="1593" spans="1:6">
      <c r="A1593" s="104"/>
      <c r="B1593" s="104"/>
      <c r="C1593" s="104"/>
      <c r="D1593" s="104"/>
      <c r="E1593" s="104"/>
      <c r="F1593" s="113">
        <f>IF(D1593="dyrektor ",'Podział podstawowy'!$F$19,IF(OR(D1593="zastępca dyrektora ",D1593="główny księgowy"),'Podział podstawowy'!$F$20,IF(D1593="kierownik",'Podział podstawowy'!$F$24,IF(D1593="zastępca kierownika",'Podział podstawowy'!$F$25,IF(D1593="główny ekspert",'Podział podstawowy'!$F$26,IF(OR(D1593="starszy ekspert",D1593="główny specjalista"),'Podział podstawowy'!$F$27,IF(OR(D1593="ekspert",D1593="specjalista"),'Podział podstawowy'!$F$28,'Podział podstawowy'!$F$29)))))))</f>
        <v>870.67396312778124</v>
      </c>
    </row>
    <row r="1594" spans="1:6">
      <c r="A1594" s="104"/>
      <c r="B1594" s="104"/>
      <c r="C1594" s="104"/>
      <c r="D1594" s="104"/>
      <c r="E1594" s="104"/>
      <c r="F1594" s="113">
        <f>IF(D1594="dyrektor ",'Podział podstawowy'!$F$19,IF(OR(D1594="zastępca dyrektora ",D1594="główny księgowy"),'Podział podstawowy'!$F$20,IF(D1594="kierownik",'Podział podstawowy'!$F$24,IF(D1594="zastępca kierownika",'Podział podstawowy'!$F$25,IF(D1594="główny ekspert",'Podział podstawowy'!$F$26,IF(OR(D1594="starszy ekspert",D1594="główny specjalista"),'Podział podstawowy'!$F$27,IF(OR(D1594="ekspert",D1594="specjalista"),'Podział podstawowy'!$F$28,'Podział podstawowy'!$F$29)))))))</f>
        <v>870.67396312778124</v>
      </c>
    </row>
    <row r="1595" spans="1:6">
      <c r="A1595" s="104"/>
      <c r="B1595" s="104"/>
      <c r="C1595" s="104"/>
      <c r="D1595" s="104"/>
      <c r="E1595" s="104"/>
      <c r="F1595" s="113">
        <f>IF(D1595="dyrektor ",'Podział podstawowy'!$F$19,IF(OR(D1595="zastępca dyrektora ",D1595="główny księgowy"),'Podział podstawowy'!$F$20,IF(D1595="kierownik",'Podział podstawowy'!$F$24,IF(D1595="zastępca kierownika",'Podział podstawowy'!$F$25,IF(D1595="główny ekspert",'Podział podstawowy'!$F$26,IF(OR(D1595="starszy ekspert",D1595="główny specjalista"),'Podział podstawowy'!$F$27,IF(OR(D1595="ekspert",D1595="specjalista"),'Podział podstawowy'!$F$28,'Podział podstawowy'!$F$29)))))))</f>
        <v>870.67396312778124</v>
      </c>
    </row>
    <row r="1596" spans="1:6">
      <c r="A1596" s="104"/>
      <c r="B1596" s="104"/>
      <c r="C1596" s="104"/>
      <c r="D1596" s="104"/>
      <c r="E1596" s="104"/>
      <c r="F1596" s="113">
        <f>IF(D1596="dyrektor ",'Podział podstawowy'!$F$19,IF(OR(D1596="zastępca dyrektora ",D1596="główny księgowy"),'Podział podstawowy'!$F$20,IF(D1596="kierownik",'Podział podstawowy'!$F$24,IF(D1596="zastępca kierownika",'Podział podstawowy'!$F$25,IF(D1596="główny ekspert",'Podział podstawowy'!$F$26,IF(OR(D1596="starszy ekspert",D1596="główny specjalista"),'Podział podstawowy'!$F$27,IF(OR(D1596="ekspert",D1596="specjalista"),'Podział podstawowy'!$F$28,'Podział podstawowy'!$F$29)))))))</f>
        <v>870.67396312778124</v>
      </c>
    </row>
    <row r="1597" spans="1:6">
      <c r="A1597" s="104"/>
      <c r="B1597" s="104"/>
      <c r="C1597" s="104"/>
      <c r="D1597" s="104"/>
      <c r="E1597" s="104"/>
      <c r="F1597" s="113">
        <f>IF(D1597="dyrektor ",'Podział podstawowy'!$F$19,IF(OR(D1597="zastępca dyrektora ",D1597="główny księgowy"),'Podział podstawowy'!$F$20,IF(D1597="kierownik",'Podział podstawowy'!$F$24,IF(D1597="zastępca kierownika",'Podział podstawowy'!$F$25,IF(D1597="główny ekspert",'Podział podstawowy'!$F$26,IF(OR(D1597="starszy ekspert",D1597="główny specjalista"),'Podział podstawowy'!$F$27,IF(OR(D1597="ekspert",D1597="specjalista"),'Podział podstawowy'!$F$28,'Podział podstawowy'!$F$29)))))))</f>
        <v>870.67396312778124</v>
      </c>
    </row>
    <row r="1598" spans="1:6">
      <c r="A1598" s="104"/>
      <c r="B1598" s="104"/>
      <c r="C1598" s="104"/>
      <c r="D1598" s="104"/>
      <c r="E1598" s="104"/>
      <c r="F1598" s="113">
        <f>IF(D1598="dyrektor ",'Podział podstawowy'!$F$19,IF(OR(D1598="zastępca dyrektora ",D1598="główny księgowy"),'Podział podstawowy'!$F$20,IF(D1598="kierownik",'Podział podstawowy'!$F$24,IF(D1598="zastępca kierownika",'Podział podstawowy'!$F$25,IF(D1598="główny ekspert",'Podział podstawowy'!$F$26,IF(OR(D1598="starszy ekspert",D1598="główny specjalista"),'Podział podstawowy'!$F$27,IF(OR(D1598="ekspert",D1598="specjalista"),'Podział podstawowy'!$F$28,'Podział podstawowy'!$F$29)))))))</f>
        <v>870.67396312778124</v>
      </c>
    </row>
    <row r="1599" spans="1:6">
      <c r="A1599" s="104"/>
      <c r="B1599" s="104"/>
      <c r="C1599" s="104"/>
      <c r="D1599" s="104"/>
      <c r="E1599" s="104"/>
      <c r="F1599" s="113">
        <f>IF(D1599="dyrektor ",'Podział podstawowy'!$F$19,IF(OR(D1599="zastępca dyrektora ",D1599="główny księgowy"),'Podział podstawowy'!$F$20,IF(D1599="kierownik",'Podział podstawowy'!$F$24,IF(D1599="zastępca kierownika",'Podział podstawowy'!$F$25,IF(D1599="główny ekspert",'Podział podstawowy'!$F$26,IF(OR(D1599="starszy ekspert",D1599="główny specjalista"),'Podział podstawowy'!$F$27,IF(OR(D1599="ekspert",D1599="specjalista"),'Podział podstawowy'!$F$28,'Podział podstawowy'!$F$29)))))))</f>
        <v>870.67396312778124</v>
      </c>
    </row>
    <row r="1600" spans="1:6">
      <c r="A1600" s="104"/>
      <c r="B1600" s="104"/>
      <c r="C1600" s="104"/>
      <c r="D1600" s="104"/>
      <c r="E1600" s="104"/>
      <c r="F1600" s="113">
        <f>IF(D1600="dyrektor ",'Podział podstawowy'!$F$19,IF(OR(D1600="zastępca dyrektora ",D1600="główny księgowy"),'Podział podstawowy'!$F$20,IF(D1600="kierownik",'Podział podstawowy'!$F$24,IF(D1600="zastępca kierownika",'Podział podstawowy'!$F$25,IF(D1600="główny ekspert",'Podział podstawowy'!$F$26,IF(OR(D1600="starszy ekspert",D1600="główny specjalista"),'Podział podstawowy'!$F$27,IF(OR(D1600="ekspert",D1600="specjalista"),'Podział podstawowy'!$F$28,'Podział podstawowy'!$F$29)))))))</f>
        <v>870.67396312778124</v>
      </c>
    </row>
    <row r="1601" spans="1:6">
      <c r="A1601" s="104"/>
      <c r="B1601" s="104"/>
      <c r="C1601" s="104"/>
      <c r="D1601" s="104"/>
      <c r="E1601" s="104"/>
      <c r="F1601" s="113">
        <f>IF(D1601="dyrektor ",'Podział podstawowy'!$F$19,IF(OR(D1601="zastępca dyrektora ",D1601="główny księgowy"),'Podział podstawowy'!$F$20,IF(D1601="kierownik",'Podział podstawowy'!$F$24,IF(D1601="zastępca kierownika",'Podział podstawowy'!$F$25,IF(D1601="główny ekspert",'Podział podstawowy'!$F$26,IF(OR(D1601="starszy ekspert",D1601="główny specjalista"),'Podział podstawowy'!$F$27,IF(OR(D1601="ekspert",D1601="specjalista"),'Podział podstawowy'!$F$28,'Podział podstawowy'!$F$29)))))))</f>
        <v>870.67396312778124</v>
      </c>
    </row>
    <row r="1602" spans="1:6">
      <c r="A1602" s="104"/>
      <c r="B1602" s="104"/>
      <c r="C1602" s="104"/>
      <c r="D1602" s="104"/>
      <c r="E1602" s="104"/>
      <c r="F1602" s="113">
        <f>IF(D1602="dyrektor ",'Podział podstawowy'!$F$19,IF(OR(D1602="zastępca dyrektora ",D1602="główny księgowy"),'Podział podstawowy'!$F$20,IF(D1602="kierownik",'Podział podstawowy'!$F$24,IF(D1602="zastępca kierownika",'Podział podstawowy'!$F$25,IF(D1602="główny ekspert",'Podział podstawowy'!$F$26,IF(OR(D1602="starszy ekspert",D1602="główny specjalista"),'Podział podstawowy'!$F$27,IF(OR(D1602="ekspert",D1602="specjalista"),'Podział podstawowy'!$F$28,'Podział podstawowy'!$F$29)))))))</f>
        <v>870.67396312778124</v>
      </c>
    </row>
    <row r="1603" spans="1:6">
      <c r="A1603" s="104"/>
      <c r="B1603" s="104"/>
      <c r="C1603" s="104"/>
      <c r="D1603" s="104"/>
      <c r="E1603" s="104"/>
      <c r="F1603" s="113">
        <f>IF(D1603="dyrektor ",'Podział podstawowy'!$F$19,IF(OR(D1603="zastępca dyrektora ",D1603="główny księgowy"),'Podział podstawowy'!$F$20,IF(D1603="kierownik",'Podział podstawowy'!$F$24,IF(D1603="zastępca kierownika",'Podział podstawowy'!$F$25,IF(D1603="główny ekspert",'Podział podstawowy'!$F$26,IF(OR(D1603="starszy ekspert",D1603="główny specjalista"),'Podział podstawowy'!$F$27,IF(OR(D1603="ekspert",D1603="specjalista"),'Podział podstawowy'!$F$28,'Podział podstawowy'!$F$29)))))))</f>
        <v>870.67396312778124</v>
      </c>
    </row>
    <row r="1604" spans="1:6">
      <c r="A1604" s="104"/>
      <c r="B1604" s="104"/>
      <c r="C1604" s="104"/>
      <c r="D1604" s="104"/>
      <c r="E1604" s="104"/>
      <c r="F1604" s="113">
        <f>IF(D1604="dyrektor ",'Podział podstawowy'!$F$19,IF(OR(D1604="zastępca dyrektora ",D1604="główny księgowy"),'Podział podstawowy'!$F$20,IF(D1604="kierownik",'Podział podstawowy'!$F$24,IF(D1604="zastępca kierownika",'Podział podstawowy'!$F$25,IF(D1604="główny ekspert",'Podział podstawowy'!$F$26,IF(OR(D1604="starszy ekspert",D1604="główny specjalista"),'Podział podstawowy'!$F$27,IF(OR(D1604="ekspert",D1604="specjalista"),'Podział podstawowy'!$F$28,'Podział podstawowy'!$F$29)))))))</f>
        <v>870.67396312778124</v>
      </c>
    </row>
    <row r="1605" spans="1:6">
      <c r="A1605" s="104"/>
      <c r="B1605" s="104"/>
      <c r="C1605" s="104"/>
      <c r="D1605" s="104"/>
      <c r="E1605" s="104"/>
      <c r="F1605" s="113">
        <f>IF(D1605="dyrektor ",'Podział podstawowy'!$F$19,IF(OR(D1605="zastępca dyrektora ",D1605="główny księgowy"),'Podział podstawowy'!$F$20,IF(D1605="kierownik",'Podział podstawowy'!$F$24,IF(D1605="zastępca kierownika",'Podział podstawowy'!$F$25,IF(D1605="główny ekspert",'Podział podstawowy'!$F$26,IF(OR(D1605="starszy ekspert",D1605="główny specjalista"),'Podział podstawowy'!$F$27,IF(OR(D1605="ekspert",D1605="specjalista"),'Podział podstawowy'!$F$28,'Podział podstawowy'!$F$29)))))))</f>
        <v>870.67396312778124</v>
      </c>
    </row>
    <row r="1606" spans="1:6">
      <c r="A1606" s="104"/>
      <c r="B1606" s="104"/>
      <c r="C1606" s="104"/>
      <c r="D1606" s="104"/>
      <c r="E1606" s="104"/>
      <c r="F1606" s="113">
        <f>IF(D1606="dyrektor ",'Podział podstawowy'!$F$19,IF(OR(D1606="zastępca dyrektora ",D1606="główny księgowy"),'Podział podstawowy'!$F$20,IF(D1606="kierownik",'Podział podstawowy'!$F$24,IF(D1606="zastępca kierownika",'Podział podstawowy'!$F$25,IF(D1606="główny ekspert",'Podział podstawowy'!$F$26,IF(OR(D1606="starszy ekspert",D1606="główny specjalista"),'Podział podstawowy'!$F$27,IF(OR(D1606="ekspert",D1606="specjalista"),'Podział podstawowy'!$F$28,'Podział podstawowy'!$F$29)))))))</f>
        <v>870.67396312778124</v>
      </c>
    </row>
    <row r="1607" spans="1:6">
      <c r="A1607" s="104"/>
      <c r="B1607" s="104"/>
      <c r="C1607" s="104"/>
      <c r="D1607" s="104"/>
      <c r="E1607" s="104"/>
      <c r="F1607" s="113">
        <f>IF(D1607="dyrektor ",'Podział podstawowy'!$F$19,IF(OR(D1607="zastępca dyrektora ",D1607="główny księgowy"),'Podział podstawowy'!$F$20,IF(D1607="kierownik",'Podział podstawowy'!$F$24,IF(D1607="zastępca kierownika",'Podział podstawowy'!$F$25,IF(D1607="główny ekspert",'Podział podstawowy'!$F$26,IF(OR(D1607="starszy ekspert",D1607="główny specjalista"),'Podział podstawowy'!$F$27,IF(OR(D1607="ekspert",D1607="specjalista"),'Podział podstawowy'!$F$28,'Podział podstawowy'!$F$29)))))))</f>
        <v>870.67396312778124</v>
      </c>
    </row>
    <row r="1608" spans="1:6">
      <c r="A1608" s="104"/>
      <c r="B1608" s="104"/>
      <c r="C1608" s="104"/>
      <c r="D1608" s="104"/>
      <c r="E1608" s="104"/>
      <c r="F1608" s="113">
        <f>IF(D1608="dyrektor ",'Podział podstawowy'!$F$19,IF(OR(D1608="zastępca dyrektora ",D1608="główny księgowy"),'Podział podstawowy'!$F$20,IF(D1608="kierownik",'Podział podstawowy'!$F$24,IF(D1608="zastępca kierownika",'Podział podstawowy'!$F$25,IF(D1608="główny ekspert",'Podział podstawowy'!$F$26,IF(OR(D1608="starszy ekspert",D1608="główny specjalista"),'Podział podstawowy'!$F$27,IF(OR(D1608="ekspert",D1608="specjalista"),'Podział podstawowy'!$F$28,'Podział podstawowy'!$F$29)))))))</f>
        <v>870.67396312778124</v>
      </c>
    </row>
    <row r="1609" spans="1:6">
      <c r="A1609" s="104"/>
      <c r="B1609" s="104"/>
      <c r="C1609" s="104"/>
      <c r="D1609" s="104"/>
      <c r="E1609" s="104"/>
      <c r="F1609" s="113">
        <f>IF(D1609="dyrektor ",'Podział podstawowy'!$F$19,IF(OR(D1609="zastępca dyrektora ",D1609="główny księgowy"),'Podział podstawowy'!$F$20,IF(D1609="kierownik",'Podział podstawowy'!$F$24,IF(D1609="zastępca kierownika",'Podział podstawowy'!$F$25,IF(D1609="główny ekspert",'Podział podstawowy'!$F$26,IF(OR(D1609="starszy ekspert",D1609="główny specjalista"),'Podział podstawowy'!$F$27,IF(OR(D1609="ekspert",D1609="specjalista"),'Podział podstawowy'!$F$28,'Podział podstawowy'!$F$29)))))))</f>
        <v>870.67396312778124</v>
      </c>
    </row>
    <row r="1610" spans="1:6">
      <c r="A1610" s="104"/>
      <c r="B1610" s="104"/>
      <c r="C1610" s="104"/>
      <c r="D1610" s="104"/>
      <c r="E1610" s="104"/>
      <c r="F1610" s="113">
        <f>IF(D1610="dyrektor ",'Podział podstawowy'!$F$19,IF(OR(D1610="zastępca dyrektora ",D1610="główny księgowy"),'Podział podstawowy'!$F$20,IF(D1610="kierownik",'Podział podstawowy'!$F$24,IF(D1610="zastępca kierownika",'Podział podstawowy'!$F$25,IF(D1610="główny ekspert",'Podział podstawowy'!$F$26,IF(OR(D1610="starszy ekspert",D1610="główny specjalista"),'Podział podstawowy'!$F$27,IF(OR(D1610="ekspert",D1610="specjalista"),'Podział podstawowy'!$F$28,'Podział podstawowy'!$F$29)))))))</f>
        <v>870.67396312778124</v>
      </c>
    </row>
    <row r="1611" spans="1:6">
      <c r="A1611" s="104"/>
      <c r="B1611" s="104"/>
      <c r="C1611" s="104"/>
      <c r="D1611" s="104"/>
      <c r="E1611" s="104"/>
      <c r="F1611" s="113">
        <f>IF(D1611="dyrektor ",'Podział podstawowy'!$F$19,IF(OR(D1611="zastępca dyrektora ",D1611="główny księgowy"),'Podział podstawowy'!$F$20,IF(D1611="kierownik",'Podział podstawowy'!$F$24,IF(D1611="zastępca kierownika",'Podział podstawowy'!$F$25,IF(D1611="główny ekspert",'Podział podstawowy'!$F$26,IF(OR(D1611="starszy ekspert",D1611="główny specjalista"),'Podział podstawowy'!$F$27,IF(OR(D1611="ekspert",D1611="specjalista"),'Podział podstawowy'!$F$28,'Podział podstawowy'!$F$29)))))))</f>
        <v>870.67396312778124</v>
      </c>
    </row>
    <row r="1612" spans="1:6">
      <c r="A1612" s="104"/>
      <c r="B1612" s="104"/>
      <c r="C1612" s="104"/>
      <c r="D1612" s="104"/>
      <c r="E1612" s="104"/>
      <c r="F1612" s="113">
        <f>IF(D1612="dyrektor ",'Podział podstawowy'!$F$19,IF(OR(D1612="zastępca dyrektora ",D1612="główny księgowy"),'Podział podstawowy'!$F$20,IF(D1612="kierownik",'Podział podstawowy'!$F$24,IF(D1612="zastępca kierownika",'Podział podstawowy'!$F$25,IF(D1612="główny ekspert",'Podział podstawowy'!$F$26,IF(OR(D1612="starszy ekspert",D1612="główny specjalista"),'Podział podstawowy'!$F$27,IF(OR(D1612="ekspert",D1612="specjalista"),'Podział podstawowy'!$F$28,'Podział podstawowy'!$F$29)))))))</f>
        <v>870.67396312778124</v>
      </c>
    </row>
    <row r="1613" spans="1:6">
      <c r="A1613" s="104"/>
      <c r="B1613" s="104"/>
      <c r="C1613" s="104"/>
      <c r="D1613" s="104"/>
      <c r="E1613" s="104"/>
      <c r="F1613" s="113">
        <f>IF(D1613="dyrektor ",'Podział podstawowy'!$F$19,IF(OR(D1613="zastępca dyrektora ",D1613="główny księgowy"),'Podział podstawowy'!$F$20,IF(D1613="kierownik",'Podział podstawowy'!$F$24,IF(D1613="zastępca kierownika",'Podział podstawowy'!$F$25,IF(D1613="główny ekspert",'Podział podstawowy'!$F$26,IF(OR(D1613="starszy ekspert",D1613="główny specjalista"),'Podział podstawowy'!$F$27,IF(OR(D1613="ekspert",D1613="specjalista"),'Podział podstawowy'!$F$28,'Podział podstawowy'!$F$29)))))))</f>
        <v>870.67396312778124</v>
      </c>
    </row>
    <row r="1614" spans="1:6">
      <c r="A1614" s="104"/>
      <c r="B1614" s="104"/>
      <c r="C1614" s="104"/>
      <c r="D1614" s="104"/>
      <c r="E1614" s="104"/>
      <c r="F1614" s="113">
        <f>IF(D1614="dyrektor ",'Podział podstawowy'!$F$19,IF(OR(D1614="zastępca dyrektora ",D1614="główny księgowy"),'Podział podstawowy'!$F$20,IF(D1614="kierownik",'Podział podstawowy'!$F$24,IF(D1614="zastępca kierownika",'Podział podstawowy'!$F$25,IF(D1614="główny ekspert",'Podział podstawowy'!$F$26,IF(OR(D1614="starszy ekspert",D1614="główny specjalista"),'Podział podstawowy'!$F$27,IF(OR(D1614="ekspert",D1614="specjalista"),'Podział podstawowy'!$F$28,'Podział podstawowy'!$F$29)))))))</f>
        <v>870.67396312778124</v>
      </c>
    </row>
    <row r="1615" spans="1:6">
      <c r="A1615" s="104"/>
      <c r="B1615" s="104"/>
      <c r="C1615" s="104"/>
      <c r="D1615" s="104"/>
      <c r="E1615" s="104"/>
      <c r="F1615" s="113">
        <f>IF(D1615="dyrektor ",'Podział podstawowy'!$F$19,IF(OR(D1615="zastępca dyrektora ",D1615="główny księgowy"),'Podział podstawowy'!$F$20,IF(D1615="kierownik",'Podział podstawowy'!$F$24,IF(D1615="zastępca kierownika",'Podział podstawowy'!$F$25,IF(D1615="główny ekspert",'Podział podstawowy'!$F$26,IF(OR(D1615="starszy ekspert",D1615="główny specjalista"),'Podział podstawowy'!$F$27,IF(OR(D1615="ekspert",D1615="specjalista"),'Podział podstawowy'!$F$28,'Podział podstawowy'!$F$29)))))))</f>
        <v>870.67396312778124</v>
      </c>
    </row>
    <row r="1616" spans="1:6">
      <c r="A1616" s="104"/>
      <c r="B1616" s="104"/>
      <c r="C1616" s="104"/>
      <c r="D1616" s="104"/>
      <c r="E1616" s="104"/>
      <c r="F1616" s="113">
        <f>IF(D1616="dyrektor ",'Podział podstawowy'!$F$19,IF(OR(D1616="zastępca dyrektora ",D1616="główny księgowy"),'Podział podstawowy'!$F$20,IF(D1616="kierownik",'Podział podstawowy'!$F$24,IF(D1616="zastępca kierownika",'Podział podstawowy'!$F$25,IF(D1616="główny ekspert",'Podział podstawowy'!$F$26,IF(OR(D1616="starszy ekspert",D1616="główny specjalista"),'Podział podstawowy'!$F$27,IF(OR(D1616="ekspert",D1616="specjalista"),'Podział podstawowy'!$F$28,'Podział podstawowy'!$F$29)))))))</f>
        <v>870.67396312778124</v>
      </c>
    </row>
    <row r="1617" spans="1:8">
      <c r="A1617" s="104"/>
      <c r="B1617" s="104"/>
      <c r="C1617" s="104"/>
      <c r="D1617" s="104"/>
      <c r="E1617" s="104"/>
      <c r="F1617" s="113">
        <f>IF(D1617="dyrektor ",'Podział podstawowy'!$F$19,IF(OR(D1617="zastępca dyrektora ",D1617="główny księgowy"),'Podział podstawowy'!$F$20,IF(D1617="kierownik",'Podział podstawowy'!$F$24,IF(D1617="zastępca kierownika",'Podział podstawowy'!$F$25,IF(D1617="główny ekspert",'Podział podstawowy'!$F$26,IF(OR(D1617="starszy ekspert",D1617="główny specjalista"),'Podział podstawowy'!$F$27,IF(OR(D1617="ekspert",D1617="specjalista"),'Podział podstawowy'!$F$28,'Podział podstawowy'!$F$29)))))))</f>
        <v>870.67396312778124</v>
      </c>
    </row>
    <row r="1618" spans="1:8">
      <c r="A1618" s="104"/>
      <c r="B1618" s="104"/>
      <c r="C1618" s="104"/>
      <c r="D1618" s="104"/>
      <c r="E1618" s="104"/>
      <c r="F1618" s="113">
        <f>IF(D1618="dyrektor ",'Podział podstawowy'!$F$19,IF(OR(D1618="zastępca dyrektora ",D1618="główny księgowy"),'Podział podstawowy'!$F$20,IF(D1618="kierownik",'Podział podstawowy'!$F$24,IF(D1618="zastępca kierownika",'Podział podstawowy'!$F$25,IF(D1618="główny ekspert",'Podział podstawowy'!$F$26,IF(OR(D1618="starszy ekspert",D1618="główny specjalista"),'Podział podstawowy'!$F$27,IF(OR(D1618="ekspert",D1618="specjalista"),'Podział podstawowy'!$F$28,'Podział podstawowy'!$F$29)))))))</f>
        <v>870.67396312778124</v>
      </c>
    </row>
    <row r="1619" spans="1:8">
      <c r="A1619" s="104"/>
      <c r="B1619" s="104"/>
      <c r="C1619" s="104"/>
      <c r="D1619" s="104"/>
      <c r="E1619" s="104"/>
      <c r="F1619" s="113">
        <f>IF(D1619="dyrektor ",'Podział podstawowy'!$F$19,IF(OR(D1619="zastępca dyrektora ",D1619="główny księgowy"),'Podział podstawowy'!$F$20,IF(D1619="kierownik",'Podział podstawowy'!$F$24,IF(D1619="zastępca kierownika",'Podział podstawowy'!$F$25,IF(D1619="główny ekspert",'Podział podstawowy'!$F$26,IF(OR(D1619="starszy ekspert",D1619="główny specjalista"),'Podział podstawowy'!$F$27,IF(OR(D1619="ekspert",D1619="specjalista"),'Podział podstawowy'!$F$28,'Podział podstawowy'!$F$29)))))))</f>
        <v>870.67396312778124</v>
      </c>
    </row>
    <row r="1620" spans="1:8">
      <c r="A1620" s="104"/>
      <c r="B1620" s="104"/>
      <c r="C1620" s="104"/>
      <c r="D1620" s="104"/>
      <c r="E1620" s="104"/>
      <c r="F1620" s="113">
        <f>IF(D1620="dyrektor ",'Podział podstawowy'!$F$19,IF(OR(D1620="zastępca dyrektora ",D1620="główny księgowy"),'Podział podstawowy'!$F$20,IF(D1620="kierownik",'Podział podstawowy'!$F$24,IF(D1620="zastępca kierownika",'Podział podstawowy'!$F$25,IF(D1620="główny ekspert",'Podział podstawowy'!$F$26,IF(OR(D1620="starszy ekspert",D1620="główny specjalista"),'Podział podstawowy'!$F$27,IF(OR(D1620="ekspert",D1620="specjalista"),'Podział podstawowy'!$F$28,'Podział podstawowy'!$F$29)))))))</f>
        <v>870.67396312778124</v>
      </c>
    </row>
    <row r="1621" spans="1:8">
      <c r="A1621" s="104"/>
      <c r="B1621" s="104"/>
      <c r="C1621" s="104"/>
      <c r="D1621" s="104"/>
      <c r="E1621" s="104"/>
      <c r="F1621" s="113">
        <f>IF(D1621="dyrektor ",'Podział podstawowy'!$F$19,IF(OR(D1621="zastępca dyrektora ",D1621="główny księgowy"),'Podział podstawowy'!$F$20,IF(D1621="kierownik",'Podział podstawowy'!$F$24,IF(D1621="zastępca kierownika",'Podział podstawowy'!$F$25,IF(D1621="główny ekspert",'Podział podstawowy'!$F$26,IF(OR(D1621="starszy ekspert",D1621="główny specjalista"),'Podział podstawowy'!$F$27,IF(OR(D1621="ekspert",D1621="specjalista"),'Podział podstawowy'!$F$28,'Podział podstawowy'!$F$29)))))))</f>
        <v>870.67396312778124</v>
      </c>
    </row>
    <row r="1622" spans="1:8">
      <c r="A1622" s="104"/>
      <c r="B1622" s="104"/>
      <c r="C1622" s="104"/>
      <c r="D1622" s="104"/>
      <c r="E1622" s="104"/>
      <c r="F1622" s="113">
        <f>IF(D1622="dyrektor ",'Podział podstawowy'!$F$19,IF(OR(D1622="zastępca dyrektora ",D1622="główny księgowy"),'Podział podstawowy'!$F$20,IF(D1622="kierownik",'Podział podstawowy'!$F$24,IF(D1622="zastępca kierownika",'Podział podstawowy'!$F$25,IF(D1622="główny ekspert",'Podział podstawowy'!$F$26,IF(OR(D1622="starszy ekspert",D1622="główny specjalista"),'Podział podstawowy'!$F$27,IF(OR(D1622="ekspert",D1622="specjalista"),'Podział podstawowy'!$F$28,'Podział podstawowy'!$F$29)))))))</f>
        <v>870.67396312778124</v>
      </c>
    </row>
    <row r="1623" spans="1:8">
      <c r="A1623" s="104"/>
      <c r="B1623" s="104"/>
      <c r="C1623" s="104"/>
      <c r="D1623" s="104"/>
      <c r="E1623" s="104"/>
      <c r="F1623" s="113">
        <f>IF(D1623="dyrektor ",'Podział podstawowy'!$F$19,IF(OR(D1623="zastępca dyrektora ",D1623="główny księgowy"),'Podział podstawowy'!$F$20,IF(D1623="kierownik",'Podział podstawowy'!$F$24,IF(D1623="zastępca kierownika",'Podział podstawowy'!$F$25,IF(D1623="główny ekspert",'Podział podstawowy'!$F$26,IF(OR(D1623="starszy ekspert",D1623="główny specjalista"),'Podział podstawowy'!$F$27,IF(OR(D1623="ekspert",D1623="specjalista"),'Podział podstawowy'!$F$28,'Podział podstawowy'!$F$29)))))))</f>
        <v>870.67396312778124</v>
      </c>
    </row>
    <row r="1624" spans="1:8">
      <c r="A1624" s="104"/>
      <c r="B1624" s="104"/>
      <c r="C1624" s="104"/>
      <c r="D1624" s="104"/>
      <c r="E1624" s="104"/>
      <c r="F1624" s="113">
        <f>IF(D1624="dyrektor ",'Podział podstawowy'!$F$19,IF(OR(D1624="zastępca dyrektora ",D1624="główny księgowy"),'Podział podstawowy'!$F$20,IF(D1624="kierownik",'Podział podstawowy'!$F$24,IF(D1624="zastępca kierownika",'Podział podstawowy'!$F$25,IF(D1624="główny ekspert",'Podział podstawowy'!$F$26,IF(OR(D1624="starszy ekspert",D1624="główny specjalista"),'Podział podstawowy'!$F$27,IF(OR(D1624="ekspert",D1624="specjalista"),'Podział podstawowy'!$F$28,'Podział podstawowy'!$F$29)))))))</f>
        <v>870.67396312778124</v>
      </c>
    </row>
    <row r="1625" spans="1:8">
      <c r="A1625" s="104"/>
      <c r="B1625" s="104"/>
      <c r="C1625" s="104"/>
      <c r="D1625" s="104"/>
      <c r="E1625" s="104"/>
      <c r="F1625" s="113">
        <f>IF(D1625="dyrektor ",'Podział podstawowy'!$F$19,IF(OR(D1625="zastępca dyrektora ",D1625="główny księgowy"),'Podział podstawowy'!$F$20,IF(D1625="kierownik",'Podział podstawowy'!$F$24,IF(D1625="zastępca kierownika",'Podział podstawowy'!$F$25,IF(D1625="główny ekspert",'Podział podstawowy'!$F$26,IF(OR(D1625="starszy ekspert",D1625="główny specjalista"),'Podział podstawowy'!$F$27,IF(OR(D1625="ekspert",D1625="specjalista"),'Podział podstawowy'!$F$28,'Podział podstawowy'!$F$29)))))))</f>
        <v>870.67396312778124</v>
      </c>
    </row>
    <row r="1626" spans="1:8">
      <c r="A1626" s="104"/>
      <c r="B1626" s="104"/>
      <c r="C1626" s="104"/>
      <c r="D1626" s="104"/>
      <c r="E1626" s="104"/>
      <c r="F1626" s="113">
        <f>IF(D1626="dyrektor ",'Podział podstawowy'!$F$19,IF(OR(D1626="zastępca dyrektora ",D1626="główny księgowy"),'Podział podstawowy'!$F$20,IF(D1626="kierownik",'Podział podstawowy'!$F$24,IF(D1626="zastępca kierownika",'Podział podstawowy'!$F$25,IF(D1626="główny ekspert",'Podział podstawowy'!$F$26,IF(OR(D1626="starszy ekspert",D1626="główny specjalista"),'Podział podstawowy'!$F$27,IF(OR(D1626="ekspert",D1626="specjalista"),'Podział podstawowy'!$F$28,'Podział podstawowy'!$F$29)))))))</f>
        <v>870.67396312778124</v>
      </c>
    </row>
    <row r="1627" spans="1:8">
      <c r="A1627" s="104"/>
      <c r="B1627" s="104"/>
      <c r="C1627" s="104"/>
      <c r="D1627" s="104"/>
      <c r="E1627" s="104"/>
      <c r="F1627" s="113">
        <f>IF(D1627="dyrektor ",'Podział podstawowy'!$F$19,IF(OR(D1627="zastępca dyrektora ",D1627="główny księgowy"),'Podział podstawowy'!$F$20,IF(D1627="kierownik",'Podział podstawowy'!$F$24,IF(D1627="zastępca kierownika",'Podział podstawowy'!$F$25,IF(D1627="główny ekspert",'Podział podstawowy'!$F$26,IF(OR(D1627="starszy ekspert",D1627="główny specjalista"),'Podział podstawowy'!$F$27,IF(OR(D1627="ekspert",D1627="specjalista"),'Podział podstawowy'!$F$28,'Podział podstawowy'!$F$29)))))))</f>
        <v>870.67396312778124</v>
      </c>
      <c r="G1627" s="43"/>
      <c r="H1627" s="43"/>
    </row>
    <row r="1628" spans="1:8">
      <c r="A1628" s="104"/>
      <c r="B1628" s="104"/>
      <c r="C1628" s="104"/>
      <c r="D1628" s="104"/>
      <c r="E1628" s="104"/>
      <c r="F1628" s="113">
        <f>IF(D1628="dyrektor ",'Podział podstawowy'!$F$19,IF(OR(D1628="zastępca dyrektora ",D1628="główny księgowy"),'Podział podstawowy'!$F$20,IF(D1628="kierownik",'Podział podstawowy'!$F$24,IF(D1628="zastępca kierownika",'Podział podstawowy'!$F$25,IF(D1628="główny ekspert",'Podział podstawowy'!$F$26,IF(OR(D1628="starszy ekspert",D1628="główny specjalista"),'Podział podstawowy'!$F$27,IF(OR(D1628="ekspert",D1628="specjalista"),'Podział podstawowy'!$F$28,'Podział podstawowy'!$F$29)))))))</f>
        <v>870.67396312778124</v>
      </c>
      <c r="G1628" s="104"/>
      <c r="H1628" s="104"/>
    </row>
    <row r="1629" spans="1:8">
      <c r="A1629" s="104"/>
      <c r="B1629" s="104"/>
      <c r="C1629" s="104"/>
      <c r="D1629" s="104"/>
      <c r="E1629" s="104"/>
      <c r="F1629" s="113">
        <f>IF(D1629="dyrektor ",'Podział podstawowy'!$F$19,IF(OR(D1629="zastępca dyrektora ",D1629="główny księgowy"),'Podział podstawowy'!$F$20,IF(D1629="kierownik",'Podział podstawowy'!$F$24,IF(D1629="zastępca kierownika",'Podział podstawowy'!$F$25,IF(D1629="główny ekspert",'Podział podstawowy'!$F$26,IF(OR(D1629="starszy ekspert",D1629="główny specjalista"),'Podział podstawowy'!$F$27,IF(OR(D1629="ekspert",D1629="specjalista"),'Podział podstawowy'!$F$28,'Podział podstawowy'!$F$29)))))))</f>
        <v>870.67396312778124</v>
      </c>
      <c r="G1629" s="43"/>
      <c r="H1629" s="43"/>
    </row>
    <row r="1630" spans="1:8">
      <c r="A1630" s="104"/>
      <c r="B1630" s="104"/>
      <c r="C1630" s="104"/>
      <c r="D1630" s="104"/>
      <c r="E1630" s="104"/>
      <c r="F1630" s="113">
        <f>IF(D1630="dyrektor ",'Podział podstawowy'!$F$19,IF(OR(D1630="zastępca dyrektora ",D1630="główny księgowy"),'Podział podstawowy'!$F$20,IF(D1630="kierownik",'Podział podstawowy'!$F$24,IF(D1630="zastępca kierownika",'Podział podstawowy'!$F$25,IF(D1630="główny ekspert",'Podział podstawowy'!$F$26,IF(OR(D1630="starszy ekspert",D1630="główny specjalista"),'Podział podstawowy'!$F$27,IF(OR(D1630="ekspert",D1630="specjalista"),'Podział podstawowy'!$F$28,'Podział podstawowy'!$F$29)))))))</f>
        <v>870.67396312778124</v>
      </c>
      <c r="G1630" s="104"/>
      <c r="H1630" s="104"/>
    </row>
    <row r="1631" spans="1:8">
      <c r="A1631" s="104"/>
      <c r="B1631" s="104"/>
      <c r="C1631" s="104"/>
      <c r="D1631" s="104"/>
      <c r="E1631" s="104"/>
      <c r="F1631" s="113">
        <f>IF(D1631="dyrektor ",'Podział podstawowy'!$F$19,IF(OR(D1631="zastępca dyrektora ",D1631="główny księgowy"),'Podział podstawowy'!$F$20,IF(D1631="kierownik",'Podział podstawowy'!$F$24,IF(D1631="zastępca kierownika",'Podział podstawowy'!$F$25,IF(D1631="główny ekspert",'Podział podstawowy'!$F$26,IF(OR(D1631="starszy ekspert",D1631="główny specjalista"),'Podział podstawowy'!$F$27,IF(OR(D1631="ekspert",D1631="specjalista"),'Podział podstawowy'!$F$28,'Podział podstawowy'!$F$29)))))))</f>
        <v>870.67396312778124</v>
      </c>
      <c r="G1631" s="43"/>
      <c r="H1631" s="43"/>
    </row>
    <row r="1632" spans="1:8">
      <c r="A1632" s="104"/>
      <c r="B1632" s="104"/>
      <c r="C1632" s="104"/>
      <c r="D1632" s="104"/>
      <c r="E1632" s="104"/>
      <c r="F1632" s="113">
        <f>IF(D1632="dyrektor ",'Podział podstawowy'!$F$19,IF(OR(D1632="zastępca dyrektora ",D1632="główny księgowy"),'Podział podstawowy'!$F$20,IF(D1632="kierownik",'Podział podstawowy'!$F$24,IF(D1632="zastępca kierownika",'Podział podstawowy'!$F$25,IF(D1632="główny ekspert",'Podział podstawowy'!$F$26,IF(OR(D1632="starszy ekspert",D1632="główny specjalista"),'Podział podstawowy'!$F$27,IF(OR(D1632="ekspert",D1632="specjalista"),'Podział podstawowy'!$F$28,'Podział podstawowy'!$F$29)))))))</f>
        <v>870.67396312778124</v>
      </c>
      <c r="G1632" s="104"/>
      <c r="H1632" s="104"/>
    </row>
    <row r="1633" spans="1:8">
      <c r="A1633" s="104"/>
      <c r="B1633" s="104"/>
      <c r="C1633" s="104"/>
      <c r="D1633" s="104"/>
      <c r="E1633" s="104"/>
      <c r="F1633" s="113">
        <f>IF(D1633="dyrektor ",'Podział podstawowy'!$F$19,IF(OR(D1633="zastępca dyrektora ",D1633="główny księgowy"),'Podział podstawowy'!$F$20,IF(D1633="kierownik",'Podział podstawowy'!$F$24,IF(D1633="zastępca kierownika",'Podział podstawowy'!$F$25,IF(D1633="główny ekspert",'Podział podstawowy'!$F$26,IF(OR(D1633="starszy ekspert",D1633="główny specjalista"),'Podział podstawowy'!$F$27,IF(OR(D1633="ekspert",D1633="specjalista"),'Podział podstawowy'!$F$28,'Podział podstawowy'!$F$29)))))))</f>
        <v>870.67396312778124</v>
      </c>
      <c r="G1633" s="43"/>
      <c r="H1633" s="43"/>
    </row>
    <row r="1634" spans="1:8">
      <c r="A1634" s="104"/>
      <c r="B1634" s="104"/>
      <c r="C1634" s="104"/>
      <c r="D1634" s="104"/>
      <c r="E1634" s="104"/>
      <c r="F1634" s="113">
        <f>IF(D1634="dyrektor ",'Podział podstawowy'!$F$19,IF(OR(D1634="zastępca dyrektora ",D1634="główny księgowy"),'Podział podstawowy'!$F$20,IF(D1634="kierownik",'Podział podstawowy'!$F$24,IF(D1634="zastępca kierownika",'Podział podstawowy'!$F$25,IF(D1634="główny ekspert",'Podział podstawowy'!$F$26,IF(OR(D1634="starszy ekspert",D1634="główny specjalista"),'Podział podstawowy'!$F$27,IF(OR(D1634="ekspert",D1634="specjalista"),'Podział podstawowy'!$F$28,'Podział podstawowy'!$F$29)))))))</f>
        <v>870.67396312778124</v>
      </c>
      <c r="G1634" s="104"/>
      <c r="H1634" s="104"/>
    </row>
    <row r="1635" spans="1:8">
      <c r="A1635" s="104"/>
      <c r="B1635" s="104"/>
      <c r="C1635" s="104"/>
      <c r="D1635" s="104"/>
      <c r="E1635" s="104"/>
      <c r="F1635" s="113">
        <f>IF(D1635="dyrektor ",'Podział podstawowy'!$F$19,IF(OR(D1635="zastępca dyrektora ",D1635="główny księgowy"),'Podział podstawowy'!$F$20,IF(D1635="kierownik",'Podział podstawowy'!$F$24,IF(D1635="zastępca kierownika",'Podział podstawowy'!$F$25,IF(D1635="główny ekspert",'Podział podstawowy'!$F$26,IF(OR(D1635="starszy ekspert",D1635="główny specjalista"),'Podział podstawowy'!$F$27,IF(OR(D1635="ekspert",D1635="specjalista"),'Podział podstawowy'!$F$28,'Podział podstawowy'!$F$29)))))))</f>
        <v>870.67396312778124</v>
      </c>
      <c r="G1635" s="43"/>
      <c r="H1635" s="43"/>
    </row>
    <row r="1636" spans="1:8">
      <c r="A1636" s="104"/>
      <c r="B1636" s="104"/>
      <c r="C1636" s="104"/>
      <c r="D1636" s="104"/>
      <c r="E1636" s="104"/>
      <c r="F1636" s="113">
        <f>IF(D1636="dyrektor ",'Podział podstawowy'!$F$19,IF(OR(D1636="zastępca dyrektora ",D1636="główny księgowy"),'Podział podstawowy'!$F$20,IF(D1636="kierownik",'Podział podstawowy'!$F$24,IF(D1636="zastępca kierownika",'Podział podstawowy'!$F$25,IF(D1636="główny ekspert",'Podział podstawowy'!$F$26,IF(OR(D1636="starszy ekspert",D1636="główny specjalista"),'Podział podstawowy'!$F$27,IF(OR(D1636="ekspert",D1636="specjalista"),'Podział podstawowy'!$F$28,'Podział podstawowy'!$F$29)))))))</f>
        <v>870.67396312778124</v>
      </c>
    </row>
    <row r="1637" spans="1:8">
      <c r="A1637" s="104"/>
      <c r="B1637" s="104"/>
      <c r="C1637" s="104"/>
      <c r="D1637" s="104"/>
      <c r="E1637" s="104"/>
      <c r="F1637" s="113">
        <f>IF(D1637="dyrektor ",'Podział podstawowy'!$F$19,IF(OR(D1637="zastępca dyrektora ",D1637="główny księgowy"),'Podział podstawowy'!$F$20,IF(D1637="kierownik",'Podział podstawowy'!$F$24,IF(D1637="zastępca kierownika",'Podział podstawowy'!$F$25,IF(D1637="główny ekspert",'Podział podstawowy'!$F$26,IF(OR(D1637="starszy ekspert",D1637="główny specjalista"),'Podział podstawowy'!$F$27,IF(OR(D1637="ekspert",D1637="specjalista"),'Podział podstawowy'!$F$28,'Podział podstawowy'!$F$29)))))))</f>
        <v>870.67396312778124</v>
      </c>
    </row>
    <row r="1638" spans="1:8">
      <c r="A1638" s="104"/>
      <c r="B1638" s="104"/>
      <c r="C1638" s="104"/>
      <c r="D1638" s="104"/>
      <c r="E1638" s="104"/>
      <c r="F1638" s="113">
        <f>IF(D1638="dyrektor ",'Podział podstawowy'!$F$19,IF(OR(D1638="zastępca dyrektora ",D1638="główny księgowy"),'Podział podstawowy'!$F$20,IF(D1638="kierownik",'Podział podstawowy'!$F$24,IF(D1638="zastępca kierownika",'Podział podstawowy'!$F$25,IF(D1638="główny ekspert",'Podział podstawowy'!$F$26,IF(OR(D1638="starszy ekspert",D1638="główny specjalista"),'Podział podstawowy'!$F$27,IF(OR(D1638="ekspert",D1638="specjalista"),'Podział podstawowy'!$F$28,'Podział podstawowy'!$F$29)))))))</f>
        <v>870.67396312778124</v>
      </c>
    </row>
    <row r="1639" spans="1:8">
      <c r="A1639" s="104"/>
      <c r="B1639" s="104"/>
      <c r="C1639" s="104"/>
      <c r="D1639" s="104"/>
      <c r="E1639" s="104"/>
      <c r="F1639" s="113">
        <f>IF(D1639="dyrektor ",'Podział podstawowy'!$F$19,IF(OR(D1639="zastępca dyrektora ",D1639="główny księgowy"),'Podział podstawowy'!$F$20,IF(D1639="kierownik",'Podział podstawowy'!$F$24,IF(D1639="zastępca kierownika",'Podział podstawowy'!$F$25,IF(D1639="główny ekspert",'Podział podstawowy'!$F$26,IF(OR(D1639="starszy ekspert",D1639="główny specjalista"),'Podział podstawowy'!$F$27,IF(OR(D1639="ekspert",D1639="specjalista"),'Podział podstawowy'!$F$28,'Podział podstawowy'!$F$29)))))))</f>
        <v>870.67396312778124</v>
      </c>
    </row>
    <row r="1640" spans="1:8">
      <c r="A1640" s="104"/>
      <c r="B1640" s="104"/>
      <c r="C1640" s="104"/>
      <c r="D1640" s="104"/>
      <c r="E1640" s="104"/>
      <c r="F1640" s="113">
        <f>IF(D1640="dyrektor ",'Podział podstawowy'!$F$19,IF(OR(D1640="zastępca dyrektora ",D1640="główny księgowy"),'Podział podstawowy'!$F$20,IF(D1640="kierownik",'Podział podstawowy'!$F$24,IF(D1640="zastępca kierownika",'Podział podstawowy'!$F$25,IF(D1640="główny ekspert",'Podział podstawowy'!$F$26,IF(OR(D1640="starszy ekspert",D1640="główny specjalista"),'Podział podstawowy'!$F$27,IF(OR(D1640="ekspert",D1640="specjalista"),'Podział podstawowy'!$F$28,'Podział podstawowy'!$F$29)))))))</f>
        <v>870.67396312778124</v>
      </c>
    </row>
    <row r="1641" spans="1:8">
      <c r="A1641" s="104"/>
      <c r="B1641" s="104"/>
      <c r="C1641" s="104"/>
      <c r="D1641" s="104"/>
      <c r="E1641" s="104"/>
      <c r="F1641" s="113">
        <f>IF(D1641="dyrektor ",'Podział podstawowy'!$F$19,IF(OR(D1641="zastępca dyrektora ",D1641="główny księgowy"),'Podział podstawowy'!$F$20,IF(D1641="kierownik",'Podział podstawowy'!$F$24,IF(D1641="zastępca kierownika",'Podział podstawowy'!$F$25,IF(D1641="główny ekspert",'Podział podstawowy'!$F$26,IF(OR(D1641="starszy ekspert",D1641="główny specjalista"),'Podział podstawowy'!$F$27,IF(OR(D1641="ekspert",D1641="specjalista"),'Podział podstawowy'!$F$28,'Podział podstawowy'!$F$29)))))))</f>
        <v>870.67396312778124</v>
      </c>
    </row>
    <row r="1642" spans="1:8">
      <c r="A1642" s="104"/>
      <c r="B1642" s="104"/>
      <c r="C1642" s="104"/>
      <c r="D1642" s="104"/>
      <c r="E1642" s="104"/>
      <c r="F1642" s="113">
        <f>IF(D1642="dyrektor ",'Podział podstawowy'!$F$19,IF(OR(D1642="zastępca dyrektora ",D1642="główny księgowy"),'Podział podstawowy'!$F$20,IF(D1642="kierownik",'Podział podstawowy'!$F$24,IF(D1642="zastępca kierownika",'Podział podstawowy'!$F$25,IF(D1642="główny ekspert",'Podział podstawowy'!$F$26,IF(OR(D1642="starszy ekspert",D1642="główny specjalista"),'Podział podstawowy'!$F$27,IF(OR(D1642="ekspert",D1642="specjalista"),'Podział podstawowy'!$F$28,'Podział podstawowy'!$F$29)))))))</f>
        <v>870.67396312778124</v>
      </c>
    </row>
    <row r="1643" spans="1:8">
      <c r="A1643" s="104"/>
      <c r="B1643" s="104"/>
      <c r="C1643" s="104"/>
      <c r="D1643" s="104"/>
      <c r="E1643" s="104"/>
      <c r="F1643" s="113">
        <f>IF(D1643="dyrektor ",'Podział podstawowy'!$F$19,IF(OR(D1643="zastępca dyrektora ",D1643="główny księgowy"),'Podział podstawowy'!$F$20,IF(D1643="kierownik",'Podział podstawowy'!$F$24,IF(D1643="zastępca kierownika",'Podział podstawowy'!$F$25,IF(D1643="główny ekspert",'Podział podstawowy'!$F$26,IF(OR(D1643="starszy ekspert",D1643="główny specjalista"),'Podział podstawowy'!$F$27,IF(OR(D1643="ekspert",D1643="specjalista"),'Podział podstawowy'!$F$28,'Podział podstawowy'!$F$29)))))))</f>
        <v>870.67396312778124</v>
      </c>
    </row>
    <row r="1644" spans="1:8">
      <c r="A1644" s="104"/>
      <c r="B1644" s="104"/>
      <c r="C1644" s="104"/>
      <c r="D1644" s="104"/>
      <c r="E1644" s="104"/>
      <c r="F1644" s="113">
        <f>IF(D1644="dyrektor ",'Podział podstawowy'!$F$19,IF(OR(D1644="zastępca dyrektora ",D1644="główny księgowy"),'Podział podstawowy'!$F$20,IF(D1644="kierownik",'Podział podstawowy'!$F$24,IF(D1644="zastępca kierownika",'Podział podstawowy'!$F$25,IF(D1644="główny ekspert",'Podział podstawowy'!$F$26,IF(OR(D1644="starszy ekspert",D1644="główny specjalista"),'Podział podstawowy'!$F$27,IF(OR(D1644="ekspert",D1644="specjalista"),'Podział podstawowy'!$F$28,'Podział podstawowy'!$F$29)))))))</f>
        <v>870.67396312778124</v>
      </c>
    </row>
    <row r="1645" spans="1:8">
      <c r="A1645" s="104"/>
      <c r="B1645" s="104"/>
      <c r="C1645" s="104"/>
      <c r="D1645" s="104"/>
      <c r="E1645" s="104"/>
      <c r="F1645" s="113">
        <f>IF(D1645="dyrektor ",'Podział podstawowy'!$F$19,IF(OR(D1645="zastępca dyrektora ",D1645="główny księgowy"),'Podział podstawowy'!$F$20,IF(D1645="kierownik",'Podział podstawowy'!$F$24,IF(D1645="zastępca kierownika",'Podział podstawowy'!$F$25,IF(D1645="główny ekspert",'Podział podstawowy'!$F$26,IF(OR(D1645="starszy ekspert",D1645="główny specjalista"),'Podział podstawowy'!$F$27,IF(OR(D1645="ekspert",D1645="specjalista"),'Podział podstawowy'!$F$28,'Podział podstawowy'!$F$29)))))))</f>
        <v>870.67396312778124</v>
      </c>
    </row>
    <row r="1646" spans="1:8">
      <c r="A1646" s="104"/>
      <c r="B1646" s="104"/>
      <c r="C1646" s="104"/>
      <c r="D1646" s="104"/>
      <c r="E1646" s="104"/>
      <c r="F1646" s="113">
        <f>IF(D1646="dyrektor ",'Podział podstawowy'!$F$19,IF(OR(D1646="zastępca dyrektora ",D1646="główny księgowy"),'Podział podstawowy'!$F$20,IF(D1646="kierownik",'Podział podstawowy'!$F$24,IF(D1646="zastępca kierownika",'Podział podstawowy'!$F$25,IF(D1646="główny ekspert",'Podział podstawowy'!$F$26,IF(OR(D1646="starszy ekspert",D1646="główny specjalista"),'Podział podstawowy'!$F$27,IF(OR(D1646="ekspert",D1646="specjalista"),'Podział podstawowy'!$F$28,'Podział podstawowy'!$F$29)))))))</f>
        <v>870.67396312778124</v>
      </c>
    </row>
    <row r="1647" spans="1:8">
      <c r="A1647" s="104"/>
      <c r="B1647" s="104"/>
      <c r="C1647" s="104"/>
      <c r="D1647" s="104"/>
      <c r="E1647" s="104"/>
      <c r="F1647" s="113">
        <f>IF(D1647="dyrektor ",'Podział podstawowy'!$F$19,IF(OR(D1647="zastępca dyrektora ",D1647="główny księgowy"),'Podział podstawowy'!$F$20,IF(D1647="kierownik",'Podział podstawowy'!$F$24,IF(D1647="zastępca kierownika",'Podział podstawowy'!$F$25,IF(D1647="główny ekspert",'Podział podstawowy'!$F$26,IF(OR(D1647="starszy ekspert",D1647="główny specjalista"),'Podział podstawowy'!$F$27,IF(OR(D1647="ekspert",D1647="specjalista"),'Podział podstawowy'!$F$28,'Podział podstawowy'!$F$29)))))))</f>
        <v>870.67396312778124</v>
      </c>
    </row>
    <row r="1648" spans="1:8">
      <c r="A1648" s="104"/>
      <c r="B1648" s="104"/>
      <c r="C1648" s="104"/>
      <c r="D1648" s="104"/>
      <c r="E1648" s="104"/>
      <c r="F1648" s="113">
        <f>IF(D1648="dyrektor ",'Podział podstawowy'!$F$19,IF(OR(D1648="zastępca dyrektora ",D1648="główny księgowy"),'Podział podstawowy'!$F$20,IF(D1648="kierownik",'Podział podstawowy'!$F$24,IF(D1648="zastępca kierownika",'Podział podstawowy'!$F$25,IF(D1648="główny ekspert",'Podział podstawowy'!$F$26,IF(OR(D1648="starszy ekspert",D1648="główny specjalista"),'Podział podstawowy'!$F$27,IF(OR(D1648="ekspert",D1648="specjalista"),'Podział podstawowy'!$F$28,'Podział podstawowy'!$F$29)))))))</f>
        <v>870.67396312778124</v>
      </c>
    </row>
    <row r="1649" spans="1:6">
      <c r="A1649" s="104"/>
      <c r="B1649" s="104"/>
      <c r="C1649" s="104"/>
      <c r="D1649" s="104"/>
      <c r="E1649" s="104"/>
      <c r="F1649" s="113">
        <f>IF(D1649="dyrektor ",'Podział podstawowy'!$F$19,IF(OR(D1649="zastępca dyrektora ",D1649="główny księgowy"),'Podział podstawowy'!$F$20,IF(D1649="kierownik",'Podział podstawowy'!$F$24,IF(D1649="zastępca kierownika",'Podział podstawowy'!$F$25,IF(D1649="główny ekspert",'Podział podstawowy'!$F$26,IF(OR(D1649="starszy ekspert",D1649="główny specjalista"),'Podział podstawowy'!$F$27,IF(OR(D1649="ekspert",D1649="specjalista"),'Podział podstawowy'!$F$28,'Podział podstawowy'!$F$29)))))))</f>
        <v>870.67396312778124</v>
      </c>
    </row>
    <row r="1650" spans="1:6">
      <c r="A1650" s="104"/>
      <c r="B1650" s="104"/>
      <c r="C1650" s="104"/>
      <c r="D1650" s="104"/>
      <c r="E1650" s="104"/>
      <c r="F1650" s="113">
        <f>IF(D1650="dyrektor ",'Podział podstawowy'!$F$19,IF(OR(D1650="zastępca dyrektora ",D1650="główny księgowy"),'Podział podstawowy'!$F$20,IF(D1650="kierownik",'Podział podstawowy'!$F$24,IF(D1650="zastępca kierownika",'Podział podstawowy'!$F$25,IF(D1650="główny ekspert",'Podział podstawowy'!$F$26,IF(OR(D1650="starszy ekspert",D1650="główny specjalista"),'Podział podstawowy'!$F$27,IF(OR(D1650="ekspert",D1650="specjalista"),'Podział podstawowy'!$F$28,'Podział podstawowy'!$F$29)))))))</f>
        <v>870.67396312778124</v>
      </c>
    </row>
    <row r="1651" spans="1:6">
      <c r="A1651" s="104"/>
      <c r="B1651" s="104"/>
      <c r="C1651" s="104"/>
      <c r="D1651" s="104"/>
      <c r="E1651" s="104"/>
      <c r="F1651" s="113">
        <f>IF(D1651="dyrektor ",'Podział podstawowy'!$F$19,IF(OR(D1651="zastępca dyrektora ",D1651="główny księgowy"),'Podział podstawowy'!$F$20,IF(D1651="kierownik",'Podział podstawowy'!$F$24,IF(D1651="zastępca kierownika",'Podział podstawowy'!$F$25,IF(D1651="główny ekspert",'Podział podstawowy'!$F$26,IF(OR(D1651="starszy ekspert",D1651="główny specjalista"),'Podział podstawowy'!$F$27,IF(OR(D1651="ekspert",D1651="specjalista"),'Podział podstawowy'!$F$28,'Podział podstawowy'!$F$29)))))))</f>
        <v>870.67396312778124</v>
      </c>
    </row>
    <row r="1652" spans="1:6">
      <c r="A1652" s="104"/>
      <c r="B1652" s="104"/>
      <c r="C1652" s="104"/>
      <c r="D1652" s="104"/>
      <c r="E1652" s="104"/>
      <c r="F1652" s="113">
        <f>IF(D1652="dyrektor ",'Podział podstawowy'!$F$19,IF(OR(D1652="zastępca dyrektora ",D1652="główny księgowy"),'Podział podstawowy'!$F$20,IF(D1652="kierownik",'Podział podstawowy'!$F$24,IF(D1652="zastępca kierownika",'Podział podstawowy'!$F$25,IF(D1652="główny ekspert",'Podział podstawowy'!$F$26,IF(OR(D1652="starszy ekspert",D1652="główny specjalista"),'Podział podstawowy'!$F$27,IF(OR(D1652="ekspert",D1652="specjalista"),'Podział podstawowy'!$F$28,'Podział podstawowy'!$F$29)))))))</f>
        <v>870.67396312778124</v>
      </c>
    </row>
    <row r="1653" spans="1:6">
      <c r="A1653" s="104"/>
      <c r="B1653" s="104"/>
      <c r="C1653" s="104"/>
      <c r="D1653" s="104"/>
      <c r="E1653" s="104"/>
      <c r="F1653" s="113">
        <f>IF(D1653="dyrektor ",'Podział podstawowy'!$F$19,IF(OR(D1653="zastępca dyrektora ",D1653="główny księgowy"),'Podział podstawowy'!$F$20,IF(D1653="kierownik",'Podział podstawowy'!$F$24,IF(D1653="zastępca kierownika",'Podział podstawowy'!$F$25,IF(D1653="główny ekspert",'Podział podstawowy'!$F$26,IF(OR(D1653="starszy ekspert",D1653="główny specjalista"),'Podział podstawowy'!$F$27,IF(OR(D1653="ekspert",D1653="specjalista"),'Podział podstawowy'!$F$28,'Podział podstawowy'!$F$29)))))))</f>
        <v>870.67396312778124</v>
      </c>
    </row>
    <row r="1654" spans="1:6">
      <c r="A1654" s="104"/>
      <c r="B1654" s="104"/>
      <c r="C1654" s="104"/>
      <c r="D1654" s="104"/>
      <c r="E1654" s="104"/>
      <c r="F1654" s="113">
        <f>IF(D1654="dyrektor ",'Podział podstawowy'!$F$19,IF(OR(D1654="zastępca dyrektora ",D1654="główny księgowy"),'Podział podstawowy'!$F$20,IF(D1654="kierownik",'Podział podstawowy'!$F$24,IF(D1654="zastępca kierownika",'Podział podstawowy'!$F$25,IF(D1654="główny ekspert",'Podział podstawowy'!$F$26,IF(OR(D1654="starszy ekspert",D1654="główny specjalista"),'Podział podstawowy'!$F$27,IF(OR(D1654="ekspert",D1654="specjalista"),'Podział podstawowy'!$F$28,'Podział podstawowy'!$F$29)))))))</f>
        <v>870.67396312778124</v>
      </c>
    </row>
    <row r="1655" spans="1:6">
      <c r="A1655" s="104"/>
      <c r="B1655" s="104"/>
      <c r="C1655" s="104"/>
      <c r="D1655" s="104"/>
      <c r="E1655" s="104"/>
      <c r="F1655" s="113">
        <f>IF(D1655="dyrektor ",'Podział podstawowy'!$F$19,IF(OR(D1655="zastępca dyrektora ",D1655="główny księgowy"),'Podział podstawowy'!$F$20,IF(D1655="kierownik",'Podział podstawowy'!$F$24,IF(D1655="zastępca kierownika",'Podział podstawowy'!$F$25,IF(D1655="główny ekspert",'Podział podstawowy'!$F$26,IF(OR(D1655="starszy ekspert",D1655="główny specjalista"),'Podział podstawowy'!$F$27,IF(OR(D1655="ekspert",D1655="specjalista"),'Podział podstawowy'!$F$28,'Podział podstawowy'!$F$29)))))))</f>
        <v>870.67396312778124</v>
      </c>
    </row>
    <row r="1656" spans="1:6">
      <c r="A1656" s="104"/>
      <c r="B1656" s="104"/>
      <c r="C1656" s="104"/>
      <c r="D1656" s="104"/>
      <c r="E1656" s="104"/>
      <c r="F1656" s="113">
        <f>IF(D1656="dyrektor ",'Podział podstawowy'!$F$19,IF(OR(D1656="zastępca dyrektora ",D1656="główny księgowy"),'Podział podstawowy'!$F$20,IF(D1656="kierownik",'Podział podstawowy'!$F$24,IF(D1656="zastępca kierownika",'Podział podstawowy'!$F$25,IF(D1656="główny ekspert",'Podział podstawowy'!$F$26,IF(OR(D1656="starszy ekspert",D1656="główny specjalista"),'Podział podstawowy'!$F$27,IF(OR(D1656="ekspert",D1656="specjalista"),'Podział podstawowy'!$F$28,'Podział podstawowy'!$F$29)))))))</f>
        <v>870.67396312778124</v>
      </c>
    </row>
    <row r="1657" spans="1:6">
      <c r="A1657" s="104"/>
      <c r="B1657" s="104"/>
      <c r="C1657" s="104"/>
      <c r="D1657" s="104"/>
      <c r="E1657" s="104"/>
      <c r="F1657" s="113">
        <f>IF(D1657="dyrektor ",'Podział podstawowy'!$F$19,IF(OR(D1657="zastępca dyrektora ",D1657="główny księgowy"),'Podział podstawowy'!$F$20,IF(D1657="kierownik",'Podział podstawowy'!$F$24,IF(D1657="zastępca kierownika",'Podział podstawowy'!$F$25,IF(D1657="główny ekspert",'Podział podstawowy'!$F$26,IF(OR(D1657="starszy ekspert",D1657="główny specjalista"),'Podział podstawowy'!$F$27,IF(OR(D1657="ekspert",D1657="specjalista"),'Podział podstawowy'!$F$28,'Podział podstawowy'!$F$29)))))))</f>
        <v>870.67396312778124</v>
      </c>
    </row>
    <row r="1658" spans="1:6">
      <c r="A1658" s="104"/>
      <c r="B1658" s="104"/>
      <c r="C1658" s="104"/>
      <c r="D1658" s="104"/>
      <c r="E1658" s="104"/>
      <c r="F1658" s="113">
        <f>IF(D1658="dyrektor ",'Podział podstawowy'!$F$19,IF(OR(D1658="zastępca dyrektora ",D1658="główny księgowy"),'Podział podstawowy'!$F$20,IF(D1658="kierownik",'Podział podstawowy'!$F$24,IF(D1658="zastępca kierownika",'Podział podstawowy'!$F$25,IF(D1658="główny ekspert",'Podział podstawowy'!$F$26,IF(OR(D1658="starszy ekspert",D1658="główny specjalista"),'Podział podstawowy'!$F$27,IF(OR(D1658="ekspert",D1658="specjalista"),'Podział podstawowy'!$F$28,'Podział podstawowy'!$F$29)))))))</f>
        <v>870.67396312778124</v>
      </c>
    </row>
    <row r="1659" spans="1:6">
      <c r="A1659" s="104"/>
      <c r="B1659" s="104"/>
      <c r="C1659" s="104"/>
      <c r="D1659" s="104"/>
      <c r="E1659" s="104"/>
      <c r="F1659" s="113">
        <f>IF(D1659="dyrektor ",'Podział podstawowy'!$F$19,IF(OR(D1659="zastępca dyrektora ",D1659="główny księgowy"),'Podział podstawowy'!$F$20,IF(D1659="kierownik",'Podział podstawowy'!$F$24,IF(D1659="zastępca kierownika",'Podział podstawowy'!$F$25,IF(D1659="główny ekspert",'Podział podstawowy'!$F$26,IF(OR(D1659="starszy ekspert",D1659="główny specjalista"),'Podział podstawowy'!$F$27,IF(OR(D1659="ekspert",D1659="specjalista"),'Podział podstawowy'!$F$28,'Podział podstawowy'!$F$29)))))))</f>
        <v>870.67396312778124</v>
      </c>
    </row>
    <row r="1660" spans="1:6">
      <c r="A1660" s="104"/>
      <c r="B1660" s="104"/>
      <c r="C1660" s="104"/>
      <c r="D1660" s="104"/>
      <c r="E1660" s="104"/>
      <c r="F1660" s="113">
        <f>IF(D1660="dyrektor ",'Podział podstawowy'!$F$19,IF(OR(D1660="zastępca dyrektora ",D1660="główny księgowy"),'Podział podstawowy'!$F$20,IF(D1660="kierownik",'Podział podstawowy'!$F$24,IF(D1660="zastępca kierownika",'Podział podstawowy'!$F$25,IF(D1660="główny ekspert",'Podział podstawowy'!$F$26,IF(OR(D1660="starszy ekspert",D1660="główny specjalista"),'Podział podstawowy'!$F$27,IF(OR(D1660="ekspert",D1660="specjalista"),'Podział podstawowy'!$F$28,'Podział podstawowy'!$F$29)))))))</f>
        <v>870.67396312778124</v>
      </c>
    </row>
    <row r="1661" spans="1:6">
      <c r="A1661" s="104"/>
      <c r="B1661" s="104"/>
      <c r="C1661" s="104"/>
      <c r="D1661" s="104"/>
      <c r="E1661" s="104"/>
      <c r="F1661" s="113">
        <f>IF(D1661="dyrektor ",'Podział podstawowy'!$F$19,IF(OR(D1661="zastępca dyrektora ",D1661="główny księgowy"),'Podział podstawowy'!$F$20,IF(D1661="kierownik",'Podział podstawowy'!$F$24,IF(D1661="zastępca kierownika",'Podział podstawowy'!$F$25,IF(D1661="główny ekspert",'Podział podstawowy'!$F$26,IF(OR(D1661="starszy ekspert",D1661="główny specjalista"),'Podział podstawowy'!$F$27,IF(OR(D1661="ekspert",D1661="specjalista"),'Podział podstawowy'!$F$28,'Podział podstawowy'!$F$29)))))))</f>
        <v>870.67396312778124</v>
      </c>
    </row>
    <row r="1662" spans="1:6">
      <c r="A1662" s="104"/>
      <c r="B1662" s="104"/>
      <c r="C1662" s="104"/>
      <c r="D1662" s="104"/>
      <c r="E1662" s="104"/>
      <c r="F1662" s="113">
        <f>IF(D1662="dyrektor ",'Podział podstawowy'!$F$19,IF(OR(D1662="zastępca dyrektora ",D1662="główny księgowy"),'Podział podstawowy'!$F$20,IF(D1662="kierownik",'Podział podstawowy'!$F$24,IF(D1662="zastępca kierownika",'Podział podstawowy'!$F$25,IF(D1662="główny ekspert",'Podział podstawowy'!$F$26,IF(OR(D1662="starszy ekspert",D1662="główny specjalista"),'Podział podstawowy'!$F$27,IF(OR(D1662="ekspert",D1662="specjalista"),'Podział podstawowy'!$F$28,'Podział podstawowy'!$F$29)))))))</f>
        <v>870.67396312778124</v>
      </c>
    </row>
    <row r="1663" spans="1:6">
      <c r="A1663" s="104"/>
      <c r="B1663" s="104"/>
      <c r="C1663" s="104"/>
      <c r="D1663" s="104"/>
      <c r="E1663" s="104"/>
      <c r="F1663" s="113">
        <f>IF(D1663="dyrektor ",'Podział podstawowy'!$F$19,IF(OR(D1663="zastępca dyrektora ",D1663="główny księgowy"),'Podział podstawowy'!$F$20,IF(D1663="kierownik",'Podział podstawowy'!$F$24,IF(D1663="zastępca kierownika",'Podział podstawowy'!$F$25,IF(D1663="główny ekspert",'Podział podstawowy'!$F$26,IF(OR(D1663="starszy ekspert",D1663="główny specjalista"),'Podział podstawowy'!$F$27,IF(OR(D1663="ekspert",D1663="specjalista"),'Podział podstawowy'!$F$28,'Podział podstawowy'!$F$29)))))))</f>
        <v>870.67396312778124</v>
      </c>
    </row>
    <row r="1664" spans="1:6">
      <c r="A1664" s="104"/>
      <c r="B1664" s="104"/>
      <c r="C1664" s="104"/>
      <c r="D1664" s="104"/>
      <c r="E1664" s="104"/>
      <c r="F1664" s="113">
        <f>IF(D1664="dyrektor ",'Podział podstawowy'!$F$19,IF(OR(D1664="zastępca dyrektora ",D1664="główny księgowy"),'Podział podstawowy'!$F$20,IF(D1664="kierownik",'Podział podstawowy'!$F$24,IF(D1664="zastępca kierownika",'Podział podstawowy'!$F$25,IF(D1664="główny ekspert",'Podział podstawowy'!$F$26,IF(OR(D1664="starszy ekspert",D1664="główny specjalista"),'Podział podstawowy'!$F$27,IF(OR(D1664="ekspert",D1664="specjalista"),'Podział podstawowy'!$F$28,'Podział podstawowy'!$F$29)))))))</f>
        <v>870.67396312778124</v>
      </c>
    </row>
    <row r="1665" spans="1:6">
      <c r="A1665" s="104"/>
      <c r="B1665" s="104"/>
      <c r="C1665" s="104"/>
      <c r="D1665" s="104"/>
      <c r="E1665" s="104"/>
      <c r="F1665" s="113">
        <f>IF(D1665="dyrektor ",'Podział podstawowy'!$F$19,IF(OR(D1665="zastępca dyrektora ",D1665="główny księgowy"),'Podział podstawowy'!$F$20,IF(D1665="kierownik",'Podział podstawowy'!$F$24,IF(D1665="zastępca kierownika",'Podział podstawowy'!$F$25,IF(D1665="główny ekspert",'Podział podstawowy'!$F$26,IF(OR(D1665="starszy ekspert",D1665="główny specjalista"),'Podział podstawowy'!$F$27,IF(OR(D1665="ekspert",D1665="specjalista"),'Podział podstawowy'!$F$28,'Podział podstawowy'!$F$29)))))))</f>
        <v>870.67396312778124</v>
      </c>
    </row>
  </sheetData>
  <pageMargins left="0.7" right="0.7" top="0.75" bottom="0.75" header="0.3" footer="0.3"/>
  <pageSetup paperSize="9" scale="39" fitToHeight="0" orientation="landscape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0BCC2-6802-4735-BB86-5F98583F18FE}">
  <sheetPr codeName="Arkusz5">
    <pageSetUpPr fitToPage="1"/>
  </sheetPr>
  <dimension ref="A1:Q71"/>
  <sheetViews>
    <sheetView showGridLines="0" topLeftCell="A34" zoomScale="110" zoomScaleNormal="110" workbookViewId="0">
      <selection activeCell="P31" sqref="O31:P31"/>
    </sheetView>
  </sheetViews>
  <sheetFormatPr defaultColWidth="0" defaultRowHeight="14.4"/>
  <cols>
    <col min="1" max="1" width="17.77734375" bestFit="1" customWidth="1"/>
    <col min="2" max="2" width="10.6640625" bestFit="1" customWidth="1"/>
    <col min="3" max="3" width="28.44140625" bestFit="1" customWidth="1"/>
    <col min="4" max="4" width="11.88671875" customWidth="1"/>
    <col min="5" max="5" width="12" customWidth="1"/>
    <col min="6" max="7" width="10.88671875" bestFit="1" customWidth="1"/>
    <col min="8" max="8" width="10.88671875" style="66" bestFit="1" customWidth="1"/>
    <col min="9" max="9" width="22.21875" bestFit="1" customWidth="1"/>
    <col min="10" max="10" width="13.21875" bestFit="1" customWidth="1"/>
    <col min="11" max="11" width="11.88671875" bestFit="1" customWidth="1"/>
    <col min="12" max="12" width="10.88671875" bestFit="1" customWidth="1"/>
    <col min="13" max="13" width="12.77734375" customWidth="1"/>
    <col min="14" max="14" width="13.44140625" bestFit="1" customWidth="1"/>
    <col min="15" max="15" width="13.44140625" style="66" bestFit="1" customWidth="1"/>
    <col min="16" max="16" width="14.77734375" customWidth="1"/>
    <col min="17" max="17" width="8.88671875" customWidth="1"/>
    <col min="18" max="16384" width="8.88671875" hidden="1"/>
  </cols>
  <sheetData>
    <row r="1" spans="1:16" ht="35.4" hidden="1" customHeight="1">
      <c r="A1" s="169" t="s">
        <v>1702</v>
      </c>
      <c r="B1" s="169"/>
      <c r="C1" s="169"/>
      <c r="D1" s="64" t="s">
        <v>18</v>
      </c>
      <c r="E1" s="64"/>
      <c r="I1" s="64" cm="1">
        <f t="array" ref="I1:K1">'Podział podstawowy'!B13:D13</f>
        <v>870.67396312778124</v>
      </c>
      <c r="J1" s="63">
        <v>0</v>
      </c>
      <c r="K1" s="63">
        <v>0</v>
      </c>
      <c r="L1" s="51" t="s">
        <v>35</v>
      </c>
    </row>
    <row r="2" spans="1:16" hidden="1">
      <c r="A2" cm="1">
        <f t="array" ref="A2:A16">_xlfn.UNIQUE(Tabela2[Jednostka organizacyjna])</f>
        <v>101</v>
      </c>
      <c r="B2" t="str" cm="1">
        <f t="array" ref="B2:B6">_xlfn.UNIQUE(Tabela2[Symbol komórki organizacyjnej])</f>
        <v>DM</v>
      </c>
      <c r="C2" t="str" cm="1">
        <f t="array" ref="C2:C12">_xlfn.UNIQUE(Tabela2[Stanowisko służbowe])</f>
        <v>kierownik</v>
      </c>
      <c r="D2" s="62" t="s">
        <v>36</v>
      </c>
      <c r="E2" s="62" t="s">
        <v>37</v>
      </c>
      <c r="F2" s="62" t="s">
        <v>6</v>
      </c>
      <c r="G2" s="62" t="s">
        <v>5</v>
      </c>
      <c r="H2" s="65" t="s">
        <v>40</v>
      </c>
      <c r="I2" s="62" t="s">
        <v>4</v>
      </c>
      <c r="J2" s="62" t="s">
        <v>3</v>
      </c>
      <c r="K2" s="62" t="s">
        <v>2</v>
      </c>
      <c r="L2" s="62" t="s">
        <v>1</v>
      </c>
      <c r="M2" s="62" t="s">
        <v>19</v>
      </c>
      <c r="N2" s="62" t="s">
        <v>0</v>
      </c>
      <c r="O2" s="65" t="s">
        <v>41</v>
      </c>
      <c r="P2" s="65" t="s">
        <v>39</v>
      </c>
    </row>
    <row r="3" spans="1:16" hidden="1">
      <c r="A3">
        <v>102</v>
      </c>
      <c r="B3" t="str">
        <v>DS.</v>
      </c>
      <c r="C3" t="str">
        <v>stanowiska pozostałe</v>
      </c>
      <c r="D3" s="62"/>
      <c r="E3" s="62"/>
      <c r="F3" s="62">
        <v>3.5</v>
      </c>
      <c r="G3" s="62">
        <v>3</v>
      </c>
      <c r="H3" s="65"/>
      <c r="I3" s="62">
        <v>2.5</v>
      </c>
      <c r="J3" s="62">
        <v>2</v>
      </c>
      <c r="K3" s="62">
        <v>1.75</v>
      </c>
      <c r="L3" s="62">
        <v>1.5</v>
      </c>
      <c r="M3" s="62">
        <v>1.25</v>
      </c>
      <c r="N3" s="62">
        <v>1</v>
      </c>
      <c r="O3" s="65"/>
      <c r="P3" s="65"/>
    </row>
    <row r="4" spans="1:16" hidden="1">
      <c r="A4">
        <v>103</v>
      </c>
      <c r="B4" t="str">
        <v>DLiA</v>
      </c>
      <c r="C4" t="str">
        <v>ekspert</v>
      </c>
      <c r="D4" s="62">
        <v>101</v>
      </c>
      <c r="E4" s="65" t="s">
        <v>38</v>
      </c>
      <c r="F4" s="68">
        <f>COUNTIFS(Tabela2[Jednostka organizacyjna],"101",Tabela2[Status pracownika],"S8")*$F$3*$I$1</f>
        <v>3047.3588709472342</v>
      </c>
      <c r="G4" s="68">
        <f>COUNTIFS(Tabela2[Jednostka organizacyjna],"101",Tabela2[Status pracownika],"S7")*$G$3*$I$1</f>
        <v>10448.087557533374</v>
      </c>
      <c r="H4" s="67">
        <f>F4+G4</f>
        <v>13495.446428480609</v>
      </c>
      <c r="I4" s="68">
        <f>COUNTIFS(Tabela2[Jednostka organizacyjna],"101",Tabela2[Status pracownika],"S6")*$I$1*$I$3</f>
        <v>17413.479262555626</v>
      </c>
      <c r="J4" s="68">
        <f>COUNTIFS(Tabela2[Jednostka organizacyjna],"101",Tabela2[Status pracownika],"S5")*$I$1*$J$3</f>
        <v>1741.3479262555625</v>
      </c>
      <c r="K4" s="68">
        <f>COUNTIFS(Tabela2[Jednostka organizacyjna],"101",Tabela2[Status pracownika],"S4")*$I$1*$K$3</f>
        <v>36568.306451366807</v>
      </c>
      <c r="L4" s="68">
        <f>COUNTIFS(Tabela2[Jednostka organizacyjna],"101",Tabela2[Status pracownika],"S3")*$I$1*$L$3</f>
        <v>78360.656681500317</v>
      </c>
      <c r="M4" s="68">
        <f>COUNTIFS(Tabela2[Jednostka organizacyjna],"101",Tabela2[Status pracownika],"S2")*$I$1*$M$3</f>
        <v>101215.84821360456</v>
      </c>
      <c r="N4" s="68">
        <f>COUNTIFS(Tabela2[Jednostka organizacyjna],"101",Tabela2[Status pracownika],"S1")*$I$1*$N$3</f>
        <v>300382.51727908454</v>
      </c>
      <c r="O4" s="67">
        <f>SUM(I4:N4)</f>
        <v>535682.15581436746</v>
      </c>
      <c r="P4" s="67">
        <f>H4+O4</f>
        <v>549177.60224284802</v>
      </c>
    </row>
    <row r="5" spans="1:16" hidden="1">
      <c r="A5">
        <v>104</v>
      </c>
      <c r="B5" t="str">
        <v>DF</v>
      </c>
      <c r="C5" t="str">
        <v>starszy ekspert</v>
      </c>
      <c r="D5" s="62">
        <v>102</v>
      </c>
      <c r="E5" s="65" t="s">
        <v>38</v>
      </c>
      <c r="F5" s="68">
        <f>COUNTIFS(Tabela2[Jednostka organizacyjna],"102",Tabela2[Status pracownika],"S8")*$F$3*$I$1</f>
        <v>0</v>
      </c>
      <c r="G5" s="68">
        <f>COUNTIFS(Tabela2[Jednostka organizacyjna],"102",Tabela2[Status pracownika],"S7")*$G$3*$I$1</f>
        <v>2612.0218893833435</v>
      </c>
      <c r="H5" s="67">
        <f>F5+G5</f>
        <v>2612.0218893833435</v>
      </c>
      <c r="I5" s="68">
        <f>COUNTIFS(Tabela2[Jednostka organizacyjna],"102",Tabela2[Status pracownika],"S6")*$I$1*$I$3</f>
        <v>6530.0547234583591</v>
      </c>
      <c r="J5" s="68">
        <f>COUNTIFS(Tabela2[Jednostka organizacyjna],"102",Tabela2[Status pracownika],"S5")*$I$1*$J$3</f>
        <v>10448.087557533374</v>
      </c>
      <c r="K5" s="68">
        <f>COUNTIFS(Tabela2[Jednostka organizacyjna],"102",Tabela2[Status pracownika],"S4")*$I$1*$K$3</f>
        <v>38091.985886840426</v>
      </c>
      <c r="L5" s="68">
        <f>COUNTIFS(Tabela2[Jednostka organizacyjna],"102",Tabela2[Status pracownika],"S3")*$I$1*$L$3</f>
        <v>79666.667626191978</v>
      </c>
      <c r="M5" s="68">
        <f>COUNTIFS(Tabela2[Jednostka organizacyjna],"102",Tabela2[Status pracownika],"S2")*$I$1*$M$3</f>
        <v>119717.66993006991</v>
      </c>
      <c r="N5" s="68">
        <f>COUNTIFS(Tabela2[Jednostka organizacyjna],"102",Tabela2[Status pracownika],"S1")*$I$1*$N$3</f>
        <v>291675.77764780674</v>
      </c>
      <c r="O5" s="67">
        <f t="shared" ref="O5:O18" si="0">SUM(I5:N5)</f>
        <v>546130.24337190075</v>
      </c>
      <c r="P5" s="67">
        <f>H5+O5</f>
        <v>548742.26526128408</v>
      </c>
    </row>
    <row r="6" spans="1:16" hidden="1">
      <c r="A6">
        <v>115</v>
      </c>
      <c r="B6" t="str">
        <v>DP</v>
      </c>
      <c r="C6" t="str">
        <v>główny ekspert</v>
      </c>
      <c r="D6" s="62">
        <v>103</v>
      </c>
      <c r="E6" s="65" t="s">
        <v>38</v>
      </c>
      <c r="F6" s="68">
        <f>COUNTIFS(Tabela2[Jednostka organizacyjna],"103",Tabela2[Status pracownika],"S8")*$F$3*$I$1</f>
        <v>0</v>
      </c>
      <c r="G6" s="68">
        <f>COUNTIFS(Tabela2[Jednostka organizacyjna],"103",Tabela2[Status pracownika],"S7")*$G$3*$I$1</f>
        <v>0</v>
      </c>
      <c r="H6" s="67">
        <f t="shared" ref="H6:H18" si="1">F6+G6</f>
        <v>0</v>
      </c>
      <c r="I6" s="68">
        <f>COUNTIFS(Tabela2[Jednostka organizacyjna],"103",Tabela2[Status pracownika],"S6")*$I$1*$I$3</f>
        <v>6530.0547234583591</v>
      </c>
      <c r="J6" s="68">
        <f>COUNTIFS(Tabela2[Jednostka organizacyjna],"103",Tabela2[Status pracownika],"S5")*$I$1*$J$3</f>
        <v>3482.6958525111249</v>
      </c>
      <c r="K6" s="68">
        <f>COUNTIFS(Tabela2[Jednostka organizacyjna],"103",Tabela2[Status pracownika],"S4")*$I$1*$K$3</f>
        <v>1523.6794354736171</v>
      </c>
      <c r="L6" s="68">
        <f>COUNTIFS(Tabela2[Jednostka organizacyjna],"103",Tabela2[Status pracownika],"S3")*$I$1*$L$3</f>
        <v>9142.0766128417017</v>
      </c>
      <c r="M6" s="68">
        <f>COUNTIFS(Tabela2[Jednostka organizacyjna],"103",Tabela2[Status pracownika],"S2")*$I$1*$M$3</f>
        <v>3265.0273617291796</v>
      </c>
      <c r="N6" s="68">
        <f>COUNTIFS(Tabela2[Jednostka organizacyjna],"103",Tabela2[Status pracownika],"S1")*$I$1*$N$3</f>
        <v>22637.523041322311</v>
      </c>
      <c r="O6" s="67">
        <f t="shared" si="0"/>
        <v>46581.057027336297</v>
      </c>
      <c r="P6" s="67">
        <f t="shared" ref="P6:P18" si="2">H6+O6</f>
        <v>46581.057027336297</v>
      </c>
    </row>
    <row r="7" spans="1:16" hidden="1">
      <c r="A7">
        <v>114</v>
      </c>
      <c r="C7" t="str">
        <v>główny specjalista</v>
      </c>
      <c r="D7" s="62">
        <v>104</v>
      </c>
      <c r="E7" s="65" t="s">
        <v>38</v>
      </c>
      <c r="F7" s="68">
        <f>COUNTIFS(Tabela2[Jednostka organizacyjna],"104",Tabela2[Status pracownika],"S8")*$F$3*$I$1</f>
        <v>0</v>
      </c>
      <c r="G7" s="68">
        <f>COUNTIFS(Tabela2[Jednostka organizacyjna],"104",Tabela2[Status pracownika],"S7")*$G$3*$I$1</f>
        <v>0</v>
      </c>
      <c r="H7" s="67">
        <f t="shared" si="1"/>
        <v>0</v>
      </c>
      <c r="I7" s="68">
        <f>COUNTIFS(Tabela2[Jednostka organizacyjna],"104",Tabela2[Status pracownika],"S6")*$I$1*$I$3</f>
        <v>8706.7396312778128</v>
      </c>
      <c r="J7" s="68">
        <f>COUNTIFS(Tabela2[Jednostka organizacyjna],"104",Tabela2[Status pracownika],"S5")*$I$1*$J$3</f>
        <v>3482.6958525111249</v>
      </c>
      <c r="K7" s="68">
        <f>COUNTIFS(Tabela2[Jednostka organizacyjna],"104",Tabela2[Status pracownika],"S4")*$I$1*$K$3</f>
        <v>12189.435483788937</v>
      </c>
      <c r="L7" s="68">
        <f>COUNTIFS(Tabela2[Jednostka organizacyjna],"104",Tabela2[Status pracownika],"S3")*$I$1*$L$3</f>
        <v>22202.186059758424</v>
      </c>
      <c r="M7" s="68">
        <f>COUNTIFS(Tabela2[Jednostka organizacyjna],"104",Tabela2[Status pracownika],"S2")*$I$1*$M$3</f>
        <v>20678.506624284804</v>
      </c>
      <c r="N7" s="68">
        <f>COUNTIFS(Tabela2[Jednostka organizacyjna],"104",Tabela2[Status pracownika],"S1")*$I$1*$N$3</f>
        <v>64429.873271455814</v>
      </c>
      <c r="O7" s="67">
        <f t="shared" si="0"/>
        <v>131689.43692307692</v>
      </c>
      <c r="P7" s="67">
        <f t="shared" si="2"/>
        <v>131689.43692307692</v>
      </c>
    </row>
    <row r="8" spans="1:16" hidden="1">
      <c r="A8">
        <v>113</v>
      </c>
      <c r="C8" t="str">
        <v>specjalista</v>
      </c>
      <c r="D8" s="62">
        <v>105</v>
      </c>
      <c r="E8" s="65" t="s">
        <v>38</v>
      </c>
      <c r="F8" s="68">
        <f>COUNTIFS(Tabela2[Jednostka organizacyjna],"105",Tabela2[Status pracownika],"S8")*$F$3*$I$1</f>
        <v>0</v>
      </c>
      <c r="G8" s="68">
        <f>COUNTIFS(Tabela2[Jednostka organizacyjna],"105",Tabela2[Status pracownika],"S7")*$G$3*$I$1</f>
        <v>0</v>
      </c>
      <c r="H8" s="67">
        <f t="shared" si="1"/>
        <v>0</v>
      </c>
      <c r="I8" s="68">
        <f>COUNTIFS(Tabela2[Jednostka organizacyjna],"105",Tabela2[Status pracownika],"S6")*$I$1*$I$3</f>
        <v>2176.6849078194532</v>
      </c>
      <c r="J8" s="68">
        <f>COUNTIFS(Tabela2[Jednostka organizacyjna],"105",Tabela2[Status pracownika],"S5")*$I$1*$J$3</f>
        <v>0</v>
      </c>
      <c r="K8" s="68">
        <f>COUNTIFS(Tabela2[Jednostka organizacyjna],"105",Tabela2[Status pracownika],"S4")*$I$1*$K$3</f>
        <v>0</v>
      </c>
      <c r="L8" s="68">
        <f>COUNTIFS(Tabela2[Jednostka organizacyjna],"105",Tabela2[Status pracownika],"S3")*$I$1*$L$3</f>
        <v>0</v>
      </c>
      <c r="M8" s="68">
        <f>COUNTIFS(Tabela2[Jednostka organizacyjna],"105",Tabela2[Status pracownika],"S2")*$I$1*$M$3</f>
        <v>3265.0273617291796</v>
      </c>
      <c r="N8" s="68">
        <f>COUNTIFS(Tabela2[Jednostka organizacyjna],"105",Tabela2[Status pracownika],"S1")*$I$1*$N$3</f>
        <v>12189.435483788937</v>
      </c>
      <c r="O8" s="67">
        <f t="shared" si="0"/>
        <v>17631.147753337569</v>
      </c>
      <c r="P8" s="67">
        <f t="shared" si="2"/>
        <v>17631.147753337569</v>
      </c>
    </row>
    <row r="9" spans="1:16" hidden="1">
      <c r="A9">
        <v>112</v>
      </c>
      <c r="C9" t="str">
        <v>zastępca kierownika</v>
      </c>
      <c r="D9" s="62">
        <v>106</v>
      </c>
      <c r="E9" s="65" t="s">
        <v>38</v>
      </c>
      <c r="F9" s="68">
        <f>COUNTIFS(Tabela2[Jednostka organizacyjna],"106",Tabela2[Status pracownika],"S8")*$F$3*$I$1</f>
        <v>0</v>
      </c>
      <c r="G9" s="68">
        <f>COUNTIFS(Tabela2[Jednostka organizacyjna],"106",Tabela2[Status pracownika],"S7")*$G$3*$I$1</f>
        <v>0</v>
      </c>
      <c r="H9" s="67">
        <f t="shared" si="1"/>
        <v>0</v>
      </c>
      <c r="I9" s="68">
        <f>COUNTIFS(Tabela2[Jednostka organizacyjna],"106",Tabela2[Status pracownika],"S6")*$I$1*$I$3</f>
        <v>2176.6849078194532</v>
      </c>
      <c r="J9" s="68">
        <f>COUNTIFS(Tabela2[Jednostka organizacyjna],"106",Tabela2[Status pracownika],"S5")*$I$1*$J$3</f>
        <v>0</v>
      </c>
      <c r="K9" s="68">
        <f>COUNTIFS(Tabela2[Jednostka organizacyjna],"106",Tabela2[Status pracownika],"S4")*$I$1*$K$3</f>
        <v>0</v>
      </c>
      <c r="L9" s="68">
        <f>COUNTIFS(Tabela2[Jednostka organizacyjna],"106",Tabela2[Status pracownika],"S3")*$I$1*$L$3</f>
        <v>1306.0109446916717</v>
      </c>
      <c r="M9" s="68">
        <f>COUNTIFS(Tabela2[Jednostka organizacyjna],"106",Tabela2[Status pracownika],"S2")*$I$1*$M$3</f>
        <v>1088.3424539097266</v>
      </c>
      <c r="N9" s="68">
        <f>COUNTIFS(Tabela2[Jednostka organizacyjna],"106",Tabela2[Status pracownika],"S1")*$I$1*$N$3</f>
        <v>1741.3479262555625</v>
      </c>
      <c r="O9" s="67">
        <f t="shared" si="0"/>
        <v>6312.3862326764138</v>
      </c>
      <c r="P9" s="67">
        <f t="shared" si="2"/>
        <v>6312.3862326764138</v>
      </c>
    </row>
    <row r="10" spans="1:16" hidden="1">
      <c r="A10">
        <v>111</v>
      </c>
      <c r="C10" t="str">
        <v>główny księgowy</v>
      </c>
      <c r="D10" s="62">
        <v>107</v>
      </c>
      <c r="E10" s="65" t="s">
        <v>38</v>
      </c>
      <c r="F10" s="68">
        <f>COUNTIFS(Tabela2[Jednostka organizacyjna],"107",Tabela2[Status pracownika],"S8")*$F$3*$I$1</f>
        <v>0</v>
      </c>
      <c r="G10" s="68">
        <f>COUNTIFS(Tabela2[Jednostka organizacyjna],"107",Tabela2[Status pracownika],"S7")*$G$3*$I$1</f>
        <v>0</v>
      </c>
      <c r="H10" s="67">
        <f t="shared" si="1"/>
        <v>0</v>
      </c>
      <c r="I10" s="68">
        <f>COUNTIFS(Tabela2[Jednostka organizacyjna],"107",Tabela2[Status pracownika],"S6")*$I$1*$I$3</f>
        <v>2176.6849078194532</v>
      </c>
      <c r="J10" s="68">
        <f>COUNTIFS(Tabela2[Jednostka organizacyjna],"107",Tabela2[Status pracownika],"S5")*$I$1*$J$3</f>
        <v>0</v>
      </c>
      <c r="K10" s="68">
        <f>COUNTIFS(Tabela2[Jednostka organizacyjna],"107",Tabela2[Status pracownika],"S4")*$I$1*$K$3</f>
        <v>0</v>
      </c>
      <c r="L10" s="68">
        <f>COUNTIFS(Tabela2[Jednostka organizacyjna],"107",Tabela2[Status pracownika],"S3")*$I$1*$L$3</f>
        <v>0</v>
      </c>
      <c r="M10" s="68">
        <f>COUNTIFS(Tabela2[Jednostka organizacyjna],"107",Tabela2[Status pracownika],"S2")*$I$1*$M$3</f>
        <v>0</v>
      </c>
      <c r="N10" s="68">
        <f>COUNTIFS(Tabela2[Jednostka organizacyjna],"107",Tabela2[Status pracownika],"S1")*$I$1*$N$3</f>
        <v>5224.043778766687</v>
      </c>
      <c r="O10" s="67">
        <f t="shared" si="0"/>
        <v>7400.7286865861406</v>
      </c>
      <c r="P10" s="67">
        <f t="shared" si="2"/>
        <v>7400.7286865861406</v>
      </c>
    </row>
    <row r="11" spans="1:16" hidden="1">
      <c r="A11">
        <v>110</v>
      </c>
      <c r="C11" t="str">
        <v xml:space="preserve">dyrektor </v>
      </c>
      <c r="D11" s="62">
        <v>108</v>
      </c>
      <c r="E11" s="65" t="s">
        <v>38</v>
      </c>
      <c r="F11" s="68">
        <f>COUNTIFS(Tabela2[Jednostka organizacyjna],"108",Tabela2[Status pracownika],"S8")*$F$3*$I$1</f>
        <v>0</v>
      </c>
      <c r="G11" s="68">
        <f>COUNTIFS(Tabela2[Jednostka organizacyjna],"108",Tabela2[Status pracownika],"S7")*$G$3*$I$1</f>
        <v>0</v>
      </c>
      <c r="H11" s="67">
        <f t="shared" si="1"/>
        <v>0</v>
      </c>
      <c r="I11" s="68">
        <f>COUNTIFS(Tabela2[Jednostka organizacyjna],"108",Tabela2[Status pracownika],"S6")*$I$1*$I$3</f>
        <v>2176.6849078194532</v>
      </c>
      <c r="J11" s="68">
        <f>COUNTIFS(Tabela2[Jednostka organizacyjna],"108",Tabela2[Status pracownika],"S5")*$I$1*$J$3</f>
        <v>0</v>
      </c>
      <c r="K11" s="68">
        <f>COUNTIFS(Tabela2[Jednostka organizacyjna],"168",Tabela2[Status pracownika],"S4")*$I$1*$K$3</f>
        <v>0</v>
      </c>
      <c r="L11" s="68">
        <f>COUNTIFS(Tabela2[Jednostka organizacyjna],"108",Tabela2[Status pracownika],"S3")*$I$1*$L$3</f>
        <v>1306.0109446916717</v>
      </c>
      <c r="M11" s="68">
        <f>COUNTIFS(Tabela2[Jednostka organizacyjna],"108",Tabela2[Status pracownika],"S2")*$I$1*$M$3</f>
        <v>2176.6849078194532</v>
      </c>
      <c r="N11" s="68">
        <f>COUNTIFS(Tabela2[Jednostka organizacyjna],"108",Tabela2[Status pracownika],"S1")*$I$1*$N$3</f>
        <v>5224.043778766687</v>
      </c>
      <c r="O11" s="67">
        <f t="shared" si="0"/>
        <v>10883.424539097265</v>
      </c>
      <c r="P11" s="67">
        <f t="shared" si="2"/>
        <v>10883.424539097265</v>
      </c>
    </row>
    <row r="12" spans="1:16" hidden="1">
      <c r="A12">
        <v>109</v>
      </c>
      <c r="C12" t="str">
        <v xml:space="preserve">zastępca dyrektora </v>
      </c>
      <c r="D12" s="62">
        <v>109</v>
      </c>
      <c r="E12" s="65" t="s">
        <v>38</v>
      </c>
      <c r="F12" s="68">
        <f>COUNTIFS(Tabela2[Jednostka organizacyjna],"109",Tabela2[Status pracownika],"S8")*$F$3*$I$1</f>
        <v>0</v>
      </c>
      <c r="G12" s="68">
        <f>COUNTIFS(Tabela2[Jednostka organizacyjna],"109",Tabela2[Status pracownika],"S7")*$G$3*$I$1</f>
        <v>0</v>
      </c>
      <c r="H12" s="67">
        <f t="shared" si="1"/>
        <v>0</v>
      </c>
      <c r="I12" s="68">
        <f>COUNTIFS(Tabela2[Jednostka organizacyjna],"109",Tabela2[Status pracownika],"S6")*$I$1*$I$3</f>
        <v>2176.6849078194532</v>
      </c>
      <c r="J12" s="68">
        <f>COUNTIFS(Tabela2[Jednostka organizacyjna],"109",Tabela2[Status pracownika],"S5")*$I$1*$J$3</f>
        <v>0</v>
      </c>
      <c r="K12" s="68">
        <f>COUNTIFS(Tabela2[Jednostka organizacyjna],"109",Tabela2[Status pracownika],"S4")*$I$1*$K$3</f>
        <v>0</v>
      </c>
      <c r="L12" s="68">
        <f>COUNTIFS(Tabela2[Jednostka organizacyjna],"109",Tabela2[Status pracownika],"S3")*$I$1*$L$3</f>
        <v>1306.0109446916717</v>
      </c>
      <c r="M12" s="68">
        <f>COUNTIFS(Tabela2[Jednostka organizacyjna],"109",Tabela2[Status pracownika],"S2")*$I$1*$M$3</f>
        <v>3265.0273617291796</v>
      </c>
      <c r="N12" s="68">
        <f>COUNTIFS(Tabela2[Jednostka organizacyjna],"109",Tabela2[Status pracownika],"S1")*$I$1*$N$3</f>
        <v>7836.0656681500313</v>
      </c>
      <c r="O12" s="67">
        <f t="shared" si="0"/>
        <v>14583.788882390336</v>
      </c>
      <c r="P12" s="67">
        <f t="shared" si="2"/>
        <v>14583.788882390336</v>
      </c>
    </row>
    <row r="13" spans="1:16" hidden="1">
      <c r="A13">
        <v>108</v>
      </c>
      <c r="D13" s="62">
        <v>110</v>
      </c>
      <c r="E13" s="65" t="s">
        <v>38</v>
      </c>
      <c r="F13" s="68">
        <f>COUNTIFS(Tabela2[Jednostka organizacyjna],"110",Tabela2[Status pracownika],"S8")*$F$3*$I$1</f>
        <v>0</v>
      </c>
      <c r="G13" s="68">
        <f>COUNTIFS(Tabela2[Jednostka organizacyjna],"110",Tabela2[Status pracownika],"S7")*$G$3*$I$1</f>
        <v>0</v>
      </c>
      <c r="H13" s="67">
        <f t="shared" si="1"/>
        <v>0</v>
      </c>
      <c r="I13" s="68">
        <f>COUNTIFS(Tabela2[Jednostka organizacyjna],"110",Tabela2[Status pracownika],"S6")*$I$1*$I$3</f>
        <v>4353.3698156389064</v>
      </c>
      <c r="J13" s="68">
        <f>COUNTIFS(Tabela2[Jednostka organizacyjna],"110",Tabela2[Status pracownika],"S5")*$I$1*$J$3</f>
        <v>0</v>
      </c>
      <c r="K13" s="68">
        <f>COUNTIFS(Tabela2[Jednostka organizacyjna],"110",Tabela2[Status pracownika],"S4")*$I$1*$K$3</f>
        <v>3047.3588709472342</v>
      </c>
      <c r="L13" s="68">
        <f>COUNTIFS(Tabela2[Jednostka organizacyjna],"110",Tabela2[Status pracownika],"S3")*$I$1*$L$3</f>
        <v>9142.0766128417017</v>
      </c>
      <c r="M13" s="68">
        <f>COUNTIFS(Tabela2[Jednostka organizacyjna],"110",Tabela2[Status pracownika],"S2")*$I$1*$M$3</f>
        <v>3265.0273617291796</v>
      </c>
      <c r="N13" s="68">
        <f>COUNTIFS(Tabela2[Jednostka organizacyjna],"110",Tabela2[Status pracownika],"S1")*$I$1*$N$3</f>
        <v>13930.7834100445</v>
      </c>
      <c r="O13" s="67">
        <f t="shared" si="0"/>
        <v>33738.616071201519</v>
      </c>
      <c r="P13" s="67">
        <f t="shared" si="2"/>
        <v>33738.616071201519</v>
      </c>
    </row>
    <row r="14" spans="1:16" hidden="1">
      <c r="A14">
        <v>107</v>
      </c>
      <c r="D14" s="62">
        <v>111</v>
      </c>
      <c r="E14" s="65" t="s">
        <v>38</v>
      </c>
      <c r="F14" s="68">
        <f>COUNTIFS(Tabela2[Jednostka organizacyjna],"111",Tabela2[Status pracownika],"S8")*$F$3*$I$1</f>
        <v>0</v>
      </c>
      <c r="G14" s="68">
        <f>COUNTIFS(Tabela2[Jednostka organizacyjna],"111",Tabela2[Status pracownika],"S7")*$G$3*$I$1</f>
        <v>0</v>
      </c>
      <c r="H14" s="67">
        <f t="shared" si="1"/>
        <v>0</v>
      </c>
      <c r="I14" s="68">
        <f>COUNTIFS(Tabela2[Jednostka organizacyjna],"111",Tabela2[Status pracownika],"S6")*$I$1*$I$3</f>
        <v>8706.7396312778128</v>
      </c>
      <c r="J14" s="68">
        <f>COUNTIFS(Tabela2[Jednostka organizacyjna],"111",Tabela2[Status pracownika],"S5")*$I$1*$J$3</f>
        <v>1741.3479262555625</v>
      </c>
      <c r="K14" s="68">
        <f>COUNTIFS(Tabela2[Jednostka organizacyjna],"111",Tabela2[Status pracownika],"S4")*$I$1*$K$3</f>
        <v>0</v>
      </c>
      <c r="L14" s="68">
        <f>COUNTIFS(Tabela2[Jednostka organizacyjna],"111",Tabela2[Status pracownika],"S3")*$I$1*$L$3</f>
        <v>14366.12039160839</v>
      </c>
      <c r="M14" s="68">
        <f>COUNTIFS(Tabela2[Jednostka organizacyjna],"111",Tabela2[Status pracownika],"S2")*$I$1*$M$3</f>
        <v>6530.0547234583591</v>
      </c>
      <c r="N14" s="68">
        <f>COUNTIFS(Tabela2[Jednostka organizacyjna],"111",Tabela2[Status pracownika],"S1")*$I$1*$N$3</f>
        <v>28732.240783216781</v>
      </c>
      <c r="O14" s="67">
        <f t="shared" si="0"/>
        <v>60076.503455816906</v>
      </c>
      <c r="P14" s="67">
        <f t="shared" si="2"/>
        <v>60076.503455816906</v>
      </c>
    </row>
    <row r="15" spans="1:16" hidden="1">
      <c r="A15">
        <v>105</v>
      </c>
      <c r="D15" s="62">
        <v>112</v>
      </c>
      <c r="E15" s="65" t="s">
        <v>38</v>
      </c>
      <c r="F15" s="68">
        <f>COUNTIFS(Tabela2[Jednostka organizacyjna],"112",Tabela2[Status pracownika],"S8")*$F$3*$I$1</f>
        <v>0</v>
      </c>
      <c r="G15" s="68">
        <f>COUNTIFS(Tabela2[Jednostka organizacyjna],"112",Tabela2[Status pracownika],"S7")*$G$3*$I$1</f>
        <v>0</v>
      </c>
      <c r="H15" s="67">
        <f t="shared" si="1"/>
        <v>0</v>
      </c>
      <c r="I15" s="68">
        <f>COUNTIFS(Tabela2[Jednostka organizacyjna],"112",Tabela2[Status pracownika],"S6")*$I$1*$I$3</f>
        <v>4353.3698156389064</v>
      </c>
      <c r="J15" s="68">
        <f>COUNTIFS(Tabela2[Jednostka organizacyjna],"112",Tabela2[Status pracownika],"S5")*$I$1*$J$3</f>
        <v>0</v>
      </c>
      <c r="K15" s="68">
        <f>COUNTIFS(Tabela2[Jednostka organizacyjna],"112",Tabela2[Status pracownika],"S4")*$I$1*$K$3</f>
        <v>0</v>
      </c>
      <c r="L15" s="68">
        <f>COUNTIFS(Tabela2[Jednostka organizacyjna],"112",Tabela2[Status pracownika],"S3")*$I$1*$L$3</f>
        <v>2612.0218893833435</v>
      </c>
      <c r="M15" s="68">
        <f>COUNTIFS(Tabela2[Jednostka organizacyjna],"112",Tabela2[Status pracownika],"S2")*$I$1*$M$3</f>
        <v>1088.3424539097266</v>
      </c>
      <c r="N15" s="68">
        <f>COUNTIFS(Tabela2[Jednostka organizacyjna],"112",Tabela2[Status pracownika],"S1")*$I$1*$N$3</f>
        <v>7836.0656681500313</v>
      </c>
      <c r="O15" s="67">
        <f t="shared" si="0"/>
        <v>15889.799827082008</v>
      </c>
      <c r="P15" s="67">
        <f t="shared" si="2"/>
        <v>15889.799827082008</v>
      </c>
    </row>
    <row r="16" spans="1:16" hidden="1">
      <c r="A16">
        <v>106</v>
      </c>
      <c r="D16" s="62">
        <v>113</v>
      </c>
      <c r="E16" s="65" t="s">
        <v>38</v>
      </c>
      <c r="F16" s="68">
        <f>COUNTIFS(Tabela2[Jednostka organizacyjna],"113",Tabela2[Status pracownika],"S8")*$F$3*$I$1</f>
        <v>0</v>
      </c>
      <c r="G16" s="68">
        <f>COUNTIFS(Tabela2[Jednostka organizacyjna],"113",Tabela2[Status pracownika],"S7")*$G$3*$I$1</f>
        <v>0</v>
      </c>
      <c r="H16" s="67">
        <f t="shared" si="1"/>
        <v>0</v>
      </c>
      <c r="I16" s="68">
        <f>COUNTIFS(Tabela2[Jednostka organizacyjna],"113",Tabela2[Status pracownika],"S6")*$I$1*$I$3</f>
        <v>4353.3698156389064</v>
      </c>
      <c r="J16" s="68">
        <f>COUNTIFS(Tabela2[Jednostka organizacyjna],"113",Tabela2[Status pracownika],"S5")*$I$1*$J$3</f>
        <v>0</v>
      </c>
      <c r="K16" s="68">
        <f>COUNTIFS(Tabela2[Jednostka organizacyjna],"113",Tabela2[Status pracownika],"S4")*$I$1*$K$3</f>
        <v>0</v>
      </c>
      <c r="L16" s="68">
        <f>COUNTIFS(Tabela2[Jednostka organizacyjna],"113",Tabela2[Status pracownika],"S3")*$I$1*$L$3</f>
        <v>3918.0328340750152</v>
      </c>
      <c r="M16" s="68">
        <f>COUNTIFS(Tabela2[Jednostka organizacyjna],"113",Tabela2[Status pracownika],"S2")*$I$1*$M$3</f>
        <v>5441.7122695486332</v>
      </c>
      <c r="N16" s="68">
        <f>COUNTIFS(Tabela2[Jednostka organizacyjna],"113",Tabela2[Status pracownika],"S1")*$I$1*$N$3</f>
        <v>11318.761520661155</v>
      </c>
      <c r="O16" s="67">
        <f t="shared" si="0"/>
        <v>25031.876439923712</v>
      </c>
      <c r="P16" s="67">
        <f t="shared" si="2"/>
        <v>25031.876439923712</v>
      </c>
    </row>
    <row r="17" spans="1:16" hidden="1">
      <c r="D17" s="62">
        <v>114</v>
      </c>
      <c r="E17" s="65" t="s">
        <v>38</v>
      </c>
      <c r="F17" s="68">
        <f>COUNTIFS(Tabela2[Jednostka organizacyjna],"114",Tabela2[Status pracownika],"S8")*$F$3*$I$1</f>
        <v>0</v>
      </c>
      <c r="G17" s="68">
        <f>COUNTIFS(Tabela2[Jednostka organizacyjna],"114",Tabela2[Status pracownika],"S7")*$G$3*$I$1</f>
        <v>0</v>
      </c>
      <c r="H17" s="67">
        <f t="shared" si="1"/>
        <v>0</v>
      </c>
      <c r="I17" s="68">
        <f>COUNTIFS(Tabela2[Jednostka organizacyjna],"114",Tabela2[Status pracownika],"S6")*$I$1*$I$3</f>
        <v>6530.0547234583591</v>
      </c>
      <c r="J17" s="68">
        <f>COUNTIFS(Tabela2[Jednostka organizacyjna],"114",Tabela2[Status pracownika],"S5")*$I$1*$J$3</f>
        <v>3482.6958525111249</v>
      </c>
      <c r="K17" s="68">
        <f>COUNTIFS(Tabela2[Jednostka organizacyjna],"114",Tabela2[Status pracownika],"S4")*$I$1*$K$3</f>
        <v>15236.794354736172</v>
      </c>
      <c r="L17" s="68">
        <f>COUNTIFS(Tabela2[Jednostka organizacyjna],"114",Tabela2[Status pracownika],"S3")*$I$1*$L$3</f>
        <v>41792.350230133496</v>
      </c>
      <c r="M17" s="68">
        <f>COUNTIFS(Tabela2[Jednostka organizacyjna],"114",Tabela2[Status pracownika],"S2")*$I$1*$M$3</f>
        <v>42445.355702479341</v>
      </c>
      <c r="N17" s="68">
        <f>COUNTIFS(Tabela2[Jednostka organizacyjna],"114",Tabela2[Status pracownika],"S1")*$I$1*$N$3</f>
        <v>96644.80990718372</v>
      </c>
      <c r="O17" s="67">
        <f t="shared" si="0"/>
        <v>206132.0607705022</v>
      </c>
      <c r="P17" s="67">
        <f t="shared" si="2"/>
        <v>206132.0607705022</v>
      </c>
    </row>
    <row r="18" spans="1:16" hidden="1">
      <c r="D18" s="62">
        <v>115</v>
      </c>
      <c r="E18" s="65" t="s">
        <v>38</v>
      </c>
      <c r="F18" s="68">
        <f>COUNTIFS(Tabela2[Jednostka organizacyjna],"115",Tabela2[Status pracownika],"S8")*$F$3*$I$1</f>
        <v>0</v>
      </c>
      <c r="G18" s="68">
        <f>COUNTIFS(Tabela2[Jednostka organizacyjna],"115",Tabela2[Status pracownika],"S7")*$G$3*$I$1</f>
        <v>0</v>
      </c>
      <c r="H18" s="67">
        <f t="shared" si="1"/>
        <v>0</v>
      </c>
      <c r="I18" s="68">
        <f>COUNTIFS(Tabela2[Jednostka organizacyjna],"115",Tabela2[Status pracownika],"S6")*$I$1*$I$3</f>
        <v>4353.3698156389064</v>
      </c>
      <c r="J18" s="68">
        <f>COUNTIFS(Tabela2[Jednostka organizacyjna],"115",Tabela2[Status pracownika],"S5")*$I$1*$J$3</f>
        <v>0</v>
      </c>
      <c r="K18" s="68">
        <f>COUNTIFS(Tabela2[Jednostka organizacyjna],"115",Tabela2[Status pracownika],"S4")*$I$1*$K$3</f>
        <v>0</v>
      </c>
      <c r="L18" s="68">
        <f>COUNTIFS(Tabela2[Jednostka organizacyjna],"115",Tabela2[Status pracownika],"S3")*$I$1*$L$3</f>
        <v>6530.0547234583591</v>
      </c>
      <c r="M18" s="68">
        <f>COUNTIFS(Tabela2[Jednostka organizacyjna],"115",Tabela2[Status pracownika],"S2")*$I$1*$M$3</f>
        <v>7618.397177368086</v>
      </c>
      <c r="N18" s="68">
        <f>COUNTIFS(Tabela2[Jednostka organizacyjna],"115",Tabela2[Status pracownika],"S1")*$I$1*$N$3</f>
        <v>21766.849078194529</v>
      </c>
      <c r="O18" s="67">
        <f t="shared" si="0"/>
        <v>40268.670794659876</v>
      </c>
      <c r="P18" s="67">
        <f t="shared" si="2"/>
        <v>40268.670794659876</v>
      </c>
    </row>
    <row r="19" spans="1:16" s="121" customFormat="1" ht="15" hidden="1" thickBot="1">
      <c r="H19" s="126"/>
      <c r="O19" s="126"/>
    </row>
    <row r="21" spans="1:16" s="101" customFormat="1" ht="25.8">
      <c r="A21" s="120" t="s">
        <v>1697</v>
      </c>
    </row>
    <row r="22" spans="1:16" s="102" customFormat="1" ht="17.399999999999999" customHeight="1" thickBot="1"/>
    <row r="23" spans="1:16" ht="43.2">
      <c r="A23" s="124" t="s">
        <v>1695</v>
      </c>
      <c r="B23" s="125" t="s">
        <v>1692</v>
      </c>
      <c r="H23"/>
      <c r="I23" s="129" t="s">
        <v>1692</v>
      </c>
      <c r="J23" s="122"/>
      <c r="O23"/>
    </row>
    <row r="24" spans="1:16">
      <c r="A24" s="51" t="s">
        <v>1664</v>
      </c>
      <c r="B24">
        <v>125</v>
      </c>
      <c r="H24"/>
      <c r="O24"/>
    </row>
    <row r="25" spans="1:16">
      <c r="A25" s="51" t="s">
        <v>1666</v>
      </c>
      <c r="B25">
        <v>41</v>
      </c>
      <c r="H25"/>
      <c r="I25" t="s">
        <v>1681</v>
      </c>
      <c r="J25">
        <v>43.4</v>
      </c>
      <c r="O25"/>
    </row>
    <row r="26" spans="1:16">
      <c r="A26" s="51" t="s">
        <v>1665</v>
      </c>
      <c r="B26">
        <v>21</v>
      </c>
      <c r="H26"/>
      <c r="I26" t="s">
        <v>1683</v>
      </c>
      <c r="J26">
        <v>21.037110067687529</v>
      </c>
      <c r="O26"/>
    </row>
    <row r="27" spans="1:16">
      <c r="A27" s="51" t="s">
        <v>1663</v>
      </c>
      <c r="B27">
        <v>21</v>
      </c>
      <c r="H27"/>
      <c r="I27" t="s">
        <v>1682</v>
      </c>
      <c r="J27">
        <v>21</v>
      </c>
      <c r="O27"/>
    </row>
    <row r="28" spans="1:16">
      <c r="A28" s="51" t="s">
        <v>1667</v>
      </c>
      <c r="B28">
        <v>9</v>
      </c>
      <c r="H28"/>
      <c r="I28" t="s">
        <v>1684</v>
      </c>
      <c r="J28">
        <v>21</v>
      </c>
      <c r="O28"/>
    </row>
    <row r="29" spans="1:16">
      <c r="H29"/>
      <c r="I29" t="s">
        <v>1698</v>
      </c>
      <c r="J29">
        <v>47.040408161494518</v>
      </c>
      <c r="O29"/>
    </row>
    <row r="30" spans="1:16">
      <c r="H30"/>
      <c r="I30" t="s">
        <v>1685</v>
      </c>
      <c r="J30">
        <v>2212.8000000000002</v>
      </c>
      <c r="O30"/>
    </row>
    <row r="31" spans="1:16">
      <c r="H31"/>
      <c r="I31" t="s">
        <v>1686</v>
      </c>
      <c r="J31">
        <v>3.8044710875631083</v>
      </c>
      <c r="O31"/>
    </row>
    <row r="32" spans="1:16">
      <c r="H32"/>
      <c r="I32" t="s">
        <v>1687</v>
      </c>
      <c r="J32">
        <v>1.9219487835191149</v>
      </c>
      <c r="O32"/>
    </row>
    <row r="33" spans="1:15">
      <c r="H33"/>
      <c r="I33" t="s">
        <v>1688</v>
      </c>
      <c r="J33">
        <v>116</v>
      </c>
      <c r="O33"/>
    </row>
    <row r="34" spans="1:15">
      <c r="H34"/>
      <c r="I34" t="s">
        <v>1689</v>
      </c>
      <c r="J34">
        <v>9</v>
      </c>
      <c r="O34"/>
    </row>
    <row r="35" spans="1:15">
      <c r="H35"/>
      <c r="I35" t="s">
        <v>1690</v>
      </c>
      <c r="J35">
        <v>125</v>
      </c>
      <c r="O35"/>
    </row>
    <row r="36" spans="1:15">
      <c r="H36"/>
      <c r="I36" t="s">
        <v>17</v>
      </c>
      <c r="J36">
        <v>217</v>
      </c>
      <c r="O36"/>
    </row>
    <row r="37" spans="1:15" ht="15" thickBot="1">
      <c r="H37"/>
      <c r="I37" s="121" t="s">
        <v>1691</v>
      </c>
      <c r="J37" s="121">
        <v>5</v>
      </c>
      <c r="O37"/>
    </row>
    <row r="39" spans="1:15" ht="15" thickBot="1"/>
    <row r="40" spans="1:15" ht="28.8">
      <c r="A40" s="124" t="s">
        <v>1696</v>
      </c>
      <c r="B40" s="125" t="s">
        <v>1693</v>
      </c>
      <c r="I40" s="130" t="s">
        <v>1693</v>
      </c>
      <c r="J40" s="122"/>
      <c r="M40" s="66"/>
      <c r="O40"/>
    </row>
    <row r="41" spans="1:15">
      <c r="A41" s="51">
        <v>106</v>
      </c>
      <c r="B41" s="123">
        <v>6305.9720208306871</v>
      </c>
      <c r="M41" s="66"/>
      <c r="O41"/>
    </row>
    <row r="42" spans="1:15">
      <c r="A42" s="51">
        <v>107</v>
      </c>
      <c r="B42" s="123">
        <v>7393.2085761463204</v>
      </c>
      <c r="I42" t="s">
        <v>1681</v>
      </c>
      <c r="J42" s="127">
        <v>114565.62950603198</v>
      </c>
      <c r="M42" s="66"/>
      <c r="O42"/>
    </row>
    <row r="43" spans="1:15">
      <c r="A43" s="51">
        <v>109</v>
      </c>
      <c r="B43" s="123">
        <v>14568.969841229517</v>
      </c>
      <c r="I43" t="s">
        <v>1683</v>
      </c>
      <c r="J43" s="128">
        <v>47547.504740934666</v>
      </c>
      <c r="M43" s="66"/>
      <c r="O43"/>
    </row>
    <row r="44" spans="1:15">
      <c r="A44" s="51">
        <v>112</v>
      </c>
      <c r="B44" s="123">
        <v>15873.653707608275</v>
      </c>
      <c r="I44" t="s">
        <v>1682</v>
      </c>
      <c r="J44" s="128">
        <v>33695.773384126995</v>
      </c>
      <c r="M44" s="66"/>
      <c r="O44"/>
    </row>
    <row r="45" spans="1:15">
      <c r="A45" s="51">
        <v>108</v>
      </c>
      <c r="B45" s="123">
        <v>16960.890262923916</v>
      </c>
      <c r="I45" t="s">
        <v>1684</v>
      </c>
      <c r="J45" s="128">
        <v>548480.23385904939</v>
      </c>
      <c r="M45" s="66"/>
      <c r="O45"/>
    </row>
    <row r="46" spans="1:15">
      <c r="A46" s="51">
        <v>105</v>
      </c>
      <c r="B46" s="123">
        <v>17613.232196113295</v>
      </c>
      <c r="I46" t="s">
        <v>1698</v>
      </c>
      <c r="J46" s="128">
        <v>184150.69401535817</v>
      </c>
      <c r="M46" s="66"/>
      <c r="O46"/>
    </row>
    <row r="47" spans="1:15">
      <c r="A47" s="51">
        <v>113</v>
      </c>
      <c r="B47" s="123">
        <v>25006.440772259612</v>
      </c>
      <c r="I47" t="s">
        <v>1685</v>
      </c>
      <c r="J47">
        <v>33911478106.338066</v>
      </c>
      <c r="M47" s="66"/>
      <c r="O47"/>
    </row>
    <row r="48" spans="1:15">
      <c r="A48" s="51">
        <v>110</v>
      </c>
      <c r="B48" s="123">
        <v>33704.333214784696</v>
      </c>
      <c r="I48" t="s">
        <v>1686</v>
      </c>
      <c r="J48" s="128">
        <v>3.0899914754435232</v>
      </c>
      <c r="M48" s="66"/>
      <c r="O48"/>
    </row>
    <row r="49" spans="1:15">
      <c r="A49" s="51">
        <v>115</v>
      </c>
      <c r="B49" s="123">
        <v>40227.752546678523</v>
      </c>
      <c r="I49" t="s">
        <v>1687</v>
      </c>
      <c r="J49" s="128">
        <v>2.0552055014403567</v>
      </c>
      <c r="M49" s="66"/>
      <c r="O49"/>
    </row>
    <row r="50" spans="1:15">
      <c r="A50" s="51">
        <v>103</v>
      </c>
      <c r="B50" s="123">
        <v>46533.72456750922</v>
      </c>
      <c r="I50" t="s">
        <v>1688</v>
      </c>
      <c r="J50" s="128">
        <v>542175.86335492239</v>
      </c>
      <c r="M50" s="66"/>
      <c r="O50"/>
    </row>
    <row r="51" spans="1:15">
      <c r="A51" s="51">
        <v>111</v>
      </c>
      <c r="B51" s="123">
        <v>60015.457853423133</v>
      </c>
      <c r="I51" t="s">
        <v>1689</v>
      </c>
      <c r="J51" s="127">
        <v>6304.3705041269841</v>
      </c>
      <c r="M51" s="66"/>
      <c r="O51"/>
    </row>
    <row r="52" spans="1:15">
      <c r="A52" s="51">
        <v>104</v>
      </c>
      <c r="B52" s="123">
        <v>131555.62319319189</v>
      </c>
      <c r="I52" t="s">
        <v>1690</v>
      </c>
      <c r="J52" s="127">
        <v>548480.23385904939</v>
      </c>
      <c r="M52" s="66"/>
      <c r="O52"/>
    </row>
    <row r="53" spans="1:15">
      <c r="A53" s="51">
        <v>114</v>
      </c>
      <c r="B53" s="123">
        <v>205922.60357678184</v>
      </c>
      <c r="I53" t="s">
        <v>17</v>
      </c>
      <c r="J53" s="127">
        <v>1718484.4425904797</v>
      </c>
      <c r="M53" s="66"/>
      <c r="O53"/>
    </row>
    <row r="54" spans="1:15" ht="15" thickBot="1">
      <c r="A54" s="51">
        <v>102</v>
      </c>
      <c r="B54" s="123">
        <v>548184.67119013937</v>
      </c>
      <c r="I54" s="121" t="s">
        <v>1691</v>
      </c>
      <c r="J54" s="121">
        <v>15</v>
      </c>
      <c r="M54" s="66"/>
      <c r="O54"/>
    </row>
    <row r="55" spans="1:15">
      <c r="A55" s="51">
        <v>101</v>
      </c>
      <c r="B55" s="123">
        <v>548619.56581226573</v>
      </c>
    </row>
    <row r="56" spans="1:15" ht="15" thickBot="1"/>
    <row r="57" spans="1:15">
      <c r="I57" s="130" t="s">
        <v>1694</v>
      </c>
      <c r="J57" s="122"/>
    </row>
    <row r="59" spans="1:15" ht="43.2">
      <c r="A59" s="124" t="s">
        <v>30</v>
      </c>
      <c r="B59" s="125" t="s">
        <v>1694</v>
      </c>
      <c r="I59" t="s">
        <v>1681</v>
      </c>
      <c r="J59" s="128">
        <v>150.81818181818181</v>
      </c>
    </row>
    <row r="60" spans="1:15">
      <c r="A60" s="51" t="s">
        <v>9</v>
      </c>
      <c r="B60">
        <v>1</v>
      </c>
      <c r="I60" t="s">
        <v>1683</v>
      </c>
      <c r="J60" s="128">
        <v>89.729575359604112</v>
      </c>
    </row>
    <row r="61" spans="1:15">
      <c r="A61" s="51" t="s">
        <v>44</v>
      </c>
      <c r="B61">
        <v>1</v>
      </c>
      <c r="I61" t="s">
        <v>1682</v>
      </c>
      <c r="J61">
        <v>38</v>
      </c>
    </row>
    <row r="62" spans="1:15">
      <c r="A62" s="51" t="s">
        <v>45</v>
      </c>
      <c r="B62">
        <v>4</v>
      </c>
      <c r="I62" t="s">
        <v>1684</v>
      </c>
      <c r="J62">
        <v>1</v>
      </c>
    </row>
    <row r="63" spans="1:15">
      <c r="A63" s="51" t="s">
        <v>52</v>
      </c>
      <c r="B63">
        <v>14</v>
      </c>
      <c r="I63" t="s">
        <v>1698</v>
      </c>
      <c r="J63" s="128">
        <v>297.59933406572605</v>
      </c>
    </row>
    <row r="64" spans="1:15">
      <c r="A64" s="51" t="s">
        <v>7</v>
      </c>
      <c r="B64">
        <v>15</v>
      </c>
      <c r="I64" t="s">
        <v>1685</v>
      </c>
      <c r="J64" s="128">
        <v>88565.363636363632</v>
      </c>
    </row>
    <row r="65" spans="1:10">
      <c r="A65" s="51" t="s">
        <v>46</v>
      </c>
      <c r="B65">
        <v>38</v>
      </c>
      <c r="I65" t="s">
        <v>1686</v>
      </c>
      <c r="J65" s="128">
        <v>9.3518630574338459</v>
      </c>
    </row>
    <row r="66" spans="1:10">
      <c r="A66" s="51" t="s">
        <v>55</v>
      </c>
      <c r="B66">
        <v>74</v>
      </c>
      <c r="I66" t="s">
        <v>1687</v>
      </c>
      <c r="J66" s="128">
        <v>2.9882045177589078</v>
      </c>
    </row>
    <row r="67" spans="1:10">
      <c r="A67" s="51" t="s">
        <v>10</v>
      </c>
      <c r="B67">
        <v>112</v>
      </c>
      <c r="I67" t="s">
        <v>1688</v>
      </c>
      <c r="J67">
        <v>1021</v>
      </c>
    </row>
    <row r="68" spans="1:10">
      <c r="A68" s="51" t="s">
        <v>8</v>
      </c>
      <c r="B68">
        <v>183</v>
      </c>
      <c r="I68" t="s">
        <v>1689</v>
      </c>
      <c r="J68">
        <v>1</v>
      </c>
    </row>
    <row r="69" spans="1:10">
      <c r="A69" s="51" t="s">
        <v>47</v>
      </c>
      <c r="B69">
        <v>193</v>
      </c>
      <c r="I69" t="s">
        <v>1690</v>
      </c>
      <c r="J69">
        <v>1022</v>
      </c>
    </row>
    <row r="70" spans="1:10">
      <c r="A70" s="51" t="s">
        <v>1669</v>
      </c>
      <c r="B70">
        <v>1024</v>
      </c>
      <c r="I70" t="s">
        <v>17</v>
      </c>
      <c r="J70">
        <v>1659</v>
      </c>
    </row>
    <row r="71" spans="1:10" ht="15" thickBot="1">
      <c r="I71" s="121" t="s">
        <v>1691</v>
      </c>
      <c r="J71" s="121">
        <v>11</v>
      </c>
    </row>
  </sheetData>
  <conditionalFormatting pivot="1" sqref="B24:B28">
    <cfRule type="dataBar" priority="3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{698F240A-03D0-4136-8D55-494D4E7120DD}</x14:id>
        </ext>
      </extLst>
    </cfRule>
  </conditionalFormatting>
  <conditionalFormatting pivot="1" sqref="B41:B55">
    <cfRule type="dataBar" priority="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{EEBC4507-EFFA-4EA2-8268-8BED2F8202ED}</x14:id>
        </ext>
      </extLst>
    </cfRule>
  </conditionalFormatting>
  <conditionalFormatting pivot="1" sqref="B60:B70">
    <cfRule type="dataBar" priority="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{4F980568-F592-40AE-BD60-D53B01954006}</x14:id>
        </ext>
      </extLst>
    </cfRule>
  </conditionalFormatting>
  <pageMargins left="0.7" right="0.7" top="0.75" bottom="0.75" header="0.3" footer="0.3"/>
  <pageSetup paperSize="9" scale="58" fitToHeight="0" orientation="landscape" r:id="rId4"/>
  <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698F240A-03D0-4136-8D55-494D4E7120DD}">
            <x14:dataBar minLength="0" maxLength="100" direction="leftToRight">
              <x14:cfvo type="autoMin"/>
              <x14:cfvo type="autoMax"/>
              <x14:negativeFillColor rgb="FFFF0000"/>
              <x14:axisColor rgb="FF000000"/>
            </x14:dataBar>
          </x14:cfRule>
          <xm:sqref>B24:B28</xm:sqref>
        </x14:conditionalFormatting>
        <x14:conditionalFormatting xmlns:xm="http://schemas.microsoft.com/office/excel/2006/main" pivot="1">
          <x14:cfRule type="dataBar" id="{EEBC4507-EFFA-4EA2-8268-8BED2F8202E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B41:B55</xm:sqref>
        </x14:conditionalFormatting>
        <x14:conditionalFormatting xmlns:xm="http://schemas.microsoft.com/office/excel/2006/main" pivot="1">
          <x14:cfRule type="dataBar" id="{4F980568-F592-40AE-BD60-D53B0195400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B60:B70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8</vt:i4>
      </vt:variant>
      <vt:variant>
        <vt:lpstr>Nazwane zakresy</vt:lpstr>
      </vt:variant>
      <vt:variant>
        <vt:i4>2</vt:i4>
      </vt:variant>
    </vt:vector>
  </HeadingPairs>
  <TitlesOfParts>
    <vt:vector size="10" baseType="lpstr">
      <vt:lpstr>Podział podstawowy</vt:lpstr>
      <vt:lpstr>Tabela źródłowa</vt:lpstr>
      <vt:lpstr>Nieobecności</vt:lpstr>
      <vt:lpstr>Wyszukiwarka</vt:lpstr>
      <vt:lpstr>Tabela dla jednostek</vt:lpstr>
      <vt:lpstr>Tabela zbiorcza</vt:lpstr>
      <vt:lpstr>Listy płac</vt:lpstr>
      <vt:lpstr>Tabele pomocnicze</vt:lpstr>
      <vt:lpstr>'Tabela zbiorcza'!Wybieranie</vt:lpstr>
      <vt:lpstr>'Tabela źródłowa'!Wybieranie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Szablon do nagród 2023</dc:title>
  <dc:creator>joanna misztal</dc:creator>
  <cp:lastModifiedBy>joanna misztal</cp:lastModifiedBy>
  <cp:lastPrinted>2023-06-17T10:30:03Z</cp:lastPrinted>
  <dcterms:created xsi:type="dcterms:W3CDTF">2023-05-30T17:21:18Z</dcterms:created>
  <dcterms:modified xsi:type="dcterms:W3CDTF">2023-06-24T05:17:28Z</dcterms:modified>
  <cp:category>Fundusz wynagrodzeń</cp:category>
</cp:coreProperties>
</file>