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ham/Downloads/"/>
    </mc:Choice>
  </mc:AlternateContent>
  <xr:revisionPtr revIDLastSave="0" documentId="13_ncr:1_{F6162044-EC00-BD42-8215-0E17086E8989}" xr6:coauthVersionLast="47" xr6:coauthVersionMax="47" xr10:uidLastSave="{00000000-0000-0000-0000-000000000000}"/>
  <bookViews>
    <workbookView xWindow="0" yWindow="500" windowWidth="33600" windowHeight="20500" xr2:uid="{8F47B7FF-CC9D-4844-8683-71DB7A145D22}"/>
  </bookViews>
  <sheets>
    <sheet name="Hua Xin-Asahan Dec 21-Apr 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3" i="1" l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9" i="1"/>
  <c r="P31" i="1"/>
  <c r="P33" i="1"/>
  <c r="P34" i="1"/>
  <c r="P35" i="1"/>
  <c r="P36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" i="1"/>
  <c r="P8" i="1"/>
  <c r="P9" i="1"/>
  <c r="P10" i="1"/>
  <c r="P11" i="1"/>
  <c r="P12" i="1"/>
  <c r="P6" i="1"/>
  <c r="J72" i="1" l="1"/>
  <c r="G72" i="1"/>
  <c r="O71" i="1"/>
  <c r="L71" i="1"/>
  <c r="I71" i="1"/>
  <c r="F71" i="1"/>
  <c r="O70" i="1"/>
  <c r="L70" i="1"/>
  <c r="I70" i="1"/>
  <c r="F70" i="1"/>
  <c r="O69" i="1"/>
  <c r="L69" i="1"/>
  <c r="I69" i="1"/>
  <c r="F69" i="1"/>
  <c r="O68" i="1"/>
  <c r="L68" i="1"/>
  <c r="I68" i="1"/>
  <c r="F68" i="1"/>
  <c r="O67" i="1"/>
  <c r="L67" i="1"/>
  <c r="I67" i="1"/>
  <c r="F67" i="1"/>
  <c r="O66" i="1"/>
  <c r="L66" i="1"/>
  <c r="I66" i="1"/>
  <c r="F66" i="1"/>
  <c r="O65" i="1"/>
  <c r="L65" i="1"/>
  <c r="I65" i="1"/>
  <c r="F65" i="1"/>
  <c r="O64" i="1"/>
  <c r="L64" i="1"/>
  <c r="I64" i="1"/>
  <c r="F64" i="1"/>
  <c r="O63" i="1"/>
  <c r="L63" i="1"/>
  <c r="I63" i="1"/>
  <c r="F63" i="1"/>
  <c r="O62" i="1"/>
  <c r="L62" i="1"/>
  <c r="I62" i="1"/>
  <c r="F62" i="1"/>
  <c r="O61" i="1"/>
  <c r="L61" i="1"/>
  <c r="I61" i="1"/>
  <c r="F61" i="1"/>
  <c r="O60" i="1"/>
  <c r="L60" i="1"/>
  <c r="I60" i="1"/>
  <c r="F60" i="1"/>
  <c r="O59" i="1"/>
  <c r="L59" i="1"/>
  <c r="I59" i="1"/>
  <c r="F59" i="1"/>
  <c r="O58" i="1"/>
  <c r="L58" i="1"/>
  <c r="I58" i="1"/>
  <c r="F58" i="1"/>
  <c r="O57" i="1"/>
  <c r="L57" i="1"/>
  <c r="I57" i="1"/>
  <c r="F57" i="1"/>
  <c r="O56" i="1"/>
  <c r="L56" i="1"/>
  <c r="I56" i="1"/>
  <c r="F56" i="1"/>
  <c r="O55" i="1"/>
  <c r="L55" i="1"/>
  <c r="I55" i="1"/>
  <c r="F55" i="1"/>
  <c r="O54" i="1"/>
  <c r="L54" i="1"/>
  <c r="I54" i="1"/>
  <c r="F54" i="1"/>
  <c r="O53" i="1"/>
  <c r="L53" i="1"/>
  <c r="I53" i="1"/>
  <c r="F53" i="1"/>
  <c r="O52" i="1"/>
  <c r="L52" i="1"/>
  <c r="I52" i="1"/>
  <c r="F52" i="1"/>
  <c r="O51" i="1"/>
  <c r="L51" i="1"/>
  <c r="I51" i="1"/>
  <c r="F51" i="1"/>
  <c r="O50" i="1"/>
  <c r="L50" i="1"/>
  <c r="I50" i="1"/>
  <c r="F50" i="1"/>
  <c r="Q50" i="1" s="1"/>
  <c r="O49" i="1"/>
  <c r="L49" i="1"/>
  <c r="I49" i="1"/>
  <c r="F49" i="1"/>
  <c r="O48" i="1"/>
  <c r="L48" i="1"/>
  <c r="I48" i="1"/>
  <c r="F48" i="1"/>
  <c r="Q48" i="1" s="1"/>
  <c r="O47" i="1"/>
  <c r="L47" i="1"/>
  <c r="I47" i="1"/>
  <c r="F47" i="1"/>
  <c r="O46" i="1"/>
  <c r="L46" i="1"/>
  <c r="I46" i="1"/>
  <c r="F46" i="1"/>
  <c r="Q46" i="1" s="1"/>
  <c r="O45" i="1"/>
  <c r="L45" i="1"/>
  <c r="I45" i="1"/>
  <c r="F45" i="1"/>
  <c r="O44" i="1"/>
  <c r="L44" i="1"/>
  <c r="I44" i="1"/>
  <c r="F44" i="1"/>
  <c r="Q44" i="1" s="1"/>
  <c r="O43" i="1"/>
  <c r="L43" i="1"/>
  <c r="I43" i="1"/>
  <c r="F43" i="1"/>
  <c r="O42" i="1"/>
  <c r="L42" i="1"/>
  <c r="I42" i="1"/>
  <c r="F42" i="1"/>
  <c r="Q42" i="1" s="1"/>
  <c r="O41" i="1"/>
  <c r="L41" i="1"/>
  <c r="I41" i="1"/>
  <c r="F41" i="1"/>
  <c r="O40" i="1"/>
  <c r="L40" i="1"/>
  <c r="I40" i="1"/>
  <c r="F40" i="1"/>
  <c r="Q40" i="1" s="1"/>
  <c r="O39" i="1"/>
  <c r="L39" i="1"/>
  <c r="I39" i="1"/>
  <c r="F39" i="1"/>
  <c r="O38" i="1"/>
  <c r="L38" i="1"/>
  <c r="I38" i="1"/>
  <c r="F38" i="1"/>
  <c r="Q38" i="1" s="1"/>
  <c r="O37" i="1"/>
  <c r="L37" i="1"/>
  <c r="I37" i="1"/>
  <c r="D37" i="1"/>
  <c r="P37" i="1" s="1"/>
  <c r="O36" i="1"/>
  <c r="L36" i="1"/>
  <c r="I36" i="1"/>
  <c r="F36" i="1"/>
  <c r="Q36" i="1" s="1"/>
  <c r="O35" i="1"/>
  <c r="L35" i="1"/>
  <c r="I35" i="1"/>
  <c r="F35" i="1"/>
  <c r="O34" i="1"/>
  <c r="L34" i="1"/>
  <c r="I34" i="1"/>
  <c r="F34" i="1"/>
  <c r="Q34" i="1" s="1"/>
  <c r="O33" i="1"/>
  <c r="L33" i="1"/>
  <c r="I33" i="1"/>
  <c r="F33" i="1"/>
  <c r="M32" i="1"/>
  <c r="P32" i="1" s="1"/>
  <c r="L32" i="1"/>
  <c r="I32" i="1"/>
  <c r="F32" i="1"/>
  <c r="O31" i="1"/>
  <c r="L31" i="1"/>
  <c r="I31" i="1"/>
  <c r="F31" i="1"/>
  <c r="M30" i="1"/>
  <c r="P30" i="1" s="1"/>
  <c r="L30" i="1"/>
  <c r="I30" i="1"/>
  <c r="F30" i="1"/>
  <c r="O29" i="1"/>
  <c r="L29" i="1"/>
  <c r="I29" i="1"/>
  <c r="F29" i="1"/>
  <c r="M28" i="1"/>
  <c r="P28" i="1" s="1"/>
  <c r="L28" i="1"/>
  <c r="I28" i="1"/>
  <c r="F28" i="1"/>
  <c r="O27" i="1"/>
  <c r="L27" i="1"/>
  <c r="I27" i="1"/>
  <c r="F27" i="1"/>
  <c r="O26" i="1"/>
  <c r="L26" i="1"/>
  <c r="I26" i="1"/>
  <c r="F26" i="1"/>
  <c r="O25" i="1"/>
  <c r="L25" i="1"/>
  <c r="I25" i="1"/>
  <c r="F25" i="1"/>
  <c r="O24" i="1"/>
  <c r="L24" i="1"/>
  <c r="I24" i="1"/>
  <c r="F24" i="1"/>
  <c r="Q24" i="1" s="1"/>
  <c r="O23" i="1"/>
  <c r="L23" i="1"/>
  <c r="I23" i="1"/>
  <c r="F23" i="1"/>
  <c r="O22" i="1"/>
  <c r="L22" i="1"/>
  <c r="I22" i="1"/>
  <c r="F22" i="1"/>
  <c r="Q22" i="1" s="1"/>
  <c r="O21" i="1"/>
  <c r="L21" i="1"/>
  <c r="I21" i="1"/>
  <c r="F21" i="1"/>
  <c r="O20" i="1"/>
  <c r="L20" i="1"/>
  <c r="I20" i="1"/>
  <c r="F20" i="1"/>
  <c r="Q20" i="1" s="1"/>
  <c r="O19" i="1"/>
  <c r="L19" i="1"/>
  <c r="I19" i="1"/>
  <c r="F19" i="1"/>
  <c r="O18" i="1"/>
  <c r="L18" i="1"/>
  <c r="I18" i="1"/>
  <c r="F18" i="1"/>
  <c r="Q18" i="1" s="1"/>
  <c r="O17" i="1"/>
  <c r="L17" i="1"/>
  <c r="I17" i="1"/>
  <c r="F17" i="1"/>
  <c r="O16" i="1"/>
  <c r="L16" i="1"/>
  <c r="I16" i="1"/>
  <c r="F16" i="1"/>
  <c r="Q16" i="1" s="1"/>
  <c r="O15" i="1"/>
  <c r="L15" i="1"/>
  <c r="I15" i="1"/>
  <c r="F15" i="1"/>
  <c r="O14" i="1"/>
  <c r="L14" i="1"/>
  <c r="I14" i="1"/>
  <c r="F14" i="1"/>
  <c r="Q14" i="1" s="1"/>
  <c r="O13" i="1"/>
  <c r="L13" i="1"/>
  <c r="I13" i="1"/>
  <c r="F13" i="1"/>
  <c r="O12" i="1"/>
  <c r="L12" i="1"/>
  <c r="I12" i="1"/>
  <c r="F12" i="1"/>
  <c r="Q12" i="1" s="1"/>
  <c r="O11" i="1"/>
  <c r="L11" i="1"/>
  <c r="I11" i="1"/>
  <c r="F11" i="1"/>
  <c r="O10" i="1"/>
  <c r="L10" i="1"/>
  <c r="I10" i="1"/>
  <c r="F10" i="1"/>
  <c r="Q10" i="1" s="1"/>
  <c r="O9" i="1"/>
  <c r="L9" i="1"/>
  <c r="I9" i="1"/>
  <c r="F9" i="1"/>
  <c r="O8" i="1"/>
  <c r="L8" i="1"/>
  <c r="I8" i="1"/>
  <c r="F8" i="1"/>
  <c r="Q8" i="1" s="1"/>
  <c r="O7" i="1"/>
  <c r="L7" i="1"/>
  <c r="I7" i="1"/>
  <c r="F7" i="1"/>
  <c r="O6" i="1"/>
  <c r="L6" i="1"/>
  <c r="I6" i="1"/>
  <c r="F6" i="1"/>
  <c r="Q26" i="1" l="1"/>
  <c r="Q52" i="1"/>
  <c r="Q54" i="1"/>
  <c r="Q56" i="1"/>
  <c r="Q58" i="1"/>
  <c r="Q60" i="1"/>
  <c r="Q62" i="1"/>
  <c r="Q64" i="1"/>
  <c r="Q66" i="1"/>
  <c r="Q68" i="1"/>
  <c r="Q70" i="1"/>
  <c r="Q7" i="1"/>
  <c r="Q9" i="1"/>
  <c r="Q11" i="1"/>
  <c r="Q17" i="1"/>
  <c r="Q19" i="1"/>
  <c r="Q21" i="1"/>
  <c r="Q27" i="1"/>
  <c r="Q31" i="1"/>
  <c r="Q33" i="1"/>
  <c r="Q39" i="1"/>
  <c r="Q41" i="1"/>
  <c r="Q43" i="1"/>
  <c r="Q49" i="1"/>
  <c r="Q51" i="1"/>
  <c r="Q53" i="1"/>
  <c r="Q55" i="1"/>
  <c r="Q57" i="1"/>
  <c r="Q59" i="1"/>
  <c r="Q61" i="1"/>
  <c r="Q63" i="1"/>
  <c r="Q65" i="1"/>
  <c r="Q67" i="1"/>
  <c r="Q69" i="1"/>
  <c r="Q71" i="1"/>
  <c r="Q30" i="1"/>
  <c r="Q13" i="1"/>
  <c r="Q23" i="1"/>
  <c r="Q29" i="1"/>
  <c r="Q35" i="1"/>
  <c r="Q45" i="1"/>
  <c r="Q15" i="1"/>
  <c r="Q25" i="1"/>
  <c r="Q47" i="1"/>
  <c r="Q6" i="1"/>
  <c r="I72" i="1"/>
  <c r="L72" i="1"/>
  <c r="M72" i="1"/>
  <c r="O28" i="1"/>
  <c r="Q28" i="1" s="1"/>
  <c r="O30" i="1"/>
  <c r="O32" i="1"/>
  <c r="Q32" i="1" s="1"/>
  <c r="D72" i="1"/>
  <c r="F37" i="1"/>
  <c r="Q37" i="1" s="1"/>
  <c r="P72" i="1" l="1"/>
  <c r="F72" i="1"/>
  <c r="O72" i="1"/>
  <c r="Q72" i="1" l="1"/>
</calcChain>
</file>

<file path=xl/sharedStrings.xml><?xml version="1.0" encoding="utf-8"?>
<sst xmlns="http://schemas.openxmlformats.org/spreadsheetml/2006/main" count="152" uniqueCount="84">
  <si>
    <t>Hua Xin Holdings Sdn Bhd</t>
  </si>
  <si>
    <t>园地</t>
  </si>
  <si>
    <t>Asahan</t>
  </si>
  <si>
    <t>日期</t>
  </si>
  <si>
    <t>顾客</t>
  </si>
  <si>
    <t>单号</t>
  </si>
  <si>
    <t>总 (KG)</t>
  </si>
  <si>
    <t>总额 (RM)</t>
  </si>
  <si>
    <t>数量 (KG)</t>
  </si>
  <si>
    <t>价格 (RM)</t>
  </si>
  <si>
    <t>Q2330</t>
  </si>
  <si>
    <t>Q2331</t>
  </si>
  <si>
    <t>Q2332</t>
  </si>
  <si>
    <t>Q2333</t>
  </si>
  <si>
    <t>Q2334</t>
  </si>
  <si>
    <t>Q2335</t>
  </si>
  <si>
    <t>Q2336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</si>
  <si>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</si>
  <si>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</si>
  <si>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</si>
  <si>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</si>
  <si>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</si>
  <si>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</si>
  <si>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</si>
  <si>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</si>
  <si>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HX1978</t>
  </si>
  <si>
    <t>HX1979/78080</t>
  </si>
  <si>
    <t>HX1980/78081</t>
  </si>
  <si>
    <t>HX1981</t>
  </si>
  <si>
    <t>HX1982/78082</t>
  </si>
  <si>
    <t>HX1983</t>
  </si>
  <si>
    <t>HX1984/78083</t>
  </si>
  <si>
    <t>HX1985</t>
  </si>
  <si>
    <t>HX1986/78084</t>
  </si>
  <si>
    <t>HX1987</t>
  </si>
  <si>
    <t>HX1988/78085</t>
  </si>
  <si>
    <t>HX1989</t>
  </si>
  <si>
    <t>HX1990</t>
  </si>
  <si>
    <t>HX1991/78086</t>
  </si>
  <si>
    <t>HX1992/78087</t>
  </si>
  <si>
    <t>HX1993</t>
  </si>
  <si>
    <t>HX1994/78088</t>
  </si>
  <si>
    <t>HX1995</t>
  </si>
  <si>
    <t>HX1996/78089</t>
  </si>
  <si>
    <t>HX1997</t>
  </si>
  <si>
    <t>HX1998</t>
  </si>
  <si>
    <t>Hua Kee (Calvin)</t>
  </si>
  <si>
    <t>HX1999</t>
  </si>
  <si>
    <t>HX2000/78090</t>
  </si>
  <si>
    <t>HX2001</t>
  </si>
  <si>
    <t>HX2002</t>
  </si>
  <si>
    <t>HX2003/78091</t>
  </si>
  <si>
    <t>HX2004</t>
  </si>
  <si>
    <t>HX2005</t>
  </si>
  <si>
    <t>HX2006/78092</t>
  </si>
  <si>
    <t>HX2007/78093</t>
  </si>
  <si>
    <t>HX2008</t>
  </si>
  <si>
    <t>HX2010</t>
  </si>
  <si>
    <t>Cancel</t>
  </si>
  <si>
    <t>HX2011</t>
  </si>
  <si>
    <t>HX2012</t>
  </si>
  <si>
    <t>HX2015</t>
  </si>
  <si>
    <t>HX2017</t>
  </si>
  <si>
    <t>HX2018</t>
  </si>
  <si>
    <t>HX2022</t>
  </si>
  <si>
    <t>HX2025</t>
  </si>
  <si>
    <t>总</t>
  </si>
  <si>
    <t>HX2009/78094</t>
  </si>
  <si>
    <t>HX2013/78095</t>
  </si>
  <si>
    <t>HX2014/78096</t>
  </si>
  <si>
    <t>HX2016/78097</t>
  </si>
  <si>
    <t>HX2019/78098</t>
  </si>
  <si>
    <t>HX2020/78099</t>
  </si>
  <si>
    <t>HX2021/78100</t>
  </si>
  <si>
    <t>HX2023/70541</t>
  </si>
  <si>
    <t>HX2024/70543</t>
  </si>
  <si>
    <t>Wong Son Trading</t>
  </si>
  <si>
    <t>Hua Kee Local Food SB</t>
  </si>
  <si>
    <t>Cash Alan Choo</t>
  </si>
  <si>
    <t>Cash Boss Yong</t>
  </si>
  <si>
    <t>Musang (A)</t>
  </si>
  <si>
    <t>Musang (AB)</t>
  </si>
  <si>
    <t>D4 (A)</t>
  </si>
  <si>
    <t>D13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</si>
</sst>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&quot;$&quot;#,##0.00"/>
    <numFmt numFmtId="166" formatCode="_(&quot;$&quot;* #,##0.00_);_(&quot;$&quot;* \(#,##0.00\);_(&quot;$&quot;* &quot;-&quot;??_);_(@_)"/>
  </numFmts>
  <fonts count="10" x14ac:knownFonts="1">
    <font>
      <sz val="10"/>
      <name val="Times New Roman"/>
      <family val="1"/>
    </font>
    <font>
      <sz val="10"/>
      <name val="Times New Roman"/>
      <family val="1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C00000"/>
      <name val="Calibri"/>
      <family val="2"/>
    </font>
    <font>
      <sz val="11"/>
      <color rgb="FF00B0F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3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43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66" fontId="3" fillId="0" borderId="1" xfId="0" applyNumberFormat="1" applyFont="1" applyBorder="1" applyAlignment="1">
      <alignment vertical="center"/>
    </xf>
    <xf numFmtId="43" fontId="3" fillId="0" borderId="3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166" fontId="3" fillId="0" borderId="3" xfId="0" applyNumberFormat="1" applyFont="1" applyBorder="1" applyAlignment="1">
      <alignment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quotePrefix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right" vertical="center"/>
    </xf>
    <xf numFmtId="166" fontId="3" fillId="0" borderId="5" xfId="0" applyNumberFormat="1" applyFont="1" applyBorder="1" applyAlignment="1">
      <alignment horizontal="right" vertical="center"/>
    </xf>
    <xf numFmtId="43" fontId="3" fillId="2" borderId="1" xfId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right" vertical="center"/>
    </xf>
    <xf numFmtId="43" fontId="3" fillId="2" borderId="5" xfId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right" vertical="center"/>
    </xf>
    <xf numFmtId="43" fontId="4" fillId="0" borderId="5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right" vertical="center"/>
    </xf>
    <xf numFmtId="166" fontId="5" fillId="0" borderId="5" xfId="0" applyNumberFormat="1" applyFont="1" applyBorder="1" applyAlignment="1">
      <alignment horizontal="right" vertical="center"/>
    </xf>
    <xf numFmtId="43" fontId="5" fillId="2" borderId="1" xfId="1" applyFont="1" applyFill="1" applyBorder="1" applyAlignment="1">
      <alignment horizontal="right" vertical="center"/>
    </xf>
    <xf numFmtId="166" fontId="5" fillId="3" borderId="1" xfId="1" applyNumberFormat="1" applyFont="1" applyFill="1" applyBorder="1" applyAlignment="1">
      <alignment horizontal="right" vertical="center"/>
    </xf>
    <xf numFmtId="166" fontId="4" fillId="4" borderId="5" xfId="0" applyNumberFormat="1" applyFont="1" applyFill="1" applyBorder="1" applyAlignment="1">
      <alignment vertical="center"/>
    </xf>
    <xf numFmtId="164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66" fontId="6" fillId="3" borderId="1" xfId="1" applyNumberFormat="1" applyFont="1" applyFill="1" applyBorder="1" applyAlignment="1">
      <alignment horizontal="right" vertical="center"/>
    </xf>
    <xf numFmtId="166" fontId="6" fillId="0" borderId="1" xfId="0" applyNumberFormat="1" applyFont="1" applyBorder="1" applyAlignment="1">
      <alignment horizontal="right" vertical="center"/>
    </xf>
    <xf numFmtId="166" fontId="6" fillId="0" borderId="5" xfId="0" applyNumberFormat="1" applyFont="1" applyBorder="1" applyAlignment="1">
      <alignment horizontal="right" vertical="center"/>
    </xf>
    <xf numFmtId="164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4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166" fontId="3" fillId="5" borderId="5" xfId="0" applyNumberFormat="1" applyFont="1" applyFill="1" applyBorder="1" applyAlignment="1">
      <alignment horizontal="right" vertical="center"/>
    </xf>
    <xf numFmtId="43" fontId="3" fillId="5" borderId="1" xfId="1" applyFont="1" applyFill="1" applyBorder="1" applyAlignment="1">
      <alignment horizontal="right" vertical="center"/>
    </xf>
    <xf numFmtId="166" fontId="3" fillId="5" borderId="1" xfId="1" applyNumberFormat="1" applyFont="1" applyFill="1" applyBorder="1" applyAlignment="1">
      <alignment horizontal="right" vertical="center"/>
    </xf>
    <xf numFmtId="166" fontId="3" fillId="5" borderId="1" xfId="0" applyNumberFormat="1" applyFont="1" applyFill="1" applyBorder="1" applyAlignment="1">
      <alignment horizontal="right" vertical="center"/>
    </xf>
    <xf numFmtId="43" fontId="3" fillId="2" borderId="1" xfId="0" applyNumberFormat="1" applyFont="1" applyFill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center" vertical="center"/>
    </xf>
    <xf numFmtId="43" fontId="3" fillId="2" borderId="1" xfId="0" applyNumberFormat="1" applyFont="1" applyFill="1" applyBorder="1" applyAlignment="1">
      <alignment vertical="center"/>
    </xf>
    <xf numFmtId="166" fontId="3" fillId="3" borderId="1" xfId="0" applyNumberFormat="1" applyFont="1" applyFill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43" fontId="6" fillId="2" borderId="1" xfId="0" applyNumberFormat="1" applyFont="1" applyFill="1" applyBorder="1" applyAlignment="1">
      <alignment horizontal="center" vertical="center"/>
    </xf>
    <xf numFmtId="166" fontId="6" fillId="3" borderId="1" xfId="0" applyNumberFormat="1" applyFont="1" applyFill="1" applyBorder="1" applyAlignment="1">
      <alignment horizontal="center" vertical="center"/>
    </xf>
    <xf numFmtId="43" fontId="6" fillId="2" borderId="1" xfId="0" applyNumberFormat="1" applyFont="1" applyFill="1" applyBorder="1" applyAlignment="1">
      <alignment vertical="center"/>
    </xf>
    <xf numFmtId="166" fontId="6" fillId="3" borderId="1" xfId="0" applyNumberFormat="1" applyFont="1" applyFill="1" applyBorder="1" applyAlignment="1">
      <alignment vertical="center"/>
    </xf>
    <xf numFmtId="166" fontId="5" fillId="3" borderId="1" xfId="0" applyNumberFormat="1" applyFont="1" applyFill="1" applyBorder="1" applyAlignment="1">
      <alignment horizontal="center" vertical="center"/>
    </xf>
    <xf numFmtId="43" fontId="5" fillId="2" borderId="1" xfId="0" applyNumberFormat="1" applyFont="1" applyFill="1" applyBorder="1" applyAlignment="1">
      <alignment horizontal="center" vertical="center"/>
    </xf>
    <xf numFmtId="43" fontId="5" fillId="2" borderId="1" xfId="0" applyNumberFormat="1" applyFont="1" applyFill="1" applyBorder="1" applyAlignment="1">
      <alignment vertical="center"/>
    </xf>
    <xf numFmtId="166" fontId="5" fillId="3" borderId="1" xfId="0" applyNumberFormat="1" applyFont="1" applyFill="1" applyBorder="1" applyAlignment="1">
      <alignment vertical="center"/>
    </xf>
    <xf numFmtId="14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43" fontId="7" fillId="2" borderId="1" xfId="0" applyNumberFormat="1" applyFont="1" applyFill="1" applyBorder="1" applyAlignment="1">
      <alignment horizontal="center" vertical="center"/>
    </xf>
    <xf numFmtId="166" fontId="7" fillId="3" borderId="1" xfId="0" applyNumberFormat="1" applyFont="1" applyFill="1" applyBorder="1" applyAlignment="1">
      <alignment horizontal="center" vertical="center"/>
    </xf>
    <xf numFmtId="166" fontId="7" fillId="0" borderId="1" xfId="0" applyNumberFormat="1" applyFont="1" applyBorder="1" applyAlignment="1">
      <alignment horizontal="right" vertical="center"/>
    </xf>
    <xf numFmtId="166" fontId="7" fillId="0" borderId="5" xfId="0" applyNumberFormat="1" applyFont="1" applyBorder="1" applyAlignment="1">
      <alignment horizontal="right" vertical="center"/>
    </xf>
    <xf numFmtId="43" fontId="7" fillId="2" borderId="1" xfId="0" applyNumberFormat="1" applyFont="1" applyFill="1" applyBorder="1" applyAlignment="1">
      <alignment vertical="center"/>
    </xf>
    <xf numFmtId="166" fontId="7" fillId="3" borderId="1" xfId="0" applyNumberFormat="1" applyFont="1" applyFill="1" applyBorder="1" applyAlignment="1">
      <alignment vertical="center"/>
    </xf>
    <xf numFmtId="16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6" fontId="9" fillId="0" borderId="5" xfId="0" applyNumberFormat="1" applyFont="1" applyBorder="1" applyAlignment="1">
      <alignment horizontal="right" vertical="center"/>
    </xf>
    <xf numFmtId="166" fontId="9" fillId="0" borderId="1" xfId="0" applyNumberFormat="1" applyFont="1" applyBorder="1" applyAlignment="1">
      <alignment horizontal="right" vertical="center"/>
    </xf>
    <xf numFmtId="43" fontId="4" fillId="2" borderId="1" xfId="0" applyNumberFormat="1" applyFont="1" applyFill="1" applyBorder="1" applyAlignment="1">
      <alignment horizontal="right" vertical="center"/>
    </xf>
    <xf numFmtId="43" fontId="4" fillId="3" borderId="1" xfId="0" applyNumberFormat="1" applyFont="1" applyFill="1" applyBorder="1" applyAlignment="1">
      <alignment horizontal="right" vertical="center"/>
    </xf>
    <xf numFmtId="166" fontId="4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05AC-442A-4E38-9D5F-BD5837DA1490}">
  <sheetPr>
    <tabColor rgb="FF92D050"/>
    <pageSetUpPr fitToPage="1"/>
  </sheetPr>
  <dimension ref="A1:R72"/>
  <sheetViews>
    <sheetView showGridLines="0" tabSelected="1" zoomScale="150" zoomScaleNormal="70" workbookViewId="0">
      <pane xSplit="3" ySplit="5" topLeftCell="K55" activePane="bottomRight" state="frozen"/>
      <selection pane="topRight" activeCell="D1" sqref="D1"/>
      <selection pane="bottomLeft" activeCell="A6" sqref="A6"/>
      <selection pane="bottomRight" activeCell="Q70" sqref="Q70"/>
    </sheetView>
  </sheetViews>
  <sheetFormatPr baseColWidth="10" defaultColWidth="9.3984375" defaultRowHeight="20" customHeight="1" x14ac:dyDescent="0.15"/>
  <cols>
    <col min="1" max="1" width="14.3984375" style="3" customWidth="1"/>
    <col min="2" max="2" width="21.3984375" style="2" customWidth="1"/>
    <col min="3" max="3" width="16" style="3" customWidth="1"/>
    <col min="4" max="4" width="12.796875" style="4" bestFit="1" customWidth="1"/>
    <col min="5" max="5" width="11.59765625" style="5" bestFit="1" customWidth="1"/>
    <col min="6" max="6" width="17" style="6" customWidth="1"/>
    <col min="7" max="7" width="12.796875" style="7" customWidth="1"/>
    <col min="8" max="8" width="11.59765625" style="8" customWidth="1"/>
    <col min="9" max="9" width="15.59765625" style="9" customWidth="1"/>
    <col min="10" max="10" width="12.796875" style="7" bestFit="1" customWidth="1"/>
    <col min="11" max="11" width="11.59765625" style="8" bestFit="1" customWidth="1"/>
    <col min="12" max="12" width="16.59765625" style="9" customWidth="1"/>
    <col min="13" max="13" width="12.796875" style="7" bestFit="1" customWidth="1"/>
    <col min="14" max="14" width="11.59765625" style="8" bestFit="1" customWidth="1"/>
    <col min="15" max="15" width="15.796875" style="9" customWidth="1"/>
    <col min="16" max="16" width="13.59765625" style="8" bestFit="1" customWidth="1"/>
    <col min="17" max="17" width="18.19921875" style="8" customWidth="1"/>
    <col min="18" max="18" width="10.3984375" style="2" customWidth="1"/>
    <col min="19" max="16384" width="9.3984375" style="2"/>
  </cols>
  <sheetData>
    <row r="1" spans="1:18" ht="20" customHeight="1" x14ac:dyDescent="0.15">
      <c r="A1" s="1" t="s">
        <v>0</v>
      </c>
    </row>
    <row r="2" spans="1:18" ht="20" customHeight="1" x14ac:dyDescent="0.15">
      <c r="A2" s="10" t="s">
        <v>1</v>
      </c>
      <c r="B2" s="10" t="s">
        <v>2</v>
      </c>
    </row>
    <row r="4" spans="1:18" ht="22.5" customHeight="1" x14ac:dyDescent="0.15">
      <c r="A4" s="81" t="s">
        <v>3</v>
      </c>
      <c r="B4" s="81" t="s">
        <v>4</v>
      </c>
      <c r="C4" s="81" t="s">
        <v>5</v>
      </c>
      <c r="D4" s="81" t="s">
        <v>80</v>
      </c>
      <c r="E4" s="81"/>
      <c r="F4" s="83"/>
      <c r="G4" s="81" t="s">
        <v>81</v>
      </c>
      <c r="H4" s="81"/>
      <c r="I4" s="83"/>
      <c r="J4" s="81" t="s">
        <v>82</v>
      </c>
      <c r="K4" s="81"/>
      <c r="L4" s="83"/>
      <c r="M4" s="81" t="s">
        <v>83</v>
      </c>
      <c r="N4" s="81"/>
      <c r="O4" s="83"/>
      <c r="P4" s="87" t="s">
        <v>6</v>
      </c>
      <c r="Q4" s="11" t="s">
        <v>7</v>
      </c>
    </row>
    <row r="5" spans="1:18" ht="23.25" customHeight="1" thickBot="1" x14ac:dyDescent="0.2">
      <c r="A5" s="82"/>
      <c r="B5" s="82"/>
      <c r="C5" s="82"/>
      <c r="D5" s="12" t="s">
        <v>8</v>
      </c>
      <c r="E5" s="13" t="s">
        <v>9</v>
      </c>
      <c r="F5" s="14" t="s">
        <v>7</v>
      </c>
      <c r="G5" s="12" t="s">
        <v>8</v>
      </c>
      <c r="H5" s="13" t="s">
        <v>9</v>
      </c>
      <c r="I5" s="14" t="s">
        <v>7</v>
      </c>
      <c r="J5" s="12" t="s">
        <v>8</v>
      </c>
      <c r="K5" s="13" t="s">
        <v>9</v>
      </c>
      <c r="L5" s="14" t="s">
        <v>7</v>
      </c>
      <c r="M5" s="12" t="s">
        <v>8</v>
      </c>
      <c r="N5" s="13" t="s">
        <v>9</v>
      </c>
      <c r="O5" s="14" t="s">
        <v>7</v>
      </c>
      <c r="P5" s="88"/>
      <c r="Q5" s="15"/>
    </row>
    <row r="6" spans="1:18" s="39" customFormat="1" ht="20" customHeight="1" thickTop="1" x14ac:dyDescent="0.15">
      <c r="A6" s="16">
        <v>44562</v>
      </c>
      <c r="B6" s="17" t="s">
        <v>76</v>
      </c>
      <c r="C6" s="27" t="s">
        <v>10</v>
      </c>
      <c r="D6" s="30">
        <v>2.4</v>
      </c>
      <c r="E6" s="31">
        <v>57</v>
      </c>
      <c r="F6" s="28">
        <f t="shared" ref="F6:F55" si="0">D6*E6</f>
        <v>136.79999999999998</v>
      </c>
      <c r="G6" s="30"/>
      <c r="H6" s="31"/>
      <c r="I6" s="28">
        <f t="shared" ref="I6:I55" si="1">G6*H6</f>
        <v>0</v>
      </c>
      <c r="J6" s="30">
        <v>4</v>
      </c>
      <c r="K6" s="31">
        <v>30</v>
      </c>
      <c r="L6" s="28">
        <f t="shared" ref="L6:L55" si="2">J6*K6</f>
        <v>120</v>
      </c>
      <c r="M6" s="30"/>
      <c r="N6" s="35"/>
      <c r="O6" s="36">
        <f t="shared" ref="O6:O55" si="3">M6*N6</f>
        <v>0</v>
      </c>
      <c r="P6" s="25">
        <f>+D6+G6+J6+M6</f>
        <v>6.4</v>
      </c>
      <c r="Q6" s="32">
        <f>+F6+I6+L6+O6</f>
        <v>256.79999999999995</v>
      </c>
      <c r="R6" s="38"/>
    </row>
    <row r="7" spans="1:18" ht="20" customHeight="1" x14ac:dyDescent="0.15">
      <c r="A7" s="16">
        <v>44563</v>
      </c>
      <c r="B7" s="17" t="s">
        <v>76</v>
      </c>
      <c r="C7" s="27" t="s">
        <v>11</v>
      </c>
      <c r="D7" s="23"/>
      <c r="E7" s="24"/>
      <c r="F7" s="20">
        <f t="shared" si="0"/>
        <v>0</v>
      </c>
      <c r="G7" s="23"/>
      <c r="H7" s="24"/>
      <c r="I7" s="19">
        <f t="shared" si="1"/>
        <v>0</v>
      </c>
      <c r="J7" s="23">
        <v>3.6</v>
      </c>
      <c r="K7" s="24">
        <v>30</v>
      </c>
      <c r="L7" s="20">
        <f t="shared" si="2"/>
        <v>108</v>
      </c>
      <c r="M7" s="23"/>
      <c r="N7" s="24"/>
      <c r="O7" s="20">
        <f t="shared" si="3"/>
        <v>0</v>
      </c>
      <c r="P7" s="25">
        <f t="shared" ref="P7:P70" si="4">+D7+G7+J7+M7</f>
        <v>3.6</v>
      </c>
      <c r="Q7" s="32">
        <f t="shared" ref="Q7:Q70" si="5">+F7+I7+L7+O7</f>
        <v>108</v>
      </c>
      <c r="R7" s="26"/>
    </row>
    <row r="8" spans="1:18" ht="20.5" customHeight="1" x14ac:dyDescent="0.15">
      <c r="A8" s="16">
        <v>44564</v>
      </c>
      <c r="B8" s="17" t="s">
        <v>76</v>
      </c>
      <c r="C8" s="27" t="s">
        <v>12</v>
      </c>
      <c r="D8" s="21"/>
      <c r="E8" s="22"/>
      <c r="F8" s="20">
        <f t="shared" si="0"/>
        <v>0</v>
      </c>
      <c r="G8" s="21">
        <v>1.7</v>
      </c>
      <c r="H8" s="22">
        <v>39</v>
      </c>
      <c r="I8" s="19">
        <f t="shared" si="1"/>
        <v>66.3</v>
      </c>
      <c r="J8" s="21">
        <v>3.6</v>
      </c>
      <c r="K8" s="22">
        <v>30</v>
      </c>
      <c r="L8" s="19">
        <f t="shared" si="2"/>
        <v>108</v>
      </c>
      <c r="M8" s="21">
        <v>0.9</v>
      </c>
      <c r="N8" s="22">
        <v>13</v>
      </c>
      <c r="O8" s="19">
        <f t="shared" si="3"/>
        <v>11.700000000000001</v>
      </c>
      <c r="P8" s="25">
        <f t="shared" si="4"/>
        <v>6.2</v>
      </c>
      <c r="Q8" s="32">
        <f t="shared" si="5"/>
        <v>186</v>
      </c>
      <c r="R8" s="26"/>
    </row>
    <row r="9" spans="1:18" ht="20" customHeight="1" x14ac:dyDescent="0.15">
      <c r="A9" s="16">
        <v>44565</v>
      </c>
      <c r="B9" s="17" t="s">
        <v>76</v>
      </c>
      <c r="C9" s="27" t="s">
        <v>13</v>
      </c>
      <c r="D9" s="21"/>
      <c r="E9" s="22"/>
      <c r="F9" s="20">
        <f t="shared" si="0"/>
        <v>0</v>
      </c>
      <c r="G9" s="21"/>
      <c r="H9" s="22"/>
      <c r="I9" s="19">
        <f t="shared" si="1"/>
        <v>0</v>
      </c>
      <c r="J9" s="21"/>
      <c r="K9" s="22"/>
      <c r="L9" s="19">
        <f t="shared" si="2"/>
        <v>0</v>
      </c>
      <c r="M9" s="21">
        <v>2.2999999999999998</v>
      </c>
      <c r="N9" s="22">
        <v>13</v>
      </c>
      <c r="O9" s="19">
        <f t="shared" si="3"/>
        <v>29.9</v>
      </c>
      <c r="P9" s="25">
        <f t="shared" si="4"/>
        <v>2.2999999999999998</v>
      </c>
      <c r="Q9" s="32">
        <f t="shared" si="5"/>
        <v>29.9</v>
      </c>
      <c r="R9" s="26"/>
    </row>
    <row r="10" spans="1:18" ht="20" customHeight="1" x14ac:dyDescent="0.15">
      <c r="A10" s="16">
        <v>44566</v>
      </c>
      <c r="B10" s="17" t="s">
        <v>76</v>
      </c>
      <c r="C10" s="27" t="s">
        <v>14</v>
      </c>
      <c r="D10" s="21"/>
      <c r="E10" s="22"/>
      <c r="F10" s="20">
        <f t="shared" si="0"/>
        <v>0</v>
      </c>
      <c r="G10" s="21">
        <v>2.2999999999999998</v>
      </c>
      <c r="H10" s="22">
        <v>39</v>
      </c>
      <c r="I10" s="19">
        <f t="shared" si="1"/>
        <v>89.699999999999989</v>
      </c>
      <c r="J10" s="21">
        <v>0.8</v>
      </c>
      <c r="K10" s="22">
        <v>30</v>
      </c>
      <c r="L10" s="19">
        <f t="shared" si="2"/>
        <v>24</v>
      </c>
      <c r="M10" s="21">
        <v>1.5</v>
      </c>
      <c r="N10" s="22">
        <v>13</v>
      </c>
      <c r="O10" s="19">
        <f t="shared" si="3"/>
        <v>19.5</v>
      </c>
      <c r="P10" s="25">
        <f t="shared" si="4"/>
        <v>4.5999999999999996</v>
      </c>
      <c r="Q10" s="32">
        <f t="shared" si="5"/>
        <v>133.19999999999999</v>
      </c>
      <c r="R10" s="26"/>
    </row>
    <row r="11" spans="1:18" ht="20" customHeight="1" x14ac:dyDescent="0.15">
      <c r="A11" s="16">
        <v>44568</v>
      </c>
      <c r="B11" s="17" t="s">
        <v>76</v>
      </c>
      <c r="C11" s="27" t="s">
        <v>15</v>
      </c>
      <c r="D11" s="21"/>
      <c r="E11" s="22"/>
      <c r="F11" s="20">
        <f t="shared" si="0"/>
        <v>0</v>
      </c>
      <c r="G11" s="21"/>
      <c r="H11" s="22"/>
      <c r="I11" s="19">
        <f t="shared" si="1"/>
        <v>0</v>
      </c>
      <c r="J11" s="21"/>
      <c r="K11" s="22"/>
      <c r="L11" s="19">
        <f t="shared" si="2"/>
        <v>0</v>
      </c>
      <c r="M11" s="21">
        <v>0.8</v>
      </c>
      <c r="N11" s="22">
        <v>13</v>
      </c>
      <c r="O11" s="19">
        <f t="shared" si="3"/>
        <v>10.4</v>
      </c>
      <c r="P11" s="25">
        <f t="shared" si="4"/>
        <v>0.8</v>
      </c>
      <c r="Q11" s="32">
        <f t="shared" si="5"/>
        <v>10.4</v>
      </c>
      <c r="R11" s="26"/>
    </row>
    <row r="12" spans="1:18" ht="20" customHeight="1" x14ac:dyDescent="0.15">
      <c r="A12" s="16">
        <v>44570</v>
      </c>
      <c r="B12" s="17" t="s">
        <v>76</v>
      </c>
      <c r="C12" s="27" t="s">
        <v>16</v>
      </c>
      <c r="D12" s="21"/>
      <c r="E12" s="22"/>
      <c r="F12" s="20">
        <f t="shared" si="0"/>
        <v>0</v>
      </c>
      <c r="G12" s="21"/>
      <c r="H12" s="22"/>
      <c r="I12" s="19">
        <f t="shared" si="1"/>
        <v>0</v>
      </c>
      <c r="J12" s="21"/>
      <c r="K12" s="22"/>
      <c r="L12" s="19">
        <f t="shared" si="2"/>
        <v>0</v>
      </c>
      <c r="M12" s="21">
        <v>1</v>
      </c>
      <c r="N12" s="22">
        <v>13</v>
      </c>
      <c r="O12" s="19">
        <f t="shared" si="3"/>
        <v>13</v>
      </c>
      <c r="P12" s="25">
        <f t="shared" si="4"/>
        <v>1</v>
      </c>
      <c r="Q12" s="32">
        <f t="shared" si="5"/>
        <v>13</v>
      </c>
      <c r="R12" s="26"/>
    </row>
    <row r="13" spans="1:18" ht="20" customHeight="1" x14ac:dyDescent="0.15">
      <c r="A13" s="40">
        <v>44570</v>
      </c>
      <c r="B13" s="41"/>
      <c r="C13" s="42"/>
      <c r="D13" s="44"/>
      <c r="E13" s="45"/>
      <c r="F13" s="43">
        <f t="shared" si="0"/>
        <v>0</v>
      </c>
      <c r="G13" s="44"/>
      <c r="H13" s="45"/>
      <c r="I13" s="46">
        <f t="shared" si="1"/>
        <v>0</v>
      </c>
      <c r="J13" s="44"/>
      <c r="K13" s="45"/>
      <c r="L13" s="46">
        <f t="shared" si="2"/>
        <v>0</v>
      </c>
      <c r="M13" s="44"/>
      <c r="N13" s="45"/>
      <c r="O13" s="46">
        <f t="shared" si="3"/>
        <v>0</v>
      </c>
      <c r="P13" s="25">
        <f t="shared" si="4"/>
        <v>0</v>
      </c>
      <c r="Q13" s="32">
        <f t="shared" si="5"/>
        <v>0</v>
      </c>
      <c r="R13" s="26"/>
    </row>
    <row r="14" spans="1:18" ht="20" customHeight="1" x14ac:dyDescent="0.15">
      <c r="A14" s="16">
        <v>44598</v>
      </c>
      <c r="B14" s="17" t="s">
        <v>76</v>
      </c>
      <c r="C14" s="18" t="s">
        <v>17</v>
      </c>
      <c r="D14" s="47"/>
      <c r="E14" s="48"/>
      <c r="F14" s="20">
        <f t="shared" si="0"/>
        <v>0</v>
      </c>
      <c r="G14" s="49">
        <v>1.9</v>
      </c>
      <c r="H14" s="22">
        <v>39</v>
      </c>
      <c r="I14" s="19">
        <f t="shared" si="1"/>
        <v>74.099999999999994</v>
      </c>
      <c r="J14" s="49"/>
      <c r="K14" s="50"/>
      <c r="L14" s="19">
        <f t="shared" si="2"/>
        <v>0</v>
      </c>
      <c r="M14" s="49"/>
      <c r="N14" s="50"/>
      <c r="O14" s="19">
        <f t="shared" si="3"/>
        <v>0</v>
      </c>
      <c r="P14" s="25">
        <f t="shared" si="4"/>
        <v>1.9</v>
      </c>
      <c r="Q14" s="32">
        <f t="shared" si="5"/>
        <v>74.099999999999994</v>
      </c>
      <c r="R14" s="26"/>
    </row>
    <row r="15" spans="1:18" ht="20" customHeight="1" x14ac:dyDescent="0.15">
      <c r="A15" s="16">
        <v>44601</v>
      </c>
      <c r="B15" s="17" t="s">
        <v>76</v>
      </c>
      <c r="C15" s="18" t="s">
        <v>18</v>
      </c>
      <c r="D15" s="21">
        <v>3.2</v>
      </c>
      <c r="E15" s="22">
        <v>55</v>
      </c>
      <c r="F15" s="20">
        <f t="shared" si="0"/>
        <v>176</v>
      </c>
      <c r="G15" s="21">
        <v>6.4</v>
      </c>
      <c r="H15" s="22">
        <v>39</v>
      </c>
      <c r="I15" s="19">
        <f t="shared" si="1"/>
        <v>249.60000000000002</v>
      </c>
      <c r="J15" s="21">
        <v>3.3</v>
      </c>
      <c r="K15" s="22">
        <v>29</v>
      </c>
      <c r="L15" s="19">
        <f t="shared" si="2"/>
        <v>95.699999999999989</v>
      </c>
      <c r="M15" s="21">
        <v>2.4</v>
      </c>
      <c r="N15" s="22">
        <v>14</v>
      </c>
      <c r="O15" s="19">
        <f t="shared" si="3"/>
        <v>33.6</v>
      </c>
      <c r="P15" s="25">
        <f t="shared" si="4"/>
        <v>15.300000000000002</v>
      </c>
      <c r="Q15" s="32">
        <f t="shared" si="5"/>
        <v>554.9</v>
      </c>
      <c r="R15" s="26"/>
    </row>
    <row r="16" spans="1:18" ht="20" customHeight="1" x14ac:dyDescent="0.15">
      <c r="A16" s="16">
        <v>44602</v>
      </c>
      <c r="B16" s="17" t="s">
        <v>76</v>
      </c>
      <c r="C16" s="18" t="s">
        <v>19</v>
      </c>
      <c r="D16" s="21">
        <v>9.4</v>
      </c>
      <c r="E16" s="22">
        <v>55</v>
      </c>
      <c r="F16" s="20">
        <f t="shared" si="0"/>
        <v>517</v>
      </c>
      <c r="G16" s="21">
        <v>4.5</v>
      </c>
      <c r="H16" s="22">
        <v>39</v>
      </c>
      <c r="I16" s="19">
        <f t="shared" si="1"/>
        <v>175.5</v>
      </c>
      <c r="J16" s="21">
        <v>7.6</v>
      </c>
      <c r="K16" s="22">
        <v>29</v>
      </c>
      <c r="L16" s="19">
        <f t="shared" si="2"/>
        <v>220.39999999999998</v>
      </c>
      <c r="M16" s="21"/>
      <c r="N16" s="22"/>
      <c r="O16" s="19">
        <f t="shared" si="3"/>
        <v>0</v>
      </c>
      <c r="P16" s="25">
        <f t="shared" si="4"/>
        <v>21.5</v>
      </c>
      <c r="Q16" s="32">
        <f t="shared" si="5"/>
        <v>912.9</v>
      </c>
      <c r="R16" s="26"/>
    </row>
    <row r="17" spans="1:18" ht="20" customHeight="1" x14ac:dyDescent="0.15">
      <c r="A17" s="16">
        <v>44603</v>
      </c>
      <c r="B17" s="17" t="s">
        <v>76</v>
      </c>
      <c r="C17" s="18" t="s">
        <v>20</v>
      </c>
      <c r="D17" s="21">
        <v>3.3</v>
      </c>
      <c r="E17" s="22">
        <v>55</v>
      </c>
      <c r="F17" s="20">
        <f t="shared" si="0"/>
        <v>181.5</v>
      </c>
      <c r="G17" s="21">
        <v>5</v>
      </c>
      <c r="H17" s="22">
        <v>39</v>
      </c>
      <c r="I17" s="19">
        <f t="shared" si="1"/>
        <v>195</v>
      </c>
      <c r="J17" s="21">
        <v>12.7</v>
      </c>
      <c r="K17" s="22">
        <v>29</v>
      </c>
      <c r="L17" s="19">
        <f t="shared" si="2"/>
        <v>368.29999999999995</v>
      </c>
      <c r="M17" s="21"/>
      <c r="N17" s="22"/>
      <c r="O17" s="19">
        <f t="shared" si="3"/>
        <v>0</v>
      </c>
      <c r="P17" s="25">
        <f t="shared" si="4"/>
        <v>21</v>
      </c>
      <c r="Q17" s="32">
        <f t="shared" si="5"/>
        <v>744.8</v>
      </c>
      <c r="R17" s="26"/>
    </row>
    <row r="18" spans="1:18" ht="20" customHeight="1" x14ac:dyDescent="0.15">
      <c r="A18" s="16">
        <v>44604</v>
      </c>
      <c r="B18" s="17" t="s">
        <v>76</v>
      </c>
      <c r="C18" s="18" t="s">
        <v>21</v>
      </c>
      <c r="D18" s="21">
        <v>15.2</v>
      </c>
      <c r="E18" s="22">
        <v>55</v>
      </c>
      <c r="F18" s="20">
        <f t="shared" si="0"/>
        <v>836</v>
      </c>
      <c r="G18" s="21">
        <v>12.8</v>
      </c>
      <c r="H18" s="22">
        <v>39</v>
      </c>
      <c r="I18" s="19">
        <f t="shared" si="1"/>
        <v>499.20000000000005</v>
      </c>
      <c r="J18" s="21">
        <v>9.5</v>
      </c>
      <c r="K18" s="22">
        <v>29</v>
      </c>
      <c r="L18" s="19">
        <f t="shared" si="2"/>
        <v>275.5</v>
      </c>
      <c r="M18" s="21"/>
      <c r="N18" s="22"/>
      <c r="O18" s="19">
        <f t="shared" si="3"/>
        <v>0</v>
      </c>
      <c r="P18" s="25">
        <f t="shared" si="4"/>
        <v>37.5</v>
      </c>
      <c r="Q18" s="32">
        <f t="shared" si="5"/>
        <v>1610.7</v>
      </c>
      <c r="R18" s="26"/>
    </row>
    <row r="19" spans="1:18" ht="20" customHeight="1" x14ac:dyDescent="0.15">
      <c r="A19" s="16">
        <v>44605</v>
      </c>
      <c r="B19" s="17" t="s">
        <v>76</v>
      </c>
      <c r="C19" s="18" t="s">
        <v>22</v>
      </c>
      <c r="D19" s="21">
        <v>22.8</v>
      </c>
      <c r="E19" s="22">
        <v>49</v>
      </c>
      <c r="F19" s="20">
        <f t="shared" si="0"/>
        <v>1117.2</v>
      </c>
      <c r="G19" s="21">
        <v>22.3</v>
      </c>
      <c r="H19" s="22">
        <v>33</v>
      </c>
      <c r="I19" s="19">
        <f t="shared" si="1"/>
        <v>735.9</v>
      </c>
      <c r="J19" s="21">
        <v>25.6</v>
      </c>
      <c r="K19" s="22">
        <v>25</v>
      </c>
      <c r="L19" s="19">
        <f t="shared" si="2"/>
        <v>640</v>
      </c>
      <c r="M19" s="21">
        <v>7.3</v>
      </c>
      <c r="N19" s="22">
        <v>11</v>
      </c>
      <c r="O19" s="19">
        <f t="shared" si="3"/>
        <v>80.3</v>
      </c>
      <c r="P19" s="25">
        <f t="shared" si="4"/>
        <v>78</v>
      </c>
      <c r="Q19" s="32">
        <f t="shared" si="5"/>
        <v>2573.4</v>
      </c>
      <c r="R19" s="26"/>
    </row>
    <row r="20" spans="1:18" ht="20" customHeight="1" x14ac:dyDescent="0.15">
      <c r="A20" s="16">
        <v>44606</v>
      </c>
      <c r="B20" s="17" t="s">
        <v>76</v>
      </c>
      <c r="C20" s="18" t="s">
        <v>23</v>
      </c>
      <c r="D20" s="21">
        <v>53.6</v>
      </c>
      <c r="E20" s="22">
        <v>50</v>
      </c>
      <c r="F20" s="20">
        <f t="shared" si="0"/>
        <v>2680</v>
      </c>
      <c r="G20" s="21">
        <v>17.399999999999999</v>
      </c>
      <c r="H20" s="22">
        <v>33</v>
      </c>
      <c r="I20" s="19">
        <f t="shared" si="1"/>
        <v>574.19999999999993</v>
      </c>
      <c r="J20" s="21">
        <v>35</v>
      </c>
      <c r="K20" s="22">
        <v>25</v>
      </c>
      <c r="L20" s="19">
        <f t="shared" si="2"/>
        <v>875</v>
      </c>
      <c r="M20" s="21">
        <v>9.8000000000000007</v>
      </c>
      <c r="N20" s="22">
        <v>12</v>
      </c>
      <c r="O20" s="19">
        <f t="shared" si="3"/>
        <v>117.60000000000001</v>
      </c>
      <c r="P20" s="25">
        <f t="shared" si="4"/>
        <v>115.8</v>
      </c>
      <c r="Q20" s="32">
        <f t="shared" si="5"/>
        <v>4246.8</v>
      </c>
      <c r="R20" s="26"/>
    </row>
    <row r="21" spans="1:18" ht="20" customHeight="1" x14ac:dyDescent="0.15">
      <c r="A21" s="16">
        <v>44607</v>
      </c>
      <c r="B21" s="17" t="s">
        <v>76</v>
      </c>
      <c r="C21" s="18" t="s">
        <v>24</v>
      </c>
      <c r="D21" s="47">
        <v>21.5</v>
      </c>
      <c r="E21" s="48">
        <v>54</v>
      </c>
      <c r="F21" s="20">
        <f t="shared" si="0"/>
        <v>1161</v>
      </c>
      <c r="G21" s="49">
        <v>51.7</v>
      </c>
      <c r="H21" s="22">
        <v>37</v>
      </c>
      <c r="I21" s="19">
        <f t="shared" si="1"/>
        <v>1912.9</v>
      </c>
      <c r="J21" s="49">
        <v>49.4</v>
      </c>
      <c r="K21" s="50">
        <v>25</v>
      </c>
      <c r="L21" s="19">
        <f t="shared" si="2"/>
        <v>1235</v>
      </c>
      <c r="M21" s="49">
        <v>7.8</v>
      </c>
      <c r="N21" s="50">
        <v>12</v>
      </c>
      <c r="O21" s="19">
        <f t="shared" si="3"/>
        <v>93.6</v>
      </c>
      <c r="P21" s="25">
        <f t="shared" si="4"/>
        <v>130.4</v>
      </c>
      <c r="Q21" s="32">
        <f t="shared" si="5"/>
        <v>4402.5</v>
      </c>
      <c r="R21" s="26"/>
    </row>
    <row r="22" spans="1:18" ht="20" customHeight="1" x14ac:dyDescent="0.15">
      <c r="A22" s="16">
        <v>44608</v>
      </c>
      <c r="B22" s="17" t="s">
        <v>76</v>
      </c>
      <c r="C22" s="27">
        <v>78079</v>
      </c>
      <c r="D22" s="47">
        <v>46.3</v>
      </c>
      <c r="E22" s="48">
        <v>49</v>
      </c>
      <c r="F22" s="20">
        <f t="shared" si="0"/>
        <v>2268.6999999999998</v>
      </c>
      <c r="G22" s="49">
        <v>29.4</v>
      </c>
      <c r="H22" s="22">
        <v>32</v>
      </c>
      <c r="I22" s="19">
        <f t="shared" si="1"/>
        <v>940.8</v>
      </c>
      <c r="J22" s="49">
        <v>43.7</v>
      </c>
      <c r="K22" s="50">
        <v>24</v>
      </c>
      <c r="L22" s="19">
        <f t="shared" si="2"/>
        <v>1048.8000000000002</v>
      </c>
      <c r="M22" s="49">
        <v>10.1</v>
      </c>
      <c r="N22" s="50">
        <v>12</v>
      </c>
      <c r="O22" s="19">
        <f t="shared" si="3"/>
        <v>121.19999999999999</v>
      </c>
      <c r="P22" s="25">
        <f t="shared" si="4"/>
        <v>129.5</v>
      </c>
      <c r="Q22" s="32">
        <f t="shared" si="5"/>
        <v>4379.5</v>
      </c>
      <c r="R22" s="26"/>
    </row>
    <row r="23" spans="1:18" s="39" customFormat="1" ht="20" customHeight="1" x14ac:dyDescent="0.15">
      <c r="A23" s="51">
        <v>44609</v>
      </c>
      <c r="B23" s="52" t="s">
        <v>77</v>
      </c>
      <c r="C23" s="53" t="s">
        <v>25</v>
      </c>
      <c r="D23" s="54"/>
      <c r="E23" s="55"/>
      <c r="F23" s="37">
        <f t="shared" si="0"/>
        <v>0</v>
      </c>
      <c r="G23" s="56">
        <v>25.7</v>
      </c>
      <c r="H23" s="35">
        <v>32</v>
      </c>
      <c r="I23" s="36">
        <f t="shared" si="1"/>
        <v>822.4</v>
      </c>
      <c r="J23" s="56"/>
      <c r="K23" s="57"/>
      <c r="L23" s="36">
        <f t="shared" si="2"/>
        <v>0</v>
      </c>
      <c r="M23" s="56">
        <v>8.3000000000000007</v>
      </c>
      <c r="N23" s="57">
        <v>12</v>
      </c>
      <c r="O23" s="36">
        <f t="shared" si="3"/>
        <v>99.600000000000009</v>
      </c>
      <c r="P23" s="25">
        <f t="shared" si="4"/>
        <v>34</v>
      </c>
      <c r="Q23" s="32">
        <f t="shared" si="5"/>
        <v>922</v>
      </c>
      <c r="R23" s="38"/>
    </row>
    <row r="24" spans="1:18" ht="20" customHeight="1" x14ac:dyDescent="0.15">
      <c r="A24" s="16">
        <v>44609</v>
      </c>
      <c r="B24" s="17" t="s">
        <v>76</v>
      </c>
      <c r="C24" s="27" t="s">
        <v>26</v>
      </c>
      <c r="D24" s="47">
        <v>78</v>
      </c>
      <c r="E24" s="48">
        <v>52</v>
      </c>
      <c r="F24" s="20">
        <f t="shared" si="0"/>
        <v>4056</v>
      </c>
      <c r="G24" s="49"/>
      <c r="H24" s="22"/>
      <c r="I24" s="19">
        <f t="shared" si="1"/>
        <v>0</v>
      </c>
      <c r="J24" s="49">
        <v>52.4</v>
      </c>
      <c r="K24" s="50">
        <v>26</v>
      </c>
      <c r="L24" s="19">
        <f t="shared" si="2"/>
        <v>1362.3999999999999</v>
      </c>
      <c r="M24" s="49">
        <v>6.3</v>
      </c>
      <c r="N24" s="50">
        <v>12</v>
      </c>
      <c r="O24" s="19">
        <f t="shared" si="3"/>
        <v>75.599999999999994</v>
      </c>
      <c r="P24" s="25">
        <f t="shared" si="4"/>
        <v>136.70000000000002</v>
      </c>
      <c r="Q24" s="32">
        <f t="shared" si="5"/>
        <v>5494</v>
      </c>
      <c r="R24" s="26"/>
    </row>
    <row r="25" spans="1:18" ht="20" customHeight="1" x14ac:dyDescent="0.15">
      <c r="A25" s="16">
        <v>44610</v>
      </c>
      <c r="B25" s="17" t="s">
        <v>76</v>
      </c>
      <c r="C25" s="27" t="s">
        <v>27</v>
      </c>
      <c r="D25" s="47">
        <v>65.400000000000006</v>
      </c>
      <c r="E25" s="48">
        <v>52</v>
      </c>
      <c r="F25" s="20">
        <f t="shared" si="0"/>
        <v>3400.8</v>
      </c>
      <c r="G25" s="49"/>
      <c r="H25" s="22"/>
      <c r="I25" s="19">
        <f t="shared" si="1"/>
        <v>0</v>
      </c>
      <c r="J25" s="49">
        <v>66.5</v>
      </c>
      <c r="K25" s="50">
        <v>25</v>
      </c>
      <c r="L25" s="19">
        <f t="shared" si="2"/>
        <v>1662.5</v>
      </c>
      <c r="M25" s="49"/>
      <c r="N25" s="50"/>
      <c r="O25" s="19">
        <f t="shared" si="3"/>
        <v>0</v>
      </c>
      <c r="P25" s="25">
        <f t="shared" si="4"/>
        <v>131.9</v>
      </c>
      <c r="Q25" s="32">
        <f t="shared" si="5"/>
        <v>5063.3</v>
      </c>
      <c r="R25" s="26"/>
    </row>
    <row r="26" spans="1:18" s="39" customFormat="1" ht="20" customHeight="1" x14ac:dyDescent="0.15">
      <c r="A26" s="51">
        <v>44610</v>
      </c>
      <c r="B26" s="52" t="s">
        <v>77</v>
      </c>
      <c r="C26" s="53" t="s">
        <v>28</v>
      </c>
      <c r="D26" s="54"/>
      <c r="E26" s="55"/>
      <c r="F26" s="37">
        <f t="shared" si="0"/>
        <v>0</v>
      </c>
      <c r="G26" s="56"/>
      <c r="H26" s="35"/>
      <c r="I26" s="36">
        <f t="shared" si="1"/>
        <v>0</v>
      </c>
      <c r="J26" s="56"/>
      <c r="K26" s="57"/>
      <c r="L26" s="36">
        <f t="shared" si="2"/>
        <v>0</v>
      </c>
      <c r="M26" s="56">
        <v>25.4</v>
      </c>
      <c r="N26" s="57">
        <v>12</v>
      </c>
      <c r="O26" s="36">
        <f t="shared" si="3"/>
        <v>304.79999999999995</v>
      </c>
      <c r="P26" s="25">
        <f t="shared" si="4"/>
        <v>25.4</v>
      </c>
      <c r="Q26" s="32">
        <f t="shared" si="5"/>
        <v>304.79999999999995</v>
      </c>
      <c r="R26" s="38"/>
    </row>
    <row r="27" spans="1:18" ht="20" customHeight="1" x14ac:dyDescent="0.15">
      <c r="A27" s="16">
        <v>44611</v>
      </c>
      <c r="B27" s="17" t="s">
        <v>76</v>
      </c>
      <c r="C27" s="27" t="s">
        <v>29</v>
      </c>
      <c r="D27" s="47">
        <v>54.1</v>
      </c>
      <c r="E27" s="48">
        <v>52</v>
      </c>
      <c r="F27" s="20">
        <f t="shared" si="0"/>
        <v>2813.2000000000003</v>
      </c>
      <c r="G27" s="49"/>
      <c r="H27" s="22"/>
      <c r="I27" s="19">
        <f t="shared" si="1"/>
        <v>0</v>
      </c>
      <c r="J27" s="49">
        <v>54.9</v>
      </c>
      <c r="K27" s="50">
        <v>25</v>
      </c>
      <c r="L27" s="19">
        <f t="shared" si="2"/>
        <v>1372.5</v>
      </c>
      <c r="M27" s="49"/>
      <c r="N27" s="50"/>
      <c r="O27" s="19">
        <f t="shared" si="3"/>
        <v>0</v>
      </c>
      <c r="P27" s="25">
        <f t="shared" si="4"/>
        <v>109</v>
      </c>
      <c r="Q27" s="32">
        <f t="shared" si="5"/>
        <v>4185.7000000000007</v>
      </c>
      <c r="R27" s="26"/>
    </row>
    <row r="28" spans="1:18" s="39" customFormat="1" ht="20" customHeight="1" x14ac:dyDescent="0.15">
      <c r="A28" s="51">
        <v>44611</v>
      </c>
      <c r="B28" s="52" t="s">
        <v>77</v>
      </c>
      <c r="C28" s="53" t="s">
        <v>30</v>
      </c>
      <c r="D28" s="54"/>
      <c r="E28" s="55"/>
      <c r="F28" s="37">
        <f t="shared" si="0"/>
        <v>0</v>
      </c>
      <c r="G28" s="56"/>
      <c r="H28" s="35"/>
      <c r="I28" s="36">
        <f t="shared" si="1"/>
        <v>0</v>
      </c>
      <c r="J28" s="56"/>
      <c r="K28" s="57"/>
      <c r="L28" s="36">
        <f t="shared" si="2"/>
        <v>0</v>
      </c>
      <c r="M28" s="56">
        <f>43.2+17.9</f>
        <v>61.1</v>
      </c>
      <c r="N28" s="57">
        <v>12</v>
      </c>
      <c r="O28" s="36">
        <f t="shared" si="3"/>
        <v>733.2</v>
      </c>
      <c r="P28" s="25">
        <f t="shared" si="4"/>
        <v>61.1</v>
      </c>
      <c r="Q28" s="32">
        <f t="shared" si="5"/>
        <v>733.2</v>
      </c>
      <c r="R28" s="38"/>
    </row>
    <row r="29" spans="1:18" ht="20.5" customHeight="1" x14ac:dyDescent="0.15">
      <c r="A29" s="16">
        <v>44612</v>
      </c>
      <c r="B29" s="17" t="s">
        <v>76</v>
      </c>
      <c r="C29" s="27" t="s">
        <v>31</v>
      </c>
      <c r="D29" s="47">
        <v>96.9</v>
      </c>
      <c r="E29" s="48">
        <v>52</v>
      </c>
      <c r="F29" s="20">
        <f t="shared" si="0"/>
        <v>5038.8</v>
      </c>
      <c r="G29" s="49"/>
      <c r="H29" s="22"/>
      <c r="I29" s="19">
        <f t="shared" si="1"/>
        <v>0</v>
      </c>
      <c r="J29" s="49">
        <v>91.5</v>
      </c>
      <c r="K29" s="50">
        <v>25</v>
      </c>
      <c r="L29" s="19">
        <f t="shared" si="2"/>
        <v>2287.5</v>
      </c>
      <c r="M29" s="49"/>
      <c r="N29" s="50"/>
      <c r="O29" s="19">
        <f t="shared" si="3"/>
        <v>0</v>
      </c>
      <c r="P29" s="25">
        <f t="shared" si="4"/>
        <v>188.4</v>
      </c>
      <c r="Q29" s="32">
        <f t="shared" si="5"/>
        <v>7326.3</v>
      </c>
      <c r="R29" s="26"/>
    </row>
    <row r="30" spans="1:18" s="39" customFormat="1" ht="20" customHeight="1" x14ac:dyDescent="0.15">
      <c r="A30" s="51">
        <v>44612</v>
      </c>
      <c r="B30" s="52" t="s">
        <v>77</v>
      </c>
      <c r="C30" s="53" t="s">
        <v>32</v>
      </c>
      <c r="D30" s="54"/>
      <c r="E30" s="55"/>
      <c r="F30" s="37">
        <f t="shared" si="0"/>
        <v>0</v>
      </c>
      <c r="G30" s="56"/>
      <c r="H30" s="35"/>
      <c r="I30" s="36">
        <f t="shared" si="1"/>
        <v>0</v>
      </c>
      <c r="J30" s="56"/>
      <c r="K30" s="57"/>
      <c r="L30" s="36">
        <f t="shared" si="2"/>
        <v>0</v>
      </c>
      <c r="M30" s="56">
        <f>41.2+18.2</f>
        <v>59.400000000000006</v>
      </c>
      <c r="N30" s="57">
        <v>12</v>
      </c>
      <c r="O30" s="36">
        <f t="shared" si="3"/>
        <v>712.80000000000007</v>
      </c>
      <c r="P30" s="25">
        <f t="shared" si="4"/>
        <v>59.400000000000006</v>
      </c>
      <c r="Q30" s="32">
        <f t="shared" si="5"/>
        <v>712.80000000000007</v>
      </c>
      <c r="R30" s="38"/>
    </row>
    <row r="31" spans="1:18" ht="20" customHeight="1" x14ac:dyDescent="0.15">
      <c r="A31" s="16">
        <v>44613</v>
      </c>
      <c r="B31" s="17" t="s">
        <v>76</v>
      </c>
      <c r="C31" s="27" t="s">
        <v>33</v>
      </c>
      <c r="D31" s="59">
        <v>96.7</v>
      </c>
      <c r="E31" s="58">
        <v>50</v>
      </c>
      <c r="F31" s="29">
        <f t="shared" si="0"/>
        <v>4835</v>
      </c>
      <c r="G31" s="60"/>
      <c r="H31" s="31"/>
      <c r="I31" s="28">
        <f t="shared" si="1"/>
        <v>0</v>
      </c>
      <c r="J31" s="60">
        <v>104.7</v>
      </c>
      <c r="K31" s="61">
        <v>24</v>
      </c>
      <c r="L31" s="28">
        <f t="shared" si="2"/>
        <v>2512.8000000000002</v>
      </c>
      <c r="M31" s="60"/>
      <c r="N31" s="61"/>
      <c r="O31" s="28">
        <f t="shared" si="3"/>
        <v>0</v>
      </c>
      <c r="P31" s="25">
        <f t="shared" si="4"/>
        <v>201.4</v>
      </c>
      <c r="Q31" s="32">
        <f t="shared" si="5"/>
        <v>7347.8</v>
      </c>
      <c r="R31" s="26"/>
    </row>
    <row r="32" spans="1:18" s="39" customFormat="1" ht="20" customHeight="1" x14ac:dyDescent="0.15">
      <c r="A32" s="51">
        <v>44613</v>
      </c>
      <c r="B32" s="52" t="s">
        <v>77</v>
      </c>
      <c r="C32" s="53" t="s">
        <v>34</v>
      </c>
      <c r="D32" s="54"/>
      <c r="E32" s="55"/>
      <c r="F32" s="37">
        <f t="shared" si="0"/>
        <v>0</v>
      </c>
      <c r="G32" s="56"/>
      <c r="H32" s="35"/>
      <c r="I32" s="36">
        <f t="shared" si="1"/>
        <v>0</v>
      </c>
      <c r="J32" s="56"/>
      <c r="K32" s="57"/>
      <c r="L32" s="36">
        <f t="shared" si="2"/>
        <v>0</v>
      </c>
      <c r="M32" s="56">
        <f>42.3+36</f>
        <v>78.3</v>
      </c>
      <c r="N32" s="57">
        <v>11</v>
      </c>
      <c r="O32" s="36">
        <f t="shared" si="3"/>
        <v>861.3</v>
      </c>
      <c r="P32" s="25">
        <f t="shared" si="4"/>
        <v>78.3</v>
      </c>
      <c r="Q32" s="32">
        <f t="shared" si="5"/>
        <v>861.3</v>
      </c>
      <c r="R32" s="38"/>
    </row>
    <row r="33" spans="1:18" ht="20" customHeight="1" x14ac:dyDescent="0.15">
      <c r="A33" s="16">
        <v>44614</v>
      </c>
      <c r="B33" s="17" t="s">
        <v>76</v>
      </c>
      <c r="C33" s="27" t="s">
        <v>35</v>
      </c>
      <c r="D33" s="59">
        <v>75.8</v>
      </c>
      <c r="E33" s="58">
        <v>50</v>
      </c>
      <c r="F33" s="29">
        <f t="shared" si="0"/>
        <v>3790</v>
      </c>
      <c r="G33" s="60"/>
      <c r="H33" s="31"/>
      <c r="I33" s="28">
        <f t="shared" si="1"/>
        <v>0</v>
      </c>
      <c r="J33" s="60">
        <v>131.5</v>
      </c>
      <c r="K33" s="61">
        <v>24</v>
      </c>
      <c r="L33" s="28">
        <f t="shared" si="2"/>
        <v>3156</v>
      </c>
      <c r="M33" s="60"/>
      <c r="N33" s="61"/>
      <c r="O33" s="28">
        <f t="shared" si="3"/>
        <v>0</v>
      </c>
      <c r="P33" s="25">
        <f t="shared" si="4"/>
        <v>207.3</v>
      </c>
      <c r="Q33" s="32">
        <f t="shared" si="5"/>
        <v>6946</v>
      </c>
      <c r="R33" s="26"/>
    </row>
    <row r="34" spans="1:18" s="39" customFormat="1" ht="20" customHeight="1" x14ac:dyDescent="0.15">
      <c r="A34" s="51">
        <v>44614</v>
      </c>
      <c r="B34" s="52" t="s">
        <v>77</v>
      </c>
      <c r="C34" s="53" t="s">
        <v>36</v>
      </c>
      <c r="D34" s="54"/>
      <c r="E34" s="55"/>
      <c r="F34" s="37">
        <f t="shared" si="0"/>
        <v>0</v>
      </c>
      <c r="G34" s="56"/>
      <c r="H34" s="57"/>
      <c r="I34" s="36">
        <f t="shared" si="1"/>
        <v>0</v>
      </c>
      <c r="J34" s="56"/>
      <c r="K34" s="57"/>
      <c r="L34" s="36">
        <f t="shared" si="2"/>
        <v>0</v>
      </c>
      <c r="M34" s="56">
        <v>25</v>
      </c>
      <c r="N34" s="57">
        <v>11</v>
      </c>
      <c r="O34" s="36">
        <f t="shared" si="3"/>
        <v>275</v>
      </c>
      <c r="P34" s="25">
        <f t="shared" si="4"/>
        <v>25</v>
      </c>
      <c r="Q34" s="32">
        <f t="shared" si="5"/>
        <v>275</v>
      </c>
      <c r="R34" s="38"/>
    </row>
    <row r="35" spans="1:18" s="39" customFormat="1" ht="21" customHeight="1" x14ac:dyDescent="0.15">
      <c r="A35" s="51">
        <v>44615</v>
      </c>
      <c r="B35" s="52" t="s">
        <v>77</v>
      </c>
      <c r="C35" s="53" t="s">
        <v>37</v>
      </c>
      <c r="D35" s="54"/>
      <c r="E35" s="55"/>
      <c r="F35" s="37">
        <f t="shared" si="0"/>
        <v>0</v>
      </c>
      <c r="G35" s="56"/>
      <c r="H35" s="57"/>
      <c r="I35" s="36">
        <f t="shared" si="1"/>
        <v>0</v>
      </c>
      <c r="J35" s="56"/>
      <c r="K35" s="57"/>
      <c r="L35" s="36">
        <f t="shared" si="2"/>
        <v>0</v>
      </c>
      <c r="M35" s="56">
        <v>22.2</v>
      </c>
      <c r="N35" s="57">
        <v>11</v>
      </c>
      <c r="O35" s="36">
        <f t="shared" si="3"/>
        <v>244.2</v>
      </c>
      <c r="P35" s="25">
        <f t="shared" si="4"/>
        <v>22.2</v>
      </c>
      <c r="Q35" s="32">
        <f t="shared" si="5"/>
        <v>244.2</v>
      </c>
      <c r="R35" s="38"/>
    </row>
    <row r="36" spans="1:18" ht="20" customHeight="1" x14ac:dyDescent="0.15">
      <c r="A36" s="16">
        <v>44615</v>
      </c>
      <c r="B36" s="17" t="s">
        <v>76</v>
      </c>
      <c r="C36" s="27" t="s">
        <v>38</v>
      </c>
      <c r="D36" s="47">
        <v>65.099999999999994</v>
      </c>
      <c r="E36" s="48">
        <v>50</v>
      </c>
      <c r="F36" s="20">
        <f t="shared" si="0"/>
        <v>3254.9999999999995</v>
      </c>
      <c r="G36" s="49"/>
      <c r="H36" s="50"/>
      <c r="I36" s="19">
        <f t="shared" si="1"/>
        <v>0</v>
      </c>
      <c r="J36" s="49">
        <v>153</v>
      </c>
      <c r="K36" s="50">
        <v>24</v>
      </c>
      <c r="L36" s="19">
        <f t="shared" si="2"/>
        <v>3672</v>
      </c>
      <c r="M36" s="49"/>
      <c r="N36" s="50"/>
      <c r="O36" s="19">
        <f t="shared" si="3"/>
        <v>0</v>
      </c>
      <c r="P36" s="25">
        <f t="shared" si="4"/>
        <v>218.1</v>
      </c>
      <c r="Q36" s="32">
        <f t="shared" si="5"/>
        <v>6927</v>
      </c>
      <c r="R36" s="26"/>
    </row>
    <row r="37" spans="1:18" ht="20" customHeight="1" x14ac:dyDescent="0.15">
      <c r="A37" s="16">
        <v>44616</v>
      </c>
      <c r="B37" s="17" t="s">
        <v>76</v>
      </c>
      <c r="C37" s="27" t="s">
        <v>39</v>
      </c>
      <c r="D37" s="47">
        <f>36.9+33.4</f>
        <v>70.3</v>
      </c>
      <c r="E37" s="48">
        <v>50</v>
      </c>
      <c r="F37" s="20">
        <f t="shared" si="0"/>
        <v>3515</v>
      </c>
      <c r="G37" s="49"/>
      <c r="H37" s="50"/>
      <c r="I37" s="19">
        <f t="shared" si="1"/>
        <v>0</v>
      </c>
      <c r="J37" s="49">
        <v>158.6</v>
      </c>
      <c r="K37" s="50">
        <v>24</v>
      </c>
      <c r="L37" s="19">
        <f t="shared" si="2"/>
        <v>3806.3999999999996</v>
      </c>
      <c r="M37" s="49"/>
      <c r="N37" s="50"/>
      <c r="O37" s="19">
        <f t="shared" si="3"/>
        <v>0</v>
      </c>
      <c r="P37" s="25">
        <f t="shared" si="4"/>
        <v>228.89999999999998</v>
      </c>
      <c r="Q37" s="32">
        <f t="shared" si="5"/>
        <v>7321.4</v>
      </c>
      <c r="R37" s="26"/>
    </row>
    <row r="38" spans="1:18" s="39" customFormat="1" ht="20" customHeight="1" x14ac:dyDescent="0.15">
      <c r="A38" s="51">
        <v>44616</v>
      </c>
      <c r="B38" s="52" t="s">
        <v>77</v>
      </c>
      <c r="C38" s="53" t="s">
        <v>40</v>
      </c>
      <c r="D38" s="54"/>
      <c r="E38" s="55"/>
      <c r="F38" s="37">
        <f t="shared" si="0"/>
        <v>0</v>
      </c>
      <c r="G38" s="56"/>
      <c r="H38" s="57"/>
      <c r="I38" s="36">
        <f t="shared" si="1"/>
        <v>0</v>
      </c>
      <c r="J38" s="56"/>
      <c r="K38" s="57"/>
      <c r="L38" s="36">
        <f t="shared" si="2"/>
        <v>0</v>
      </c>
      <c r="M38" s="56">
        <v>28.26</v>
      </c>
      <c r="N38" s="57">
        <v>11</v>
      </c>
      <c r="O38" s="36">
        <f t="shared" si="3"/>
        <v>310.86</v>
      </c>
      <c r="P38" s="25">
        <f t="shared" si="4"/>
        <v>28.26</v>
      </c>
      <c r="Q38" s="32">
        <f t="shared" si="5"/>
        <v>310.86</v>
      </c>
      <c r="R38" s="38"/>
    </row>
    <row r="39" spans="1:18" ht="20" customHeight="1" x14ac:dyDescent="0.15">
      <c r="A39" s="16">
        <v>44617</v>
      </c>
      <c r="B39" s="17" t="s">
        <v>76</v>
      </c>
      <c r="C39" s="27" t="s">
        <v>41</v>
      </c>
      <c r="D39" s="47">
        <v>33.4</v>
      </c>
      <c r="E39" s="48">
        <v>52</v>
      </c>
      <c r="F39" s="20">
        <f t="shared" si="0"/>
        <v>1736.8</v>
      </c>
      <c r="G39" s="49"/>
      <c r="H39" s="50"/>
      <c r="I39" s="19">
        <f t="shared" si="1"/>
        <v>0</v>
      </c>
      <c r="J39" s="49">
        <v>74.5</v>
      </c>
      <c r="K39" s="50">
        <v>26</v>
      </c>
      <c r="L39" s="19">
        <f t="shared" si="2"/>
        <v>1937</v>
      </c>
      <c r="M39" s="49"/>
      <c r="N39" s="50"/>
      <c r="O39" s="19">
        <f t="shared" si="3"/>
        <v>0</v>
      </c>
      <c r="P39" s="25">
        <f t="shared" si="4"/>
        <v>107.9</v>
      </c>
      <c r="Q39" s="32">
        <f t="shared" si="5"/>
        <v>3673.8</v>
      </c>
      <c r="R39" s="26"/>
    </row>
    <row r="40" spans="1:18" s="39" customFormat="1" ht="20" customHeight="1" x14ac:dyDescent="0.15">
      <c r="A40" s="51">
        <v>44617</v>
      </c>
      <c r="B40" s="52" t="s">
        <v>77</v>
      </c>
      <c r="C40" s="53" t="s">
        <v>42</v>
      </c>
      <c r="D40" s="54"/>
      <c r="E40" s="55"/>
      <c r="F40" s="37">
        <f t="shared" si="0"/>
        <v>0</v>
      </c>
      <c r="G40" s="56"/>
      <c r="H40" s="57"/>
      <c r="I40" s="36">
        <f t="shared" si="1"/>
        <v>0</v>
      </c>
      <c r="J40" s="56"/>
      <c r="K40" s="57"/>
      <c r="L40" s="36">
        <f t="shared" si="2"/>
        <v>0</v>
      </c>
      <c r="M40" s="56">
        <v>9.3000000000000007</v>
      </c>
      <c r="N40" s="57">
        <v>12</v>
      </c>
      <c r="O40" s="36">
        <f t="shared" si="3"/>
        <v>111.60000000000001</v>
      </c>
      <c r="P40" s="25">
        <f t="shared" si="4"/>
        <v>9.3000000000000007</v>
      </c>
      <c r="Q40" s="32">
        <f t="shared" si="5"/>
        <v>111.60000000000001</v>
      </c>
      <c r="R40" s="38"/>
    </row>
    <row r="41" spans="1:18" s="34" customFormat="1" ht="20" customHeight="1" x14ac:dyDescent="0.15">
      <c r="A41" s="16">
        <v>44618</v>
      </c>
      <c r="B41" s="17" t="s">
        <v>76</v>
      </c>
      <c r="C41" s="27" t="s">
        <v>43</v>
      </c>
      <c r="D41" s="59">
        <v>35.200000000000003</v>
      </c>
      <c r="E41" s="58">
        <v>52</v>
      </c>
      <c r="F41" s="29">
        <f t="shared" si="0"/>
        <v>1830.4</v>
      </c>
      <c r="G41" s="60"/>
      <c r="H41" s="61"/>
      <c r="I41" s="28">
        <f t="shared" si="1"/>
        <v>0</v>
      </c>
      <c r="J41" s="60">
        <v>51.3</v>
      </c>
      <c r="K41" s="61">
        <v>26</v>
      </c>
      <c r="L41" s="28">
        <f t="shared" si="2"/>
        <v>1333.8</v>
      </c>
      <c r="M41" s="60"/>
      <c r="N41" s="61"/>
      <c r="O41" s="28">
        <f t="shared" si="3"/>
        <v>0</v>
      </c>
      <c r="P41" s="25">
        <f t="shared" si="4"/>
        <v>86.5</v>
      </c>
      <c r="Q41" s="32">
        <f t="shared" si="5"/>
        <v>3164.2</v>
      </c>
      <c r="R41" s="33"/>
    </row>
    <row r="42" spans="1:18" s="39" customFormat="1" ht="21" customHeight="1" x14ac:dyDescent="0.15">
      <c r="A42" s="51">
        <v>44618</v>
      </c>
      <c r="B42" s="52" t="s">
        <v>77</v>
      </c>
      <c r="C42" s="53" t="s">
        <v>44</v>
      </c>
      <c r="D42" s="54"/>
      <c r="E42" s="55"/>
      <c r="F42" s="37">
        <f t="shared" si="0"/>
        <v>0</v>
      </c>
      <c r="G42" s="56"/>
      <c r="H42" s="57"/>
      <c r="I42" s="36">
        <f>G42*H42</f>
        <v>0</v>
      </c>
      <c r="J42" s="56"/>
      <c r="K42" s="57"/>
      <c r="L42" s="36">
        <f>J42*K42</f>
        <v>0</v>
      </c>
      <c r="M42" s="56">
        <v>16.600000000000001</v>
      </c>
      <c r="N42" s="57">
        <v>12</v>
      </c>
      <c r="O42" s="36">
        <f>M42*N42</f>
        <v>199.20000000000002</v>
      </c>
      <c r="P42" s="25">
        <f t="shared" si="4"/>
        <v>16.600000000000001</v>
      </c>
      <c r="Q42" s="32">
        <f t="shared" si="5"/>
        <v>199.20000000000002</v>
      </c>
      <c r="R42" s="38"/>
    </row>
    <row r="43" spans="1:18" s="72" customFormat="1" ht="20" customHeight="1" x14ac:dyDescent="0.15">
      <c r="A43" s="62">
        <v>44618</v>
      </c>
      <c r="B43" s="63" t="s">
        <v>79</v>
      </c>
      <c r="C43" s="64" t="s">
        <v>45</v>
      </c>
      <c r="D43" s="65">
        <v>2.5</v>
      </c>
      <c r="E43" s="66">
        <v>52</v>
      </c>
      <c r="F43" s="68">
        <f t="shared" si="0"/>
        <v>130</v>
      </c>
      <c r="G43" s="69">
        <v>11</v>
      </c>
      <c r="H43" s="70">
        <v>35</v>
      </c>
      <c r="I43" s="67">
        <f t="shared" si="1"/>
        <v>385</v>
      </c>
      <c r="J43" s="69"/>
      <c r="K43" s="70"/>
      <c r="L43" s="67">
        <f t="shared" si="2"/>
        <v>0</v>
      </c>
      <c r="M43" s="69"/>
      <c r="N43" s="70"/>
      <c r="O43" s="67">
        <f t="shared" si="3"/>
        <v>0</v>
      </c>
      <c r="P43" s="25">
        <f t="shared" si="4"/>
        <v>13.5</v>
      </c>
      <c r="Q43" s="32">
        <f t="shared" si="5"/>
        <v>515</v>
      </c>
      <c r="R43" s="71"/>
    </row>
    <row r="44" spans="1:18" s="39" customFormat="1" ht="20" customHeight="1" x14ac:dyDescent="0.15">
      <c r="A44" s="51">
        <v>44618</v>
      </c>
      <c r="B44" s="52" t="s">
        <v>46</v>
      </c>
      <c r="C44" s="53" t="s">
        <v>47</v>
      </c>
      <c r="D44" s="54"/>
      <c r="E44" s="55"/>
      <c r="F44" s="37">
        <f t="shared" si="0"/>
        <v>0</v>
      </c>
      <c r="G44" s="56"/>
      <c r="H44" s="57"/>
      <c r="I44" s="36">
        <f t="shared" si="1"/>
        <v>0</v>
      </c>
      <c r="J44" s="56"/>
      <c r="K44" s="57"/>
      <c r="L44" s="36">
        <f t="shared" si="2"/>
        <v>0</v>
      </c>
      <c r="M44" s="56">
        <v>5.5</v>
      </c>
      <c r="N44" s="57">
        <v>12</v>
      </c>
      <c r="O44" s="36">
        <f t="shared" si="3"/>
        <v>66</v>
      </c>
      <c r="P44" s="25">
        <f t="shared" si="4"/>
        <v>5.5</v>
      </c>
      <c r="Q44" s="32">
        <f t="shared" si="5"/>
        <v>66</v>
      </c>
      <c r="R44" s="38"/>
    </row>
    <row r="45" spans="1:18" ht="20" customHeight="1" x14ac:dyDescent="0.15">
      <c r="A45" s="16">
        <v>44619</v>
      </c>
      <c r="B45" s="17" t="s">
        <v>76</v>
      </c>
      <c r="C45" s="27" t="s">
        <v>48</v>
      </c>
      <c r="D45" s="47">
        <v>15.2</v>
      </c>
      <c r="E45" s="48">
        <v>52</v>
      </c>
      <c r="F45" s="20">
        <f t="shared" si="0"/>
        <v>790.4</v>
      </c>
      <c r="G45" s="49"/>
      <c r="H45" s="50"/>
      <c r="I45" s="19">
        <f t="shared" si="1"/>
        <v>0</v>
      </c>
      <c r="J45" s="49">
        <v>80.2</v>
      </c>
      <c r="K45" s="50">
        <v>26</v>
      </c>
      <c r="L45" s="19">
        <f t="shared" si="2"/>
        <v>2085.2000000000003</v>
      </c>
      <c r="M45" s="49"/>
      <c r="N45" s="50"/>
      <c r="O45" s="19">
        <f t="shared" si="3"/>
        <v>0</v>
      </c>
      <c r="P45" s="25">
        <f t="shared" si="4"/>
        <v>95.4</v>
      </c>
      <c r="Q45" s="32">
        <f t="shared" si="5"/>
        <v>2875.6000000000004</v>
      </c>
      <c r="R45" s="26"/>
    </row>
    <row r="46" spans="1:18" s="39" customFormat="1" ht="20" customHeight="1" x14ac:dyDescent="0.15">
      <c r="A46" s="51">
        <v>44619</v>
      </c>
      <c r="B46" s="52" t="s">
        <v>77</v>
      </c>
      <c r="C46" s="53" t="s">
        <v>49</v>
      </c>
      <c r="D46" s="54"/>
      <c r="E46" s="55"/>
      <c r="F46" s="37">
        <f t="shared" si="0"/>
        <v>0</v>
      </c>
      <c r="G46" s="56"/>
      <c r="H46" s="57"/>
      <c r="I46" s="36">
        <f t="shared" si="1"/>
        <v>0</v>
      </c>
      <c r="J46" s="56"/>
      <c r="K46" s="57"/>
      <c r="L46" s="36">
        <f t="shared" si="2"/>
        <v>0</v>
      </c>
      <c r="M46" s="56">
        <v>23.1</v>
      </c>
      <c r="N46" s="57">
        <v>12</v>
      </c>
      <c r="O46" s="36">
        <f t="shared" si="3"/>
        <v>277.20000000000005</v>
      </c>
      <c r="P46" s="25">
        <f t="shared" si="4"/>
        <v>23.1</v>
      </c>
      <c r="Q46" s="32">
        <f t="shared" si="5"/>
        <v>277.20000000000005</v>
      </c>
      <c r="R46" s="38"/>
    </row>
    <row r="47" spans="1:18" s="72" customFormat="1" ht="20" customHeight="1" x14ac:dyDescent="0.15">
      <c r="A47" s="62">
        <v>44619</v>
      </c>
      <c r="B47" s="63" t="s">
        <v>78</v>
      </c>
      <c r="C47" s="64" t="s">
        <v>50</v>
      </c>
      <c r="D47" s="65">
        <v>5.5</v>
      </c>
      <c r="E47" s="66">
        <v>57</v>
      </c>
      <c r="F47" s="68">
        <f>D47*E47-0.5</f>
        <v>313</v>
      </c>
      <c r="G47" s="69">
        <v>5.4</v>
      </c>
      <c r="H47" s="70">
        <v>38</v>
      </c>
      <c r="I47" s="67">
        <f>G47*H47-0.2</f>
        <v>205.00000000000003</v>
      </c>
      <c r="J47" s="69"/>
      <c r="K47" s="70"/>
      <c r="L47" s="67">
        <f t="shared" si="2"/>
        <v>0</v>
      </c>
      <c r="M47" s="69"/>
      <c r="N47" s="70"/>
      <c r="O47" s="67">
        <f t="shared" si="3"/>
        <v>0</v>
      </c>
      <c r="P47" s="25">
        <f t="shared" si="4"/>
        <v>10.9</v>
      </c>
      <c r="Q47" s="32">
        <f t="shared" si="5"/>
        <v>518</v>
      </c>
      <c r="R47" s="71"/>
    </row>
    <row r="48" spans="1:18" ht="20" customHeight="1" x14ac:dyDescent="0.15">
      <c r="A48" s="16">
        <v>44620</v>
      </c>
      <c r="B48" s="17" t="s">
        <v>76</v>
      </c>
      <c r="C48" s="27" t="s">
        <v>51</v>
      </c>
      <c r="D48" s="47">
        <v>6.3</v>
      </c>
      <c r="E48" s="48">
        <v>51</v>
      </c>
      <c r="F48" s="20">
        <f t="shared" si="0"/>
        <v>321.3</v>
      </c>
      <c r="G48" s="49"/>
      <c r="H48" s="50"/>
      <c r="I48" s="19">
        <f t="shared" si="1"/>
        <v>0</v>
      </c>
      <c r="J48" s="49">
        <v>81.2</v>
      </c>
      <c r="K48" s="50">
        <v>25</v>
      </c>
      <c r="L48" s="19">
        <f t="shared" si="2"/>
        <v>2030</v>
      </c>
      <c r="M48" s="49"/>
      <c r="N48" s="50"/>
      <c r="O48" s="19">
        <f t="shared" si="3"/>
        <v>0</v>
      </c>
      <c r="P48" s="25">
        <f t="shared" si="4"/>
        <v>87.5</v>
      </c>
      <c r="Q48" s="32">
        <f t="shared" si="5"/>
        <v>2351.3000000000002</v>
      </c>
      <c r="R48" s="26"/>
    </row>
    <row r="49" spans="1:18" s="39" customFormat="1" ht="20" customHeight="1" x14ac:dyDescent="0.15">
      <c r="A49" s="51">
        <v>44620</v>
      </c>
      <c r="B49" s="52" t="s">
        <v>77</v>
      </c>
      <c r="C49" s="53" t="s">
        <v>52</v>
      </c>
      <c r="D49" s="54"/>
      <c r="E49" s="55"/>
      <c r="F49" s="37">
        <f t="shared" si="0"/>
        <v>0</v>
      </c>
      <c r="G49" s="56"/>
      <c r="H49" s="57"/>
      <c r="I49" s="36">
        <f t="shared" si="1"/>
        <v>0</v>
      </c>
      <c r="J49" s="56"/>
      <c r="K49" s="57"/>
      <c r="L49" s="36">
        <f t="shared" si="2"/>
        <v>0</v>
      </c>
      <c r="M49" s="56">
        <v>48.46</v>
      </c>
      <c r="N49" s="57">
        <v>12</v>
      </c>
      <c r="O49" s="36">
        <f t="shared" si="3"/>
        <v>581.52</v>
      </c>
      <c r="P49" s="25">
        <f t="shared" si="4"/>
        <v>48.46</v>
      </c>
      <c r="Q49" s="32">
        <f t="shared" si="5"/>
        <v>581.52</v>
      </c>
      <c r="R49" s="38"/>
    </row>
    <row r="50" spans="1:18" s="39" customFormat="1" ht="20" customHeight="1" x14ac:dyDescent="0.15">
      <c r="A50" s="51">
        <v>44621</v>
      </c>
      <c r="B50" s="52" t="s">
        <v>77</v>
      </c>
      <c r="C50" s="53" t="s">
        <v>53</v>
      </c>
      <c r="D50" s="54"/>
      <c r="E50" s="55"/>
      <c r="F50" s="37">
        <f t="shared" si="0"/>
        <v>0</v>
      </c>
      <c r="G50" s="56"/>
      <c r="H50" s="57"/>
      <c r="I50" s="36">
        <f t="shared" si="1"/>
        <v>0</v>
      </c>
      <c r="J50" s="56"/>
      <c r="K50" s="57"/>
      <c r="L50" s="36">
        <f t="shared" si="2"/>
        <v>0</v>
      </c>
      <c r="M50" s="56">
        <v>24.7</v>
      </c>
      <c r="N50" s="57">
        <v>12</v>
      </c>
      <c r="O50" s="36">
        <f t="shared" si="3"/>
        <v>296.39999999999998</v>
      </c>
      <c r="P50" s="25">
        <f t="shared" si="4"/>
        <v>24.7</v>
      </c>
      <c r="Q50" s="32">
        <f t="shared" si="5"/>
        <v>296.39999999999998</v>
      </c>
      <c r="R50" s="38"/>
    </row>
    <row r="51" spans="1:18" s="34" customFormat="1" ht="20" customHeight="1" x14ac:dyDescent="0.15">
      <c r="A51" s="16">
        <v>44621</v>
      </c>
      <c r="B51" s="17" t="s">
        <v>76</v>
      </c>
      <c r="C51" s="27" t="s">
        <v>54</v>
      </c>
      <c r="D51" s="47">
        <v>13.1</v>
      </c>
      <c r="E51" s="48">
        <v>51</v>
      </c>
      <c r="F51" s="20">
        <f t="shared" si="0"/>
        <v>668.1</v>
      </c>
      <c r="G51" s="49"/>
      <c r="H51" s="50"/>
      <c r="I51" s="19">
        <f t="shared" si="1"/>
        <v>0</v>
      </c>
      <c r="J51" s="49">
        <v>69.3</v>
      </c>
      <c r="K51" s="50">
        <v>25</v>
      </c>
      <c r="L51" s="19">
        <f t="shared" si="2"/>
        <v>1732.5</v>
      </c>
      <c r="M51" s="49"/>
      <c r="N51" s="50"/>
      <c r="O51" s="19">
        <f t="shared" si="3"/>
        <v>0</v>
      </c>
      <c r="P51" s="25">
        <f t="shared" si="4"/>
        <v>82.399999999999991</v>
      </c>
      <c r="Q51" s="32">
        <f t="shared" si="5"/>
        <v>2400.6</v>
      </c>
      <c r="R51" s="33"/>
    </row>
    <row r="52" spans="1:18" ht="20" customHeight="1" x14ac:dyDescent="0.15">
      <c r="A52" s="16">
        <v>44622</v>
      </c>
      <c r="B52" s="17" t="s">
        <v>76</v>
      </c>
      <c r="C52" s="27" t="s">
        <v>55</v>
      </c>
      <c r="D52" s="47">
        <v>10.9</v>
      </c>
      <c r="E52" s="48">
        <v>51</v>
      </c>
      <c r="F52" s="20">
        <f t="shared" si="0"/>
        <v>555.9</v>
      </c>
      <c r="G52" s="49"/>
      <c r="H52" s="50"/>
      <c r="I52" s="19">
        <f t="shared" si="1"/>
        <v>0</v>
      </c>
      <c r="J52" s="49">
        <v>25.8</v>
      </c>
      <c r="K52" s="50">
        <v>25</v>
      </c>
      <c r="L52" s="19">
        <f t="shared" si="2"/>
        <v>645</v>
      </c>
      <c r="M52" s="49"/>
      <c r="N52" s="50"/>
      <c r="O52" s="19">
        <f t="shared" si="3"/>
        <v>0</v>
      </c>
      <c r="P52" s="25">
        <f t="shared" si="4"/>
        <v>36.700000000000003</v>
      </c>
      <c r="Q52" s="32">
        <f t="shared" si="5"/>
        <v>1200.9000000000001</v>
      </c>
      <c r="R52" s="26"/>
    </row>
    <row r="53" spans="1:18" s="39" customFormat="1" ht="20" customHeight="1" x14ac:dyDescent="0.15">
      <c r="A53" s="51">
        <v>44622</v>
      </c>
      <c r="B53" s="52" t="s">
        <v>77</v>
      </c>
      <c r="C53" s="53" t="s">
        <v>56</v>
      </c>
      <c r="D53" s="54"/>
      <c r="E53" s="55"/>
      <c r="F53" s="37">
        <f t="shared" si="0"/>
        <v>0</v>
      </c>
      <c r="G53" s="56"/>
      <c r="H53" s="57"/>
      <c r="I53" s="36">
        <f t="shared" si="1"/>
        <v>0</v>
      </c>
      <c r="J53" s="56"/>
      <c r="K53" s="57"/>
      <c r="L53" s="36">
        <f t="shared" si="2"/>
        <v>0</v>
      </c>
      <c r="M53" s="56">
        <v>21.1</v>
      </c>
      <c r="N53" s="57">
        <v>12</v>
      </c>
      <c r="O53" s="36">
        <f t="shared" si="3"/>
        <v>253.20000000000002</v>
      </c>
      <c r="P53" s="25">
        <f t="shared" si="4"/>
        <v>21.1</v>
      </c>
      <c r="Q53" s="32">
        <f t="shared" si="5"/>
        <v>253.20000000000002</v>
      </c>
      <c r="R53" s="38"/>
    </row>
    <row r="54" spans="1:18" ht="20" customHeight="1" x14ac:dyDescent="0.15">
      <c r="A54" s="16">
        <v>44623</v>
      </c>
      <c r="B54" s="17" t="s">
        <v>76</v>
      </c>
      <c r="C54" s="27" t="s">
        <v>67</v>
      </c>
      <c r="D54" s="47">
        <v>10.9</v>
      </c>
      <c r="E54" s="48">
        <v>51</v>
      </c>
      <c r="F54" s="20">
        <f t="shared" si="0"/>
        <v>555.9</v>
      </c>
      <c r="G54" s="49"/>
      <c r="H54" s="50"/>
      <c r="I54" s="19">
        <f t="shared" si="1"/>
        <v>0</v>
      </c>
      <c r="J54" s="49">
        <v>27.9</v>
      </c>
      <c r="K54" s="50">
        <v>25</v>
      </c>
      <c r="L54" s="19">
        <f t="shared" si="2"/>
        <v>697.5</v>
      </c>
      <c r="M54" s="49"/>
      <c r="N54" s="50"/>
      <c r="O54" s="19">
        <f t="shared" si="3"/>
        <v>0</v>
      </c>
      <c r="P54" s="25">
        <f t="shared" si="4"/>
        <v>38.799999999999997</v>
      </c>
      <c r="Q54" s="32">
        <f t="shared" si="5"/>
        <v>1253.4000000000001</v>
      </c>
      <c r="R54" s="26"/>
    </row>
    <row r="55" spans="1:18" s="39" customFormat="1" ht="20" customHeight="1" x14ac:dyDescent="0.15">
      <c r="A55" s="51">
        <v>44623</v>
      </c>
      <c r="B55" s="52" t="s">
        <v>77</v>
      </c>
      <c r="C55" s="53" t="s">
        <v>57</v>
      </c>
      <c r="D55" s="54"/>
      <c r="E55" s="55"/>
      <c r="F55" s="37">
        <f t="shared" si="0"/>
        <v>0</v>
      </c>
      <c r="G55" s="56"/>
      <c r="H55" s="57"/>
      <c r="I55" s="36">
        <f t="shared" si="1"/>
        <v>0</v>
      </c>
      <c r="J55" s="56"/>
      <c r="K55" s="57"/>
      <c r="L55" s="36">
        <f t="shared" si="2"/>
        <v>0</v>
      </c>
      <c r="M55" s="56">
        <v>16.2</v>
      </c>
      <c r="N55" s="57">
        <v>12</v>
      </c>
      <c r="O55" s="36">
        <f t="shared" si="3"/>
        <v>194.39999999999998</v>
      </c>
      <c r="P55" s="25">
        <f t="shared" si="4"/>
        <v>16.2</v>
      </c>
      <c r="Q55" s="32">
        <f t="shared" si="5"/>
        <v>194.39999999999998</v>
      </c>
      <c r="R55" s="38"/>
    </row>
    <row r="56" spans="1:18" ht="20" customHeight="1" x14ac:dyDescent="0.15">
      <c r="A56" s="16">
        <v>44624</v>
      </c>
      <c r="B56" s="73" t="s">
        <v>58</v>
      </c>
      <c r="C56" s="53" t="s">
        <v>59</v>
      </c>
      <c r="D56" s="47"/>
      <c r="E56" s="48"/>
      <c r="F56" s="20">
        <f t="shared" ref="F56:F71" si="6">D56*E56</f>
        <v>0</v>
      </c>
      <c r="G56" s="49"/>
      <c r="H56" s="50"/>
      <c r="I56" s="19">
        <f t="shared" ref="I56:I71" si="7">G56*H56</f>
        <v>0</v>
      </c>
      <c r="J56" s="49"/>
      <c r="K56" s="50"/>
      <c r="L56" s="19">
        <f t="shared" ref="L56:L71" si="8">J56*K56</f>
        <v>0</v>
      </c>
      <c r="M56" s="49"/>
      <c r="N56" s="50"/>
      <c r="O56" s="19">
        <f t="shared" ref="O56:O70" si="9">M56*N56</f>
        <v>0</v>
      </c>
      <c r="P56" s="25">
        <f t="shared" si="4"/>
        <v>0</v>
      </c>
      <c r="Q56" s="32">
        <f t="shared" si="5"/>
        <v>0</v>
      </c>
      <c r="R56" s="26"/>
    </row>
    <row r="57" spans="1:18" ht="20" customHeight="1" x14ac:dyDescent="0.15">
      <c r="A57" s="16">
        <v>44624</v>
      </c>
      <c r="B57" s="73" t="s">
        <v>58</v>
      </c>
      <c r="C57" s="53" t="s">
        <v>60</v>
      </c>
      <c r="D57" s="47"/>
      <c r="E57" s="48"/>
      <c r="F57" s="20">
        <f t="shared" si="6"/>
        <v>0</v>
      </c>
      <c r="G57" s="49"/>
      <c r="H57" s="50"/>
      <c r="I57" s="19">
        <f t="shared" si="7"/>
        <v>0</v>
      </c>
      <c r="J57" s="49"/>
      <c r="K57" s="50"/>
      <c r="L57" s="19">
        <f t="shared" si="8"/>
        <v>0</v>
      </c>
      <c r="M57" s="49"/>
      <c r="N57" s="50"/>
      <c r="O57" s="19">
        <f t="shared" si="9"/>
        <v>0</v>
      </c>
      <c r="P57" s="25">
        <f t="shared" si="4"/>
        <v>0</v>
      </c>
      <c r="Q57" s="32">
        <f t="shared" si="5"/>
        <v>0</v>
      </c>
      <c r="R57" s="26"/>
    </row>
    <row r="58" spans="1:18" ht="20" customHeight="1" x14ac:dyDescent="0.15">
      <c r="A58" s="16">
        <v>44624</v>
      </c>
      <c r="B58" s="17" t="s">
        <v>76</v>
      </c>
      <c r="C58" s="27" t="s">
        <v>68</v>
      </c>
      <c r="D58" s="47">
        <v>16</v>
      </c>
      <c r="E58" s="48">
        <v>51</v>
      </c>
      <c r="F58" s="20">
        <f t="shared" si="6"/>
        <v>816</v>
      </c>
      <c r="G58" s="49"/>
      <c r="H58" s="50"/>
      <c r="I58" s="19">
        <f t="shared" si="7"/>
        <v>0</v>
      </c>
      <c r="J58" s="49"/>
      <c r="K58" s="50"/>
      <c r="L58" s="19">
        <f t="shared" si="8"/>
        <v>0</v>
      </c>
      <c r="M58" s="49"/>
      <c r="N58" s="50"/>
      <c r="O58" s="19">
        <f t="shared" si="9"/>
        <v>0</v>
      </c>
      <c r="P58" s="25">
        <f t="shared" si="4"/>
        <v>16</v>
      </c>
      <c r="Q58" s="32">
        <f t="shared" si="5"/>
        <v>816</v>
      </c>
      <c r="R58" s="26"/>
    </row>
    <row r="59" spans="1:18" ht="20" customHeight="1" x14ac:dyDescent="0.15">
      <c r="A59" s="16">
        <v>44625</v>
      </c>
      <c r="B59" s="17" t="s">
        <v>76</v>
      </c>
      <c r="C59" s="27" t="s">
        <v>69</v>
      </c>
      <c r="D59" s="47"/>
      <c r="E59" s="48"/>
      <c r="F59" s="20">
        <f t="shared" si="6"/>
        <v>0</v>
      </c>
      <c r="G59" s="49"/>
      <c r="H59" s="50"/>
      <c r="I59" s="19">
        <f t="shared" si="7"/>
        <v>0</v>
      </c>
      <c r="J59" s="49">
        <v>13.1</v>
      </c>
      <c r="K59" s="50">
        <v>25</v>
      </c>
      <c r="L59" s="19">
        <f t="shared" si="8"/>
        <v>327.5</v>
      </c>
      <c r="M59" s="49"/>
      <c r="N59" s="50"/>
      <c r="O59" s="19">
        <f t="shared" si="9"/>
        <v>0</v>
      </c>
      <c r="P59" s="25">
        <f t="shared" si="4"/>
        <v>13.1</v>
      </c>
      <c r="Q59" s="32">
        <f t="shared" si="5"/>
        <v>327.5</v>
      </c>
      <c r="R59" s="26"/>
    </row>
    <row r="60" spans="1:18" s="39" customFormat="1" ht="20" customHeight="1" x14ac:dyDescent="0.15">
      <c r="A60" s="51">
        <v>44625</v>
      </c>
      <c r="B60" s="52" t="s">
        <v>77</v>
      </c>
      <c r="C60" s="53" t="s">
        <v>61</v>
      </c>
      <c r="D60" s="54"/>
      <c r="E60" s="55"/>
      <c r="F60" s="37">
        <f t="shared" si="6"/>
        <v>0</v>
      </c>
      <c r="G60" s="56"/>
      <c r="H60" s="57"/>
      <c r="I60" s="36">
        <f t="shared" si="7"/>
        <v>0</v>
      </c>
      <c r="J60" s="56"/>
      <c r="K60" s="57"/>
      <c r="L60" s="36">
        <f t="shared" si="8"/>
        <v>0</v>
      </c>
      <c r="M60" s="56">
        <v>24.2</v>
      </c>
      <c r="N60" s="57">
        <v>12</v>
      </c>
      <c r="O60" s="36">
        <f t="shared" si="9"/>
        <v>290.39999999999998</v>
      </c>
      <c r="P60" s="25">
        <f t="shared" si="4"/>
        <v>24.2</v>
      </c>
      <c r="Q60" s="32">
        <f t="shared" si="5"/>
        <v>290.39999999999998</v>
      </c>
      <c r="R60" s="38"/>
    </row>
    <row r="61" spans="1:18" ht="20" customHeight="1" x14ac:dyDescent="0.15">
      <c r="A61" s="16">
        <v>44626</v>
      </c>
      <c r="B61" s="17" t="s">
        <v>76</v>
      </c>
      <c r="C61" s="27" t="s">
        <v>70</v>
      </c>
      <c r="D61" s="47"/>
      <c r="E61" s="48"/>
      <c r="F61" s="20">
        <f t="shared" si="6"/>
        <v>0</v>
      </c>
      <c r="G61" s="49"/>
      <c r="H61" s="50"/>
      <c r="I61" s="19">
        <f t="shared" si="7"/>
        <v>0</v>
      </c>
      <c r="J61" s="49">
        <v>4.8</v>
      </c>
      <c r="K61" s="50">
        <v>25</v>
      </c>
      <c r="L61" s="19">
        <f t="shared" si="8"/>
        <v>120</v>
      </c>
      <c r="M61" s="49"/>
      <c r="N61" s="50"/>
      <c r="O61" s="19">
        <f t="shared" si="9"/>
        <v>0</v>
      </c>
      <c r="P61" s="25">
        <f t="shared" si="4"/>
        <v>4.8</v>
      </c>
      <c r="Q61" s="32">
        <f t="shared" si="5"/>
        <v>120</v>
      </c>
      <c r="R61" s="26"/>
    </row>
    <row r="62" spans="1:18" s="39" customFormat="1" ht="20" customHeight="1" x14ac:dyDescent="0.15">
      <c r="A62" s="51">
        <v>44626</v>
      </c>
      <c r="B62" s="52" t="s">
        <v>77</v>
      </c>
      <c r="C62" s="53" t="s">
        <v>62</v>
      </c>
      <c r="D62" s="54"/>
      <c r="E62" s="55"/>
      <c r="F62" s="37">
        <f t="shared" si="6"/>
        <v>0</v>
      </c>
      <c r="G62" s="56"/>
      <c r="H62" s="57"/>
      <c r="I62" s="36">
        <f t="shared" si="7"/>
        <v>0</v>
      </c>
      <c r="J62" s="56"/>
      <c r="K62" s="57"/>
      <c r="L62" s="36">
        <f t="shared" si="8"/>
        <v>0</v>
      </c>
      <c r="M62" s="56">
        <v>2.78</v>
      </c>
      <c r="N62" s="57">
        <v>12</v>
      </c>
      <c r="O62" s="36">
        <f t="shared" si="9"/>
        <v>33.36</v>
      </c>
      <c r="P62" s="25">
        <f t="shared" si="4"/>
        <v>2.78</v>
      </c>
      <c r="Q62" s="32">
        <f t="shared" si="5"/>
        <v>33.36</v>
      </c>
      <c r="R62" s="38"/>
    </row>
    <row r="63" spans="1:18" s="39" customFormat="1" ht="20" customHeight="1" x14ac:dyDescent="0.15">
      <c r="A63" s="51">
        <v>44627</v>
      </c>
      <c r="B63" s="52" t="s">
        <v>77</v>
      </c>
      <c r="C63" s="53" t="s">
        <v>63</v>
      </c>
      <c r="D63" s="54">
        <v>6.5</v>
      </c>
      <c r="E63" s="55">
        <v>51</v>
      </c>
      <c r="F63" s="37">
        <f t="shared" si="6"/>
        <v>331.5</v>
      </c>
      <c r="G63" s="56"/>
      <c r="H63" s="57"/>
      <c r="I63" s="36">
        <f t="shared" si="7"/>
        <v>0</v>
      </c>
      <c r="J63" s="56">
        <v>11</v>
      </c>
      <c r="K63" s="57">
        <v>25</v>
      </c>
      <c r="L63" s="36">
        <f t="shared" si="8"/>
        <v>275</v>
      </c>
      <c r="M63" s="56">
        <v>4.5</v>
      </c>
      <c r="N63" s="57">
        <v>12</v>
      </c>
      <c r="O63" s="36">
        <f t="shared" si="9"/>
        <v>54</v>
      </c>
      <c r="P63" s="25">
        <f t="shared" si="4"/>
        <v>22</v>
      </c>
      <c r="Q63" s="32">
        <f t="shared" si="5"/>
        <v>660.5</v>
      </c>
      <c r="R63" s="38"/>
    </row>
    <row r="64" spans="1:18" ht="20" customHeight="1" x14ac:dyDescent="0.15">
      <c r="A64" s="16">
        <v>44628</v>
      </c>
      <c r="B64" s="17" t="s">
        <v>76</v>
      </c>
      <c r="C64" s="27" t="s">
        <v>71</v>
      </c>
      <c r="D64" s="47">
        <v>2.88</v>
      </c>
      <c r="E64" s="48">
        <v>53</v>
      </c>
      <c r="F64" s="20">
        <f t="shared" si="6"/>
        <v>152.63999999999999</v>
      </c>
      <c r="G64" s="49"/>
      <c r="H64" s="50"/>
      <c r="I64" s="19">
        <f t="shared" si="7"/>
        <v>0</v>
      </c>
      <c r="J64" s="49">
        <v>5.0199999999999996</v>
      </c>
      <c r="K64" s="50">
        <v>25</v>
      </c>
      <c r="L64" s="19">
        <f t="shared" si="8"/>
        <v>125.49999999999999</v>
      </c>
      <c r="M64" s="49">
        <v>4.84</v>
      </c>
      <c r="N64" s="50">
        <v>12</v>
      </c>
      <c r="O64" s="19">
        <f t="shared" si="9"/>
        <v>58.08</v>
      </c>
      <c r="P64" s="25">
        <f t="shared" si="4"/>
        <v>12.739999999999998</v>
      </c>
      <c r="Q64" s="32">
        <f t="shared" si="5"/>
        <v>336.21999999999997</v>
      </c>
      <c r="R64" s="26"/>
    </row>
    <row r="65" spans="1:18" ht="20" customHeight="1" x14ac:dyDescent="0.15">
      <c r="A65" s="16">
        <v>44629</v>
      </c>
      <c r="B65" s="17" t="s">
        <v>76</v>
      </c>
      <c r="C65" s="27" t="s">
        <v>72</v>
      </c>
      <c r="D65" s="47">
        <v>4.4000000000000004</v>
      </c>
      <c r="E65" s="48">
        <v>53</v>
      </c>
      <c r="F65" s="20">
        <f t="shared" si="6"/>
        <v>233.20000000000002</v>
      </c>
      <c r="G65" s="49"/>
      <c r="H65" s="50"/>
      <c r="I65" s="19">
        <f t="shared" si="7"/>
        <v>0</v>
      </c>
      <c r="J65" s="49">
        <v>8.2200000000000006</v>
      </c>
      <c r="K65" s="50">
        <v>25</v>
      </c>
      <c r="L65" s="19">
        <f t="shared" si="8"/>
        <v>205.50000000000003</v>
      </c>
      <c r="M65" s="49">
        <v>3.98</v>
      </c>
      <c r="N65" s="50">
        <v>12</v>
      </c>
      <c r="O65" s="19">
        <f t="shared" si="9"/>
        <v>47.76</v>
      </c>
      <c r="P65" s="25">
        <f t="shared" si="4"/>
        <v>16.600000000000001</v>
      </c>
      <c r="Q65" s="32">
        <f t="shared" si="5"/>
        <v>486.46000000000004</v>
      </c>
      <c r="R65" s="26"/>
    </row>
    <row r="66" spans="1:18" ht="20" customHeight="1" x14ac:dyDescent="0.15">
      <c r="A66" s="16">
        <v>44631</v>
      </c>
      <c r="B66" s="17" t="s">
        <v>76</v>
      </c>
      <c r="C66" s="27" t="s">
        <v>73</v>
      </c>
      <c r="D66" s="47"/>
      <c r="E66" s="48"/>
      <c r="F66" s="20">
        <f t="shared" si="6"/>
        <v>0</v>
      </c>
      <c r="G66" s="49"/>
      <c r="H66" s="50"/>
      <c r="I66" s="19">
        <f t="shared" si="7"/>
        <v>0</v>
      </c>
      <c r="J66" s="49">
        <v>15.92</v>
      </c>
      <c r="K66" s="50">
        <v>25</v>
      </c>
      <c r="L66" s="19">
        <f t="shared" si="8"/>
        <v>398</v>
      </c>
      <c r="M66" s="49">
        <v>15.22</v>
      </c>
      <c r="N66" s="50">
        <v>12</v>
      </c>
      <c r="O66" s="19">
        <f t="shared" si="9"/>
        <v>182.64000000000001</v>
      </c>
      <c r="P66" s="25">
        <f t="shared" si="4"/>
        <v>31.14</v>
      </c>
      <c r="Q66" s="32">
        <f t="shared" si="5"/>
        <v>580.64</v>
      </c>
      <c r="R66" s="26"/>
    </row>
    <row r="67" spans="1:18" ht="20" customHeight="1" x14ac:dyDescent="0.15">
      <c r="A67" s="16">
        <v>44633</v>
      </c>
      <c r="B67" s="73" t="s">
        <v>58</v>
      </c>
      <c r="C67" s="74" t="s">
        <v>64</v>
      </c>
      <c r="D67" s="47"/>
      <c r="E67" s="48"/>
      <c r="F67" s="20">
        <f t="shared" si="6"/>
        <v>0</v>
      </c>
      <c r="G67" s="49"/>
      <c r="H67" s="50"/>
      <c r="I67" s="19">
        <f t="shared" si="7"/>
        <v>0</v>
      </c>
      <c r="J67" s="49"/>
      <c r="K67" s="50"/>
      <c r="L67" s="19">
        <f t="shared" si="8"/>
        <v>0</v>
      </c>
      <c r="M67" s="49"/>
      <c r="N67" s="50"/>
      <c r="O67" s="19">
        <f t="shared" si="9"/>
        <v>0</v>
      </c>
      <c r="P67" s="25">
        <f t="shared" si="4"/>
        <v>0</v>
      </c>
      <c r="Q67" s="32">
        <f t="shared" si="5"/>
        <v>0</v>
      </c>
      <c r="R67" s="26"/>
    </row>
    <row r="68" spans="1:18" ht="20" customHeight="1" x14ac:dyDescent="0.15">
      <c r="A68" s="16">
        <v>44633</v>
      </c>
      <c r="B68" s="17" t="s">
        <v>76</v>
      </c>
      <c r="C68" s="27" t="s">
        <v>74</v>
      </c>
      <c r="D68" s="47">
        <v>1.7</v>
      </c>
      <c r="E68" s="48">
        <v>53</v>
      </c>
      <c r="F68" s="20">
        <f t="shared" si="6"/>
        <v>90.1</v>
      </c>
      <c r="G68" s="49"/>
      <c r="H68" s="50"/>
      <c r="I68" s="19">
        <f t="shared" si="7"/>
        <v>0</v>
      </c>
      <c r="J68" s="49">
        <v>8.66</v>
      </c>
      <c r="K68" s="50">
        <v>25</v>
      </c>
      <c r="L68" s="19">
        <f t="shared" si="8"/>
        <v>216.5</v>
      </c>
      <c r="M68" s="49">
        <v>8.48</v>
      </c>
      <c r="N68" s="50">
        <v>12</v>
      </c>
      <c r="O68" s="19">
        <f t="shared" si="9"/>
        <v>101.76</v>
      </c>
      <c r="P68" s="25">
        <f t="shared" si="4"/>
        <v>18.84</v>
      </c>
      <c r="Q68" s="32">
        <f t="shared" si="5"/>
        <v>408.36</v>
      </c>
      <c r="R68" s="26"/>
    </row>
    <row r="69" spans="1:18" ht="20" customHeight="1" x14ac:dyDescent="0.15">
      <c r="A69" s="16">
        <v>44635</v>
      </c>
      <c r="B69" s="17" t="s">
        <v>76</v>
      </c>
      <c r="C69" s="27" t="s">
        <v>75</v>
      </c>
      <c r="D69" s="47">
        <v>7.66</v>
      </c>
      <c r="E69" s="48">
        <v>54</v>
      </c>
      <c r="F69" s="20">
        <f t="shared" si="6"/>
        <v>413.64</v>
      </c>
      <c r="G69" s="49"/>
      <c r="H69" s="50"/>
      <c r="I69" s="19">
        <f t="shared" si="7"/>
        <v>0</v>
      </c>
      <c r="J69" s="49">
        <v>3.82</v>
      </c>
      <c r="K69" s="50">
        <v>26</v>
      </c>
      <c r="L69" s="19">
        <f t="shared" si="8"/>
        <v>99.32</v>
      </c>
      <c r="M69" s="49"/>
      <c r="N69" s="50"/>
      <c r="O69" s="19">
        <f t="shared" si="9"/>
        <v>0</v>
      </c>
      <c r="P69" s="25">
        <f t="shared" si="4"/>
        <v>11.48</v>
      </c>
      <c r="Q69" s="32">
        <f t="shared" si="5"/>
        <v>512.96</v>
      </c>
      <c r="R69" s="26"/>
    </row>
    <row r="70" spans="1:18" s="39" customFormat="1" ht="20" customHeight="1" x14ac:dyDescent="0.15">
      <c r="A70" s="51">
        <v>44636</v>
      </c>
      <c r="B70" s="52" t="s">
        <v>77</v>
      </c>
      <c r="C70" s="53" t="s">
        <v>65</v>
      </c>
      <c r="D70" s="54"/>
      <c r="E70" s="55"/>
      <c r="F70" s="37">
        <f t="shared" si="6"/>
        <v>0</v>
      </c>
      <c r="G70" s="56"/>
      <c r="H70" s="57"/>
      <c r="I70" s="36">
        <f t="shared" si="7"/>
        <v>0</v>
      </c>
      <c r="J70" s="56">
        <v>2.4</v>
      </c>
      <c r="K70" s="57">
        <v>26</v>
      </c>
      <c r="L70" s="36">
        <f t="shared" si="8"/>
        <v>62.4</v>
      </c>
      <c r="M70" s="56">
        <v>0.94</v>
      </c>
      <c r="N70" s="57">
        <v>12</v>
      </c>
      <c r="O70" s="36">
        <f t="shared" si="9"/>
        <v>11.28</v>
      </c>
      <c r="P70" s="25">
        <f t="shared" si="4"/>
        <v>3.34</v>
      </c>
      <c r="Q70" s="32">
        <f t="shared" si="5"/>
        <v>73.679999999999993</v>
      </c>
      <c r="R70" s="38"/>
    </row>
    <row r="71" spans="1:18" ht="20" customHeight="1" x14ac:dyDescent="0.15">
      <c r="A71" s="16"/>
      <c r="B71" s="75"/>
      <c r="C71" s="10"/>
      <c r="D71" s="47"/>
      <c r="E71" s="48"/>
      <c r="F71" s="76">
        <f t="shared" si="6"/>
        <v>0</v>
      </c>
      <c r="G71" s="49"/>
      <c r="H71" s="50"/>
      <c r="I71" s="77">
        <f t="shared" si="7"/>
        <v>0</v>
      </c>
      <c r="J71" s="49"/>
      <c r="K71" s="50"/>
      <c r="L71" s="77">
        <f t="shared" si="8"/>
        <v>0</v>
      </c>
      <c r="M71" s="49"/>
      <c r="N71" s="50"/>
      <c r="O71" s="19">
        <f>M71*N71</f>
        <v>0</v>
      </c>
      <c r="P71" s="25">
        <f t="shared" ref="P71:P72" si="10">+D71+G71+J71+M71</f>
        <v>0</v>
      </c>
      <c r="Q71" s="32">
        <f t="shared" ref="Q71:Q72" si="11">+F71+I71+L71+O71</f>
        <v>0</v>
      </c>
    </row>
    <row r="72" spans="1:18" ht="20" customHeight="1" x14ac:dyDescent="0.15">
      <c r="A72" s="84" t="s">
        <v>66</v>
      </c>
      <c r="B72" s="85"/>
      <c r="C72" s="86"/>
      <c r="D72" s="78">
        <f>SUM(D6:D71)</f>
        <v>952.14</v>
      </c>
      <c r="E72" s="79"/>
      <c r="F72" s="80">
        <f>SUM(F6:F71)</f>
        <v>48716.880000000005</v>
      </c>
      <c r="G72" s="78">
        <f>SUM(G6:G71)</f>
        <v>197.5</v>
      </c>
      <c r="H72" s="79"/>
      <c r="I72" s="80">
        <f>SUM(I6:I71)</f>
        <v>6925.5999999999995</v>
      </c>
      <c r="J72" s="78">
        <f>SUM(J6:J71)</f>
        <v>1495.0400000000002</v>
      </c>
      <c r="K72" s="79"/>
      <c r="L72" s="80">
        <f>SUM(L6:L71)</f>
        <v>37241.519999999997</v>
      </c>
      <c r="M72" s="78">
        <f>SUM(M6:M71)</f>
        <v>588.06000000000017</v>
      </c>
      <c r="N72" s="79"/>
      <c r="O72" s="80">
        <f>SUM(O6:O71)</f>
        <v>6906.9599999999991</v>
      </c>
      <c r="P72" s="25">
        <f t="shared" si="10"/>
        <v>3232.7400000000007</v>
      </c>
      <c r="Q72" s="32">
        <f t="shared" si="11"/>
        <v>99790.959999999992</v>
      </c>
    </row>
  </sheetData>
  <mergeCells count="9">
    <mergeCell ref="J4:L4"/>
    <mergeCell ref="M4:O4"/>
    <mergeCell ref="A72:C72"/>
    <mergeCell ref="P4:P5"/>
    <mergeCell ref="A4:A5"/>
    <mergeCell ref="B4:B5"/>
    <mergeCell ref="C4:C5"/>
    <mergeCell ref="D4:F4"/>
    <mergeCell ref="G4:I4"/>
  </mergeCells>
  <printOptions horizontalCentered="1"/>
  <pageMargins left="0.1" right="0.1" top="1" bottom="1" header="0.5" footer="0.5"/>
  <pageSetup paperSize="8" scale="23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Hua Xin-Asahan Dec 21-Apr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2022-07-27T06:44:22Z</dcterms:created>
  <dcterms:modified xsi:type="dcterms:W3CDTF">2022-08-01T07:54:55Z</dcterms:modified>
</cp:coreProperties>
</file>