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tor\Documents\"/>
    </mc:Choice>
  </mc:AlternateContent>
  <xr:revisionPtr revIDLastSave="0" documentId="13_ncr:1_{F068AC5B-1D4C-4689-8F3C-41793170A703}" xr6:coauthVersionLast="46" xr6:coauthVersionMax="46" xr10:uidLastSave="{00000000-0000-0000-0000-000000000000}"/>
  <bookViews>
    <workbookView xWindow="-120" yWindow="-120" windowWidth="20730" windowHeight="11160" xr2:uid="{76B07ABA-A413-4E31-8438-4622E8128955}"/>
  </bookViews>
  <sheets>
    <sheet name="sta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R12" i="1"/>
  <c r="R11" i="1"/>
  <c r="R5" i="1"/>
  <c r="R6" i="1"/>
  <c r="R7" i="1"/>
  <c r="R8" i="1"/>
  <c r="R9" i="1"/>
  <c r="R10" i="1"/>
  <c r="R4" i="1"/>
  <c r="Q5" i="1"/>
  <c r="Q6" i="1"/>
  <c r="Q7" i="1"/>
  <c r="Q8" i="1"/>
  <c r="Q9" i="1"/>
  <c r="Q10" i="1"/>
  <c r="Q4" i="1"/>
  <c r="C21" i="1"/>
  <c r="P12" i="1"/>
  <c r="P11" i="1"/>
  <c r="P5" i="1"/>
  <c r="P6" i="1"/>
  <c r="P7" i="1"/>
  <c r="P8" i="1"/>
  <c r="P9" i="1"/>
  <c r="P10" i="1"/>
  <c r="P4" i="1"/>
  <c r="O5" i="1"/>
  <c r="O6" i="1"/>
  <c r="O7" i="1"/>
  <c r="O8" i="1"/>
  <c r="O9" i="1"/>
  <c r="O10" i="1"/>
  <c r="O4" i="1"/>
  <c r="C20" i="1"/>
  <c r="C19" i="1"/>
  <c r="N11" i="1"/>
  <c r="N5" i="1"/>
  <c r="N6" i="1"/>
  <c r="N7" i="1"/>
  <c r="N8" i="1"/>
  <c r="N9" i="1"/>
  <c r="N10" i="1"/>
  <c r="N4" i="1"/>
  <c r="M10" i="1"/>
  <c r="M9" i="1"/>
  <c r="M8" i="1"/>
  <c r="M7" i="1"/>
  <c r="M6" i="1"/>
  <c r="M5" i="1"/>
  <c r="M4" i="1"/>
  <c r="L11" i="1"/>
  <c r="L5" i="1"/>
  <c r="L6" i="1"/>
  <c r="L7" i="1"/>
  <c r="L8" i="1"/>
  <c r="L9" i="1"/>
  <c r="L10" i="1"/>
  <c r="L4" i="1"/>
  <c r="K10" i="1"/>
  <c r="K9" i="1"/>
  <c r="K8" i="1"/>
  <c r="K7" i="1"/>
  <c r="K6" i="1"/>
  <c r="K5" i="1"/>
  <c r="K4" i="1"/>
  <c r="C18" i="1"/>
  <c r="C17" i="1"/>
  <c r="C14" i="1"/>
  <c r="C13" i="1"/>
  <c r="C16" i="1"/>
  <c r="C15" i="1"/>
  <c r="J11" i="1"/>
  <c r="J5" i="1" l="1"/>
  <c r="J6" i="1"/>
  <c r="J7" i="1"/>
  <c r="J8" i="1"/>
  <c r="J9" i="1"/>
  <c r="J10" i="1"/>
  <c r="J4" i="1"/>
  <c r="I5" i="1"/>
  <c r="I6" i="1"/>
  <c r="I7" i="1"/>
  <c r="I8" i="1"/>
  <c r="I9" i="1"/>
  <c r="I10" i="1"/>
  <c r="I4" i="1"/>
  <c r="H10" i="1"/>
  <c r="H9" i="1"/>
  <c r="H8" i="1"/>
  <c r="H7" i="1"/>
  <c r="H6" i="1"/>
  <c r="G5" i="1" l="1"/>
  <c r="G6" i="1" s="1"/>
  <c r="G7" i="1" s="1"/>
  <c r="G8" i="1" s="1"/>
  <c r="G9" i="1" s="1"/>
  <c r="G10" i="1" s="1"/>
  <c r="F5" i="1"/>
  <c r="F11" i="1" s="1"/>
  <c r="C12" i="1" s="1"/>
  <c r="F6" i="1"/>
  <c r="F7" i="1"/>
  <c r="F8" i="1"/>
  <c r="F9" i="1"/>
  <c r="F10" i="1"/>
  <c r="F4" i="1"/>
  <c r="B11" i="1"/>
  <c r="E5" i="1"/>
  <c r="E6" i="1"/>
  <c r="E7" i="1"/>
  <c r="E8" i="1"/>
  <c r="E9" i="1"/>
  <c r="E10" i="1"/>
  <c r="E4" i="1"/>
  <c r="H5" i="1" l="1"/>
  <c r="H4" i="1"/>
</calcChain>
</file>

<file path=xl/sharedStrings.xml><?xml version="1.0" encoding="utf-8"?>
<sst xmlns="http://schemas.openxmlformats.org/spreadsheetml/2006/main" count="48" uniqueCount="45">
  <si>
    <t>Amount of time people aged 20 to 40 spend on the phone each week.</t>
  </si>
  <si>
    <t xml:space="preserve">Age </t>
  </si>
  <si>
    <t>20-22</t>
  </si>
  <si>
    <t>23-25</t>
  </si>
  <si>
    <t>26-28</t>
  </si>
  <si>
    <t>29-31</t>
  </si>
  <si>
    <t>32-34</t>
  </si>
  <si>
    <t>35-37</t>
  </si>
  <si>
    <t>38-40</t>
  </si>
  <si>
    <t>Lower limit</t>
  </si>
  <si>
    <t>Upper limit</t>
  </si>
  <si>
    <t>Hours (f)</t>
  </si>
  <si>
    <t>Mid value(x)</t>
  </si>
  <si>
    <t>xf</t>
  </si>
  <si>
    <t>cf</t>
  </si>
  <si>
    <t>Mean=</t>
  </si>
  <si>
    <t>Median=</t>
  </si>
  <si>
    <t>Mode=</t>
  </si>
  <si>
    <t>L</t>
  </si>
  <si>
    <t>f</t>
  </si>
  <si>
    <t>w</t>
  </si>
  <si>
    <t>fm</t>
  </si>
  <si>
    <t>f1</t>
  </si>
  <si>
    <t>f2</t>
  </si>
  <si>
    <t>x-mean</t>
  </si>
  <si>
    <t>(x-mean)^2</t>
  </si>
  <si>
    <t>(x-mean)^2*f</t>
  </si>
  <si>
    <t>Total</t>
  </si>
  <si>
    <t>SD =</t>
  </si>
  <si>
    <t>N/2</t>
  </si>
  <si>
    <t>Range=</t>
  </si>
  <si>
    <t>Variance=</t>
  </si>
  <si>
    <t>Coeff of var=</t>
  </si>
  <si>
    <t>abs(x-mean)[y]</t>
  </si>
  <si>
    <t>Yf</t>
  </si>
  <si>
    <t>abs(x-median)[z]</t>
  </si>
  <si>
    <t>Zf</t>
  </si>
  <si>
    <t>MD mean=</t>
  </si>
  <si>
    <t>MD median=</t>
  </si>
  <si>
    <t>GM=</t>
  </si>
  <si>
    <t>HM=</t>
  </si>
  <si>
    <t>X=log(x)</t>
  </si>
  <si>
    <t>f*log(x)</t>
  </si>
  <si>
    <t>1/x</t>
  </si>
  <si>
    <t>f*1/x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</si>
</sst>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82FC-093E-47A5-A329-AFCAB71FB572}">
  <dimension ref="A1:R22"/>
  <sheetViews>
    <sheetView tabSelected="1" workbookViewId="0"/>
  </sheetViews>
  <sheetFormatPr defaultRowHeight="15" x14ac:dyDescent="0.25"/>
  <cols>
    <col min="2" max="2" width="13" customWidth="1"/>
    <col min="3" max="3" width="12.140625" customWidth="1"/>
    <col min="4" max="4" width="11.7109375" customWidth="1"/>
    <col min="5" max="5" width="12.42578125" customWidth="1"/>
    <col min="8" max="8" width="7.7109375" customWidth="1"/>
    <col min="9" max="9" width="7.85546875" customWidth="1"/>
    <col min="10" max="10" width="9.140625" customWidth="1"/>
    <col min="11" max="11" width="8.85546875" customWidth="1"/>
  </cols>
  <sheetData>
    <row r="1" spans="1:18" ht="15.75" x14ac:dyDescent="0.25">
      <c r="A1" s="1"/>
      <c r="H1" s="6" t="s">
        <v>0</v>
      </c>
      <c r="I1" s="6"/>
      <c r="J1" s="6"/>
      <c r="K1" s="6"/>
      <c r="L1" s="6"/>
      <c r="M1" s="6"/>
      <c r="N1" s="6"/>
      <c r="O1" s="6"/>
    </row>
    <row r="3" spans="1:18" ht="45" x14ac:dyDescent="0.25">
      <c r="A3" t="s">
        <v>1</v>
      </c>
      <c r="B3" t="s">
        <v>11</v>
      </c>
      <c r="C3" t="s">
        <v>9</v>
      </c>
      <c r="D3" t="s">
        <v>10</v>
      </c>
      <c r="E3" t="s">
        <v>12</v>
      </c>
      <c r="F3" t="s">
        <v>13</v>
      </c>
      <c r="G3" t="s">
        <v>14</v>
      </c>
      <c r="H3" t="s">
        <v>24</v>
      </c>
      <c r="I3" s="5" t="s">
        <v>25</v>
      </c>
      <c r="J3" s="5" t="s">
        <v>26</v>
      </c>
      <c r="K3" s="5" t="s">
        <v>33</v>
      </c>
      <c r="L3" s="5" t="s">
        <v>34</v>
      </c>
      <c r="M3" s="5" t="s">
        <v>35</v>
      </c>
      <c r="N3" s="5" t="s">
        <v>36</v>
      </c>
      <c r="O3" s="5" t="s">
        <v>41</v>
      </c>
      <c r="P3" s="5" t="s">
        <v>42</v>
      </c>
      <c r="Q3" s="5" t="s">
        <v>43</v>
      </c>
      <c r="R3" s="5" t="s">
        <v>44</v>
      </c>
    </row>
    <row r="4" spans="1:18" x14ac:dyDescent="0.25">
      <c r="A4" t="s">
        <v>2</v>
      </c>
      <c r="B4">
        <v>45</v>
      </c>
      <c r="C4">
        <v>20</v>
      </c>
      <c r="D4">
        <v>22</v>
      </c>
      <c r="E4">
        <f>(C4+D4)/2</f>
        <v>21</v>
      </c>
      <c r="F4">
        <f>E4*B4</f>
        <v>945</v>
      </c>
      <c r="G4">
        <v>45</v>
      </c>
      <c r="H4">
        <f>E4-C12</f>
        <v>-5.0547945205479436</v>
      </c>
      <c r="I4">
        <f>H4^2</f>
        <v>25.550947644961514</v>
      </c>
      <c r="J4">
        <f>I4*B4</f>
        <v>1149.7926440232682</v>
      </c>
      <c r="K4">
        <f>ABS(E4-C12)</f>
        <v>5.0547945205479436</v>
      </c>
      <c r="L4">
        <f>K4*B4</f>
        <v>227.46575342465746</v>
      </c>
      <c r="M4">
        <f>ABS(E4-C13)</f>
        <v>3.5555555555555571</v>
      </c>
      <c r="N4">
        <f>M4*B4</f>
        <v>160.00000000000006</v>
      </c>
      <c r="O4">
        <f>LOG(E4)</f>
        <v>1.3222192947339193</v>
      </c>
      <c r="P4">
        <f>B4*O4</f>
        <v>59.499868263026372</v>
      </c>
      <c r="Q4">
        <f>1/E4</f>
        <v>4.7619047619047616E-2</v>
      </c>
      <c r="R4">
        <f>B4*Q4</f>
        <v>2.1428571428571428</v>
      </c>
    </row>
    <row r="5" spans="1:18" x14ac:dyDescent="0.25">
      <c r="A5" s="3" t="s">
        <v>3</v>
      </c>
      <c r="B5">
        <v>36</v>
      </c>
      <c r="C5">
        <v>23</v>
      </c>
      <c r="D5">
        <v>25</v>
      </c>
      <c r="E5">
        <f t="shared" ref="E5:E10" si="0">(C5+D5)/2</f>
        <v>24</v>
      </c>
      <c r="F5">
        <f t="shared" ref="F5:F10" si="1">E5*B5</f>
        <v>864</v>
      </c>
      <c r="G5">
        <f>G4+B5</f>
        <v>81</v>
      </c>
      <c r="H5">
        <f>E5-C12</f>
        <v>-2.0547945205479436</v>
      </c>
      <c r="I5">
        <f t="shared" ref="I5:I10" si="2">H5^2</f>
        <v>4.2221805216738533</v>
      </c>
      <c r="J5">
        <f t="shared" ref="J5:J10" si="3">I5*B5</f>
        <v>151.99849878025873</v>
      </c>
      <c r="K5">
        <f>ABS(E5-C12)</f>
        <v>2.0547945205479436</v>
      </c>
      <c r="L5">
        <f t="shared" ref="L5:L10" si="4">K5*B5</f>
        <v>73.972602739725971</v>
      </c>
      <c r="M5">
        <f>ABS(E5-C13)</f>
        <v>0.55555555555555713</v>
      </c>
      <c r="N5">
        <f t="shared" ref="N5:N10" si="5">M5*B5</f>
        <v>20.000000000000057</v>
      </c>
      <c r="O5">
        <f t="shared" ref="O5:O10" si="6">LOG(E5)</f>
        <v>1.3802112417116059</v>
      </c>
      <c r="P5">
        <f t="shared" ref="P5:P10" si="7">B5*O5</f>
        <v>49.687604701617815</v>
      </c>
      <c r="Q5">
        <f t="shared" ref="Q5:Q10" si="8">1/E5</f>
        <v>4.1666666666666664E-2</v>
      </c>
      <c r="R5">
        <f t="shared" ref="R5:R10" si="9">B5*Q5</f>
        <v>1.5</v>
      </c>
    </row>
    <row r="6" spans="1:18" x14ac:dyDescent="0.25">
      <c r="A6" t="s">
        <v>4</v>
      </c>
      <c r="B6">
        <v>25</v>
      </c>
      <c r="C6">
        <v>26</v>
      </c>
      <c r="D6">
        <v>28</v>
      </c>
      <c r="E6">
        <f t="shared" si="0"/>
        <v>27</v>
      </c>
      <c r="F6">
        <f t="shared" si="1"/>
        <v>675</v>
      </c>
      <c r="G6">
        <f t="shared" ref="G6:G10" si="10">G5+B6</f>
        <v>106</v>
      </c>
      <c r="H6">
        <f>E6-C12</f>
        <v>0.94520547945205635</v>
      </c>
      <c r="I6">
        <f t="shared" si="2"/>
        <v>0.89341339838619171</v>
      </c>
      <c r="J6">
        <f t="shared" si="3"/>
        <v>22.335334959654794</v>
      </c>
      <c r="K6">
        <f>ABS(E6-C12)</f>
        <v>0.94520547945205635</v>
      </c>
      <c r="L6">
        <f t="shared" si="4"/>
        <v>23.630136986301409</v>
      </c>
      <c r="M6">
        <f>ABS(E6-C13)</f>
        <v>2.4444444444444429</v>
      </c>
      <c r="N6">
        <f t="shared" si="5"/>
        <v>61.111111111111072</v>
      </c>
      <c r="O6">
        <f t="shared" si="6"/>
        <v>1.4313637641589874</v>
      </c>
      <c r="P6">
        <f t="shared" si="7"/>
        <v>35.784094103974681</v>
      </c>
      <c r="Q6">
        <f t="shared" si="8"/>
        <v>3.7037037037037035E-2</v>
      </c>
      <c r="R6">
        <f t="shared" si="9"/>
        <v>0.92592592592592582</v>
      </c>
    </row>
    <row r="7" spans="1:18" x14ac:dyDescent="0.25">
      <c r="A7" t="s">
        <v>5</v>
      </c>
      <c r="B7">
        <v>16</v>
      </c>
      <c r="C7">
        <v>29</v>
      </c>
      <c r="D7">
        <v>31</v>
      </c>
      <c r="E7">
        <f t="shared" si="0"/>
        <v>30</v>
      </c>
      <c r="F7">
        <f t="shared" si="1"/>
        <v>480</v>
      </c>
      <c r="G7">
        <f t="shared" si="10"/>
        <v>122</v>
      </c>
      <c r="H7">
        <f>E7-C12</f>
        <v>3.9452054794520564</v>
      </c>
      <c r="I7">
        <f t="shared" si="2"/>
        <v>15.56464627509853</v>
      </c>
      <c r="J7">
        <f t="shared" si="3"/>
        <v>249.03434040157649</v>
      </c>
      <c r="K7">
        <f>ABS(E7-C12)</f>
        <v>3.9452054794520564</v>
      </c>
      <c r="L7">
        <f t="shared" si="4"/>
        <v>63.123287671232902</v>
      </c>
      <c r="M7">
        <f>ABS(E7-C13)</f>
        <v>5.4444444444444429</v>
      </c>
      <c r="N7">
        <f t="shared" si="5"/>
        <v>87.111111111111086</v>
      </c>
      <c r="O7">
        <f t="shared" si="6"/>
        <v>1.4771212547196624</v>
      </c>
      <c r="P7">
        <f t="shared" si="7"/>
        <v>23.633940075514598</v>
      </c>
      <c r="Q7">
        <f t="shared" si="8"/>
        <v>3.3333333333333333E-2</v>
      </c>
      <c r="R7">
        <f t="shared" si="9"/>
        <v>0.53333333333333333</v>
      </c>
    </row>
    <row r="8" spans="1:18" x14ac:dyDescent="0.25">
      <c r="A8" t="s">
        <v>6</v>
      </c>
      <c r="B8">
        <v>12</v>
      </c>
      <c r="C8">
        <v>32</v>
      </c>
      <c r="D8">
        <v>34</v>
      </c>
      <c r="E8">
        <f t="shared" si="0"/>
        <v>33</v>
      </c>
      <c r="F8">
        <f t="shared" si="1"/>
        <v>396</v>
      </c>
      <c r="G8">
        <f t="shared" si="10"/>
        <v>134</v>
      </c>
      <c r="H8">
        <f>E8-C12</f>
        <v>6.9452054794520564</v>
      </c>
      <c r="I8">
        <f t="shared" si="2"/>
        <v>48.23587915181087</v>
      </c>
      <c r="J8">
        <f t="shared" si="3"/>
        <v>578.83054982173041</v>
      </c>
      <c r="K8">
        <f>ABS(E8-C12)</f>
        <v>6.9452054794520564</v>
      </c>
      <c r="L8">
        <f t="shared" si="4"/>
        <v>83.342465753424676</v>
      </c>
      <c r="M8">
        <f>ABS(E8-C13)</f>
        <v>8.4444444444444429</v>
      </c>
      <c r="N8">
        <f t="shared" si="5"/>
        <v>101.33333333333331</v>
      </c>
      <c r="O8">
        <f t="shared" si="6"/>
        <v>1.5185139398778875</v>
      </c>
      <c r="P8">
        <f t="shared" si="7"/>
        <v>18.222167278534648</v>
      </c>
      <c r="Q8">
        <f t="shared" si="8"/>
        <v>3.0303030303030304E-2</v>
      </c>
      <c r="R8">
        <f t="shared" si="9"/>
        <v>0.36363636363636365</v>
      </c>
    </row>
    <row r="9" spans="1:18" x14ac:dyDescent="0.25">
      <c r="A9" t="s">
        <v>7</v>
      </c>
      <c r="B9">
        <v>8</v>
      </c>
      <c r="C9">
        <v>35</v>
      </c>
      <c r="D9">
        <v>37</v>
      </c>
      <c r="E9">
        <f t="shared" si="0"/>
        <v>36</v>
      </c>
      <c r="F9">
        <f t="shared" si="1"/>
        <v>288</v>
      </c>
      <c r="G9">
        <f t="shared" si="10"/>
        <v>142</v>
      </c>
      <c r="H9">
        <f>E9-C12</f>
        <v>9.9452054794520564</v>
      </c>
      <c r="I9">
        <f t="shared" si="2"/>
        <v>98.907112028523201</v>
      </c>
      <c r="J9">
        <f t="shared" si="3"/>
        <v>791.25689622818561</v>
      </c>
      <c r="K9">
        <f>ABS(E9-C12)</f>
        <v>9.9452054794520564</v>
      </c>
      <c r="L9">
        <f t="shared" si="4"/>
        <v>79.561643835616451</v>
      </c>
      <c r="M9">
        <f>ABS(E9-C13)</f>
        <v>11.444444444444443</v>
      </c>
      <c r="N9">
        <f t="shared" si="5"/>
        <v>91.555555555555543</v>
      </c>
      <c r="O9">
        <f t="shared" si="6"/>
        <v>1.5563025007672873</v>
      </c>
      <c r="P9">
        <f t="shared" si="7"/>
        <v>12.450420006138298</v>
      </c>
      <c r="Q9">
        <f t="shared" si="8"/>
        <v>2.7777777777777776E-2</v>
      </c>
      <c r="R9">
        <f t="shared" si="9"/>
        <v>0.22222222222222221</v>
      </c>
    </row>
    <row r="10" spans="1:18" x14ac:dyDescent="0.25">
      <c r="A10" t="s">
        <v>8</v>
      </c>
      <c r="B10">
        <v>4</v>
      </c>
      <c r="C10">
        <v>38</v>
      </c>
      <c r="D10">
        <v>40</v>
      </c>
      <c r="E10">
        <f t="shared" si="0"/>
        <v>39</v>
      </c>
      <c r="F10">
        <f t="shared" si="1"/>
        <v>156</v>
      </c>
      <c r="G10">
        <f t="shared" si="10"/>
        <v>146</v>
      </c>
      <c r="H10">
        <f>E10-C12</f>
        <v>12.945205479452056</v>
      </c>
      <c r="I10">
        <f t="shared" si="2"/>
        <v>167.57834490523555</v>
      </c>
      <c r="J10">
        <f t="shared" si="3"/>
        <v>670.31337962094221</v>
      </c>
      <c r="K10">
        <f>ABS(E10-C12)</f>
        <v>12.945205479452056</v>
      </c>
      <c r="L10">
        <f t="shared" si="4"/>
        <v>51.780821917808225</v>
      </c>
      <c r="M10">
        <f>ABS(E10-C13)</f>
        <v>14.444444444444443</v>
      </c>
      <c r="N10">
        <f t="shared" si="5"/>
        <v>57.777777777777771</v>
      </c>
      <c r="O10">
        <f t="shared" si="6"/>
        <v>1.5910646070264991</v>
      </c>
      <c r="P10">
        <f t="shared" si="7"/>
        <v>6.3642584281059964</v>
      </c>
      <c r="Q10">
        <f t="shared" si="8"/>
        <v>2.564102564102564E-2</v>
      </c>
      <c r="R10">
        <f t="shared" si="9"/>
        <v>0.10256410256410256</v>
      </c>
    </row>
    <row r="11" spans="1:18" x14ac:dyDescent="0.25">
      <c r="A11" t="s">
        <v>27</v>
      </c>
      <c r="B11" s="4">
        <f>SUM(B4:B10)</f>
        <v>146</v>
      </c>
      <c r="F11" s="4">
        <f>SUM(F4:F10)</f>
        <v>3804</v>
      </c>
      <c r="J11">
        <f>SUM(J4:J10)</f>
        <v>3613.5616438356165</v>
      </c>
      <c r="L11">
        <f>SUM(L4:L10)</f>
        <v>602.8767123287671</v>
      </c>
      <c r="N11">
        <f>SUM(N4:N10)</f>
        <v>578.88888888888891</v>
      </c>
      <c r="P11">
        <f>SUM(P4:P10)</f>
        <v>205.6423528569124</v>
      </c>
      <c r="R11">
        <f>SUM(R4:R10)</f>
        <v>5.7905390905390899</v>
      </c>
    </row>
    <row r="12" spans="1:18" x14ac:dyDescent="0.25">
      <c r="B12" s="2" t="s">
        <v>15</v>
      </c>
      <c r="C12" s="2">
        <f>F11/B11</f>
        <v>26.054794520547944</v>
      </c>
      <c r="P12">
        <f>P11/B11</f>
        <v>1.4085092661432357</v>
      </c>
      <c r="R12">
        <f>R11/B11</f>
        <v>3.9661226647528011E-2</v>
      </c>
    </row>
    <row r="13" spans="1:18" x14ac:dyDescent="0.25">
      <c r="B13" s="2" t="s">
        <v>16</v>
      </c>
      <c r="C13" s="2">
        <f>M14+(M15-M16)/M17*M18</f>
        <v>24.555555555555557</v>
      </c>
    </row>
    <row r="14" spans="1:18" x14ac:dyDescent="0.25">
      <c r="B14" s="2" t="s">
        <v>17</v>
      </c>
      <c r="C14" s="2">
        <f>P14+(P15-P16)/(2*(P15)-P16-P17)*P18</f>
        <v>21.666666666666668</v>
      </c>
      <c r="L14" t="s">
        <v>18</v>
      </c>
      <c r="M14">
        <v>23</v>
      </c>
      <c r="O14" t="s">
        <v>18</v>
      </c>
      <c r="P14">
        <v>20</v>
      </c>
    </row>
    <row r="15" spans="1:18" x14ac:dyDescent="0.25">
      <c r="B15" s="2" t="s">
        <v>31</v>
      </c>
      <c r="C15" s="2">
        <f>J11/B11</f>
        <v>24.750422218052169</v>
      </c>
      <c r="L15" t="s">
        <v>29</v>
      </c>
      <c r="M15">
        <v>73</v>
      </c>
      <c r="O15" t="s">
        <v>21</v>
      </c>
      <c r="P15">
        <v>45</v>
      </c>
    </row>
    <row r="16" spans="1:18" x14ac:dyDescent="0.25">
      <c r="B16" s="2" t="s">
        <v>28</v>
      </c>
      <c r="C16" s="2">
        <f>SQRT(C15)</f>
        <v>4.9749796198629967</v>
      </c>
      <c r="L16" t="s">
        <v>14</v>
      </c>
      <c r="M16">
        <v>45</v>
      </c>
      <c r="O16" t="s">
        <v>22</v>
      </c>
      <c r="P16">
        <v>0</v>
      </c>
    </row>
    <row r="17" spans="2:16" x14ac:dyDescent="0.25">
      <c r="B17" s="2" t="s">
        <v>30</v>
      </c>
      <c r="C17" s="2">
        <f>MAX(C4:D10)-MIN(C4:D10)</f>
        <v>20</v>
      </c>
      <c r="L17" t="s">
        <v>19</v>
      </c>
      <c r="M17">
        <v>36</v>
      </c>
      <c r="O17" t="s">
        <v>23</v>
      </c>
      <c r="P17">
        <v>36</v>
      </c>
    </row>
    <row r="18" spans="2:16" x14ac:dyDescent="0.25">
      <c r="B18" s="2" t="s">
        <v>32</v>
      </c>
      <c r="C18" s="2">
        <f>(C16/C12)*100</f>
        <v>19.094296122502566</v>
      </c>
      <c r="L18" t="s">
        <v>20</v>
      </c>
      <c r="M18">
        <v>2</v>
      </c>
      <c r="O18" t="s">
        <v>20</v>
      </c>
      <c r="P18">
        <v>2</v>
      </c>
    </row>
    <row r="19" spans="2:16" x14ac:dyDescent="0.25">
      <c r="B19" s="2" t="s">
        <v>37</v>
      </c>
      <c r="C19" s="2">
        <f>L11/B11</f>
        <v>4.129292550197035</v>
      </c>
    </row>
    <row r="20" spans="2:16" x14ac:dyDescent="0.25">
      <c r="B20" s="2" t="s">
        <v>38</v>
      </c>
      <c r="C20" s="2">
        <f>N11/B11</f>
        <v>3.964992389649924</v>
      </c>
    </row>
    <row r="21" spans="2:16" x14ac:dyDescent="0.25">
      <c r="B21" s="2" t="s">
        <v>39</v>
      </c>
      <c r="C21" s="2">
        <f>10^(P12)</f>
        <v>25.61587917758051</v>
      </c>
    </row>
    <row r="22" spans="2:16" x14ac:dyDescent="0.25">
      <c r="B22" s="2" t="s">
        <v>40</v>
      </c>
      <c r="C22" s="2">
        <f>1/R12</f>
        <v>25.213541902953917</v>
      </c>
    </row>
  </sheetData>
  <mergeCells count="1">
    <mergeCell ref="H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C8BA-7D95-4CDE-ABB4-729EE124F8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Visitor</cp:lastModifiedBy>
  <dcterms:created xsi:type="dcterms:W3CDTF">2021-01-25T10:35:05Z</dcterms:created>
  <dcterms:modified xsi:type="dcterms:W3CDTF">2021-01-26T06:48:04Z</dcterms:modified>
</cp:coreProperties>
</file>