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jespadanal/Documents/coursera/wealth-planning-capstone/"/>
    </mc:Choice>
  </mc:AlternateContent>
  <xr:revisionPtr revIDLastSave="0" documentId="13_ncr:1_{FE22D4C1-8A67-F149-8EA7-2EBFC03356A8}" xr6:coauthVersionLast="47" xr6:coauthVersionMax="47" xr10:uidLastSave="{00000000-0000-0000-0000-000000000000}"/>
  <bookViews>
    <workbookView xWindow="15300" yWindow="-17940" windowWidth="33600" windowHeight="15400" activeTab="1" xr2:uid="{00000000-000D-0000-FFFF-FFFF00000000}"/>
  </bookViews>
  <sheets>
    <sheet name="Data" sheetId="1" r:id="rId1"/>
    <sheet name="Returns of the SA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2" i="2" l="1"/>
  <c r="N32" i="2"/>
  <c r="J32" i="2"/>
  <c r="F32" i="2"/>
  <c r="B32" i="2"/>
  <c r="U96" i="2"/>
  <c r="U95" i="2"/>
  <c r="U94" i="2"/>
  <c r="U93" i="2"/>
  <c r="U92" i="2"/>
  <c r="U91" i="2"/>
  <c r="U90" i="2"/>
  <c r="U89" i="2"/>
  <c r="U88" i="2"/>
  <c r="U87" i="2"/>
  <c r="U86" i="2"/>
  <c r="U85" i="2"/>
  <c r="U84" i="2"/>
  <c r="U83" i="2"/>
  <c r="U82" i="2"/>
  <c r="U81" i="2"/>
  <c r="U80" i="2"/>
  <c r="U79" i="2"/>
  <c r="U78" i="2"/>
  <c r="U77" i="2"/>
  <c r="U76" i="2"/>
  <c r="U75" i="2"/>
  <c r="U74" i="2"/>
  <c r="U73" i="2"/>
  <c r="U72" i="2"/>
  <c r="U71" i="2"/>
  <c r="U70" i="2"/>
  <c r="U69" i="2"/>
  <c r="U68" i="2"/>
  <c r="U67" i="2"/>
  <c r="U66" i="2"/>
  <c r="U65" i="2"/>
  <c r="U64" i="2"/>
  <c r="U63" i="2"/>
  <c r="U62" i="2"/>
  <c r="U61" i="2"/>
  <c r="U60" i="2"/>
  <c r="U59" i="2"/>
  <c r="U58" i="2"/>
  <c r="U57" i="2"/>
  <c r="U56" i="2"/>
  <c r="U55" i="2"/>
  <c r="U54" i="2"/>
  <c r="U53" i="2"/>
  <c r="U52" i="2"/>
  <c r="U51" i="2"/>
  <c r="U50" i="2"/>
  <c r="U49" i="2"/>
  <c r="U48" i="2"/>
  <c r="U47" i="2"/>
  <c r="U46" i="2"/>
  <c r="U45" i="2"/>
  <c r="U44" i="2"/>
  <c r="U43" i="2"/>
  <c r="U42" i="2"/>
  <c r="U41" i="2"/>
  <c r="U40" i="2"/>
  <c r="U39" i="2"/>
  <c r="U38" i="2"/>
  <c r="U37" i="2"/>
  <c r="Q96" i="2"/>
  <c r="Q95" i="2"/>
  <c r="Q94" i="2"/>
  <c r="Q93" i="2"/>
  <c r="Q92" i="2"/>
  <c r="Q91" i="2"/>
  <c r="Q90" i="2"/>
  <c r="Q89" i="2"/>
  <c r="Q88" i="2"/>
  <c r="Q87" i="2"/>
  <c r="Q86" i="2"/>
  <c r="Q85" i="2"/>
  <c r="Q84" i="2"/>
  <c r="Q83" i="2"/>
  <c r="Q82" i="2"/>
  <c r="Q81" i="2"/>
  <c r="Q80" i="2"/>
  <c r="Q79" i="2"/>
  <c r="Q78" i="2"/>
  <c r="Q77" i="2"/>
  <c r="Q76" i="2"/>
  <c r="Q75" i="2"/>
  <c r="Q74" i="2"/>
  <c r="Q73" i="2"/>
  <c r="Q72" i="2"/>
  <c r="Q71" i="2"/>
  <c r="Q70" i="2"/>
  <c r="Q69" i="2"/>
  <c r="Q68" i="2"/>
  <c r="Q67" i="2"/>
  <c r="Q66" i="2"/>
  <c r="Q65" i="2"/>
  <c r="Q64" i="2"/>
  <c r="Q63" i="2"/>
  <c r="Q62" i="2"/>
  <c r="Q61" i="2"/>
  <c r="Q60" i="2"/>
  <c r="Q59" i="2"/>
  <c r="Q58" i="2"/>
  <c r="Q57" i="2"/>
  <c r="Q56" i="2"/>
  <c r="Q55" i="2"/>
  <c r="Q54" i="2"/>
  <c r="Q53" i="2"/>
  <c r="Q52" i="2"/>
  <c r="Q51" i="2"/>
  <c r="Q50" i="2"/>
  <c r="Q49" i="2"/>
  <c r="Q48" i="2"/>
  <c r="Q47" i="2"/>
  <c r="Q46" i="2"/>
  <c r="Q45" i="2"/>
  <c r="Q44" i="2"/>
  <c r="Q43" i="2"/>
  <c r="Q42" i="2"/>
  <c r="Q41" i="2"/>
  <c r="Q40" i="2"/>
  <c r="Q39" i="2"/>
  <c r="Q38" i="2"/>
  <c r="Q37" i="2"/>
  <c r="M96" i="2"/>
  <c r="M95" i="2"/>
  <c r="M94" i="2"/>
  <c r="M93" i="2"/>
  <c r="M92" i="2"/>
  <c r="M91" i="2"/>
  <c r="M90" i="2"/>
  <c r="M89" i="2"/>
  <c r="M88" i="2"/>
  <c r="M87" i="2"/>
  <c r="M86" i="2"/>
  <c r="M85" i="2"/>
  <c r="M84" i="2"/>
  <c r="M83" i="2"/>
  <c r="M82" i="2"/>
  <c r="M81" i="2"/>
  <c r="M80" i="2"/>
  <c r="M79" i="2"/>
  <c r="M78" i="2"/>
  <c r="M77" i="2"/>
  <c r="M76" i="2"/>
  <c r="M75" i="2"/>
  <c r="M74" i="2"/>
  <c r="M73" i="2"/>
  <c r="M72" i="2"/>
  <c r="M71" i="2"/>
  <c r="M70" i="2"/>
  <c r="M69" i="2"/>
  <c r="M68" i="2"/>
  <c r="M67" i="2"/>
  <c r="M66" i="2"/>
  <c r="M65" i="2"/>
  <c r="M64" i="2"/>
  <c r="M63" i="2"/>
  <c r="M62" i="2"/>
  <c r="M61" i="2"/>
  <c r="M60" i="2"/>
  <c r="M59" i="2"/>
  <c r="M58" i="2"/>
  <c r="M57" i="2"/>
  <c r="M56" i="2"/>
  <c r="M55" i="2"/>
  <c r="M54" i="2"/>
  <c r="M53" i="2"/>
  <c r="M52" i="2"/>
  <c r="M51" i="2"/>
  <c r="M50" i="2"/>
  <c r="M49" i="2"/>
  <c r="M48" i="2"/>
  <c r="M47" i="2"/>
  <c r="M46" i="2"/>
  <c r="M45" i="2"/>
  <c r="M44" i="2"/>
  <c r="M43" i="2"/>
  <c r="M42" i="2"/>
  <c r="M41" i="2"/>
  <c r="M40" i="2"/>
  <c r="M39" i="2"/>
  <c r="M38" i="2"/>
  <c r="M37" i="2"/>
  <c r="I96" i="2"/>
  <c r="I95" i="2"/>
  <c r="I94" i="2"/>
  <c r="I93" i="2"/>
  <c r="I92" i="2"/>
  <c r="I91" i="2"/>
  <c r="I90" i="2"/>
  <c r="I89" i="2"/>
  <c r="I88" i="2"/>
  <c r="I87" i="2"/>
  <c r="I86" i="2"/>
  <c r="I85" i="2"/>
  <c r="I84" i="2"/>
  <c r="I83" i="2"/>
  <c r="I82" i="2"/>
  <c r="I81" i="2"/>
  <c r="I80" i="2"/>
  <c r="I79" i="2"/>
  <c r="I78" i="2"/>
  <c r="I77" i="2"/>
  <c r="I76" i="2"/>
  <c r="I75" i="2"/>
  <c r="I74" i="2"/>
  <c r="I73" i="2"/>
  <c r="I72" i="2"/>
  <c r="I71" i="2"/>
  <c r="I70" i="2"/>
  <c r="I69" i="2"/>
  <c r="I68" i="2"/>
  <c r="I67" i="2"/>
  <c r="I66" i="2"/>
  <c r="I65" i="2"/>
  <c r="I64" i="2"/>
  <c r="I63" i="2"/>
  <c r="I62" i="2"/>
  <c r="I61" i="2"/>
  <c r="I60" i="2"/>
  <c r="I59" i="2"/>
  <c r="I58" i="2"/>
  <c r="I57" i="2"/>
  <c r="I56" i="2"/>
  <c r="I55" i="2"/>
  <c r="I54" i="2"/>
  <c r="I53" i="2"/>
  <c r="I52" i="2"/>
  <c r="I51" i="2"/>
  <c r="I50" i="2"/>
  <c r="I49" i="2"/>
  <c r="I48" i="2"/>
  <c r="I47" i="2"/>
  <c r="I46" i="2"/>
  <c r="I45" i="2"/>
  <c r="I44" i="2"/>
  <c r="I43" i="2"/>
  <c r="I42" i="2"/>
  <c r="I41" i="2"/>
  <c r="I40" i="2"/>
  <c r="I39" i="2"/>
  <c r="I38" i="2"/>
  <c r="I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37" i="2"/>
  <c r="R33" i="2"/>
  <c r="N33" i="2"/>
  <c r="J33" i="2"/>
  <c r="F33" i="2"/>
  <c r="B33" i="2"/>
  <c r="R31" i="2"/>
  <c r="N31" i="2"/>
  <c r="J31" i="2"/>
  <c r="F31" i="2"/>
  <c r="B31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62" i="2"/>
  <c r="T63" i="2"/>
  <c r="T64" i="2"/>
  <c r="T65" i="2"/>
  <c r="T66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T85" i="2"/>
  <c r="T86" i="2"/>
  <c r="T87" i="2"/>
  <c r="T88" i="2"/>
  <c r="T89" i="2"/>
  <c r="T90" i="2"/>
  <c r="T91" i="2"/>
  <c r="T92" i="2"/>
  <c r="T93" i="2"/>
  <c r="T94" i="2"/>
  <c r="T95" i="2"/>
  <c r="T9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37" i="2"/>
  <c r="S96" i="2"/>
  <c r="S95" i="2"/>
  <c r="S94" i="2"/>
  <c r="S93" i="2"/>
  <c r="S92" i="2"/>
  <c r="S91" i="2"/>
  <c r="S90" i="2"/>
  <c r="S89" i="2"/>
  <c r="S88" i="2"/>
  <c r="S87" i="2"/>
  <c r="S86" i="2"/>
  <c r="S85" i="2"/>
  <c r="S84" i="2"/>
  <c r="S83" i="2"/>
  <c r="S82" i="2"/>
  <c r="S81" i="2"/>
  <c r="S80" i="2"/>
  <c r="S79" i="2"/>
  <c r="S78" i="2"/>
  <c r="S77" i="2"/>
  <c r="S76" i="2"/>
  <c r="S75" i="2"/>
  <c r="S74" i="2"/>
  <c r="S73" i="2"/>
  <c r="S72" i="2"/>
  <c r="S71" i="2"/>
  <c r="S70" i="2"/>
  <c r="S69" i="2"/>
  <c r="S68" i="2"/>
  <c r="S67" i="2"/>
  <c r="S66" i="2"/>
  <c r="S65" i="2"/>
  <c r="S64" i="2"/>
  <c r="S63" i="2"/>
  <c r="S62" i="2"/>
  <c r="S61" i="2"/>
  <c r="S60" i="2"/>
  <c r="S59" i="2"/>
  <c r="S58" i="2"/>
  <c r="S57" i="2"/>
  <c r="S56" i="2"/>
  <c r="S55" i="2"/>
  <c r="S54" i="2"/>
  <c r="S53" i="2"/>
  <c r="S52" i="2"/>
  <c r="S51" i="2"/>
  <c r="S50" i="2"/>
  <c r="S49" i="2"/>
  <c r="S48" i="2"/>
  <c r="S47" i="2"/>
  <c r="S46" i="2"/>
  <c r="S45" i="2"/>
  <c r="S44" i="2"/>
  <c r="S43" i="2"/>
  <c r="S42" i="2"/>
  <c r="S41" i="2"/>
  <c r="S40" i="2"/>
  <c r="S39" i="2"/>
  <c r="S38" i="2"/>
  <c r="S37" i="2"/>
  <c r="O96" i="2"/>
  <c r="O95" i="2"/>
  <c r="O94" i="2"/>
  <c r="O93" i="2"/>
  <c r="O92" i="2"/>
  <c r="O91" i="2"/>
  <c r="O90" i="2"/>
  <c r="O89" i="2"/>
  <c r="O88" i="2"/>
  <c r="O87" i="2"/>
  <c r="O86" i="2"/>
  <c r="O85" i="2"/>
  <c r="O84" i="2"/>
  <c r="O83" i="2"/>
  <c r="O82" i="2"/>
  <c r="O81" i="2"/>
  <c r="O80" i="2"/>
  <c r="O79" i="2"/>
  <c r="O78" i="2"/>
  <c r="O77" i="2"/>
  <c r="O76" i="2"/>
  <c r="O75" i="2"/>
  <c r="O74" i="2"/>
  <c r="O73" i="2"/>
  <c r="O72" i="2"/>
  <c r="O71" i="2"/>
  <c r="O70" i="2"/>
  <c r="O69" i="2"/>
  <c r="O68" i="2"/>
  <c r="O67" i="2"/>
  <c r="O66" i="2"/>
  <c r="O65" i="2"/>
  <c r="O64" i="2"/>
  <c r="O63" i="2"/>
  <c r="O62" i="2"/>
  <c r="O61" i="2"/>
  <c r="O60" i="2"/>
  <c r="O59" i="2"/>
  <c r="O58" i="2"/>
  <c r="O57" i="2"/>
  <c r="O56" i="2"/>
  <c r="O55" i="2"/>
  <c r="O54" i="2"/>
  <c r="O53" i="2"/>
  <c r="O52" i="2"/>
  <c r="O51" i="2"/>
  <c r="O50" i="2"/>
  <c r="O49" i="2"/>
  <c r="O48" i="2"/>
  <c r="O47" i="2"/>
  <c r="O46" i="2"/>
  <c r="O45" i="2"/>
  <c r="O44" i="2"/>
  <c r="O43" i="2"/>
  <c r="O42" i="2"/>
  <c r="O41" i="2"/>
  <c r="O40" i="2"/>
  <c r="O39" i="2"/>
  <c r="O38" i="2"/>
  <c r="O37" i="2"/>
  <c r="K96" i="2"/>
  <c r="K95" i="2"/>
  <c r="K94" i="2"/>
  <c r="K93" i="2"/>
  <c r="K92" i="2"/>
  <c r="K91" i="2"/>
  <c r="K90" i="2"/>
  <c r="K89" i="2"/>
  <c r="K88" i="2"/>
  <c r="K87" i="2"/>
  <c r="K86" i="2"/>
  <c r="K85" i="2"/>
  <c r="K84" i="2"/>
  <c r="K83" i="2"/>
  <c r="K82" i="2"/>
  <c r="K81" i="2"/>
  <c r="K80" i="2"/>
  <c r="K79" i="2"/>
  <c r="K78" i="2"/>
  <c r="K77" i="2"/>
  <c r="K76" i="2"/>
  <c r="K75" i="2"/>
  <c r="K74" i="2"/>
  <c r="K73" i="2"/>
  <c r="K72" i="2"/>
  <c r="K71" i="2"/>
  <c r="K70" i="2"/>
  <c r="K69" i="2"/>
  <c r="K68" i="2"/>
  <c r="K67" i="2"/>
  <c r="K66" i="2"/>
  <c r="K65" i="2"/>
  <c r="K64" i="2"/>
  <c r="K63" i="2"/>
  <c r="K62" i="2"/>
  <c r="K61" i="2"/>
  <c r="K60" i="2"/>
  <c r="K59" i="2"/>
  <c r="K58" i="2"/>
  <c r="K57" i="2"/>
  <c r="K56" i="2"/>
  <c r="K55" i="2"/>
  <c r="K54" i="2"/>
  <c r="K53" i="2"/>
  <c r="K52" i="2"/>
  <c r="K51" i="2"/>
  <c r="K50" i="2"/>
  <c r="K49" i="2"/>
  <c r="K48" i="2"/>
  <c r="K47" i="2"/>
  <c r="K46" i="2"/>
  <c r="K45" i="2"/>
  <c r="K44" i="2"/>
  <c r="K43" i="2"/>
  <c r="K42" i="2"/>
  <c r="K41" i="2"/>
  <c r="K40" i="2"/>
  <c r="K39" i="2"/>
  <c r="K38" i="2"/>
  <c r="K3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37" i="2"/>
  <c r="R5" i="2"/>
  <c r="V37" i="2"/>
  <c r="V38" i="2"/>
  <c r="V39" i="2"/>
  <c r="V40" i="2"/>
  <c r="V41" i="2"/>
  <c r="V42" i="2"/>
  <c r="V43" i="2"/>
  <c r="V44" i="2"/>
  <c r="V45" i="2"/>
  <c r="V46" i="2"/>
  <c r="V47" i="2"/>
  <c r="V48" i="2"/>
  <c r="V49" i="2"/>
  <c r="V50" i="2"/>
  <c r="V51" i="2"/>
  <c r="V52" i="2"/>
  <c r="V53" i="2"/>
  <c r="V54" i="2"/>
  <c r="V55" i="2"/>
  <c r="V56" i="2"/>
  <c r="V57" i="2"/>
  <c r="V58" i="2"/>
  <c r="V59" i="2"/>
  <c r="V60" i="2"/>
  <c r="V61" i="2"/>
  <c r="V62" i="2"/>
  <c r="V63" i="2"/>
  <c r="V64" i="2"/>
  <c r="V65" i="2"/>
  <c r="V66" i="2"/>
  <c r="V67" i="2"/>
  <c r="V68" i="2"/>
  <c r="V69" i="2"/>
  <c r="V70" i="2"/>
  <c r="V71" i="2"/>
  <c r="V72" i="2"/>
  <c r="V73" i="2"/>
  <c r="V74" i="2"/>
  <c r="V75" i="2"/>
  <c r="V76" i="2"/>
  <c r="V77" i="2"/>
  <c r="V78" i="2"/>
  <c r="V79" i="2"/>
  <c r="V80" i="2"/>
  <c r="V81" i="2"/>
  <c r="V82" i="2"/>
  <c r="V83" i="2"/>
  <c r="V84" i="2"/>
  <c r="V85" i="2"/>
  <c r="V86" i="2"/>
  <c r="V87" i="2"/>
  <c r="V88" i="2"/>
  <c r="V89" i="2"/>
  <c r="V90" i="2"/>
  <c r="V91" i="2"/>
  <c r="V92" i="2"/>
  <c r="V93" i="2"/>
  <c r="V94" i="2"/>
  <c r="V95" i="2"/>
  <c r="V96" i="2"/>
  <c r="N5" i="2"/>
  <c r="J5" i="2"/>
  <c r="F5" i="2"/>
  <c r="B5" i="2"/>
</calcChain>
</file>

<file path=xl/sharedStrings.xml><?xml version="1.0" encoding="utf-8"?>
<sst xmlns="http://schemas.openxmlformats.org/spreadsheetml/2006/main" count="89" uniqueCount="54">
  <si>
    <t>DATE</t>
  </si>
  <si>
    <t>price</t>
  </si>
  <si>
    <t>yield</t>
  </si>
  <si>
    <t>WORLD BONDS INDEX</t>
  </si>
  <si>
    <t>WORLD EQUITIES INDEX</t>
  </si>
  <si>
    <t>P/E ratio</t>
  </si>
  <si>
    <t>3-MONTHS CASH USD</t>
  </si>
  <si>
    <t>(holding) return</t>
  </si>
  <si>
    <t>CONSERVATIVE</t>
  </si>
  <si>
    <t>BALANCED</t>
  </si>
  <si>
    <t>AGGRESSIVE</t>
  </si>
  <si>
    <t>Allocation to bonds</t>
  </si>
  <si>
    <t>Allocation to equities</t>
  </si>
  <si>
    <t>Allocation to cash</t>
  </si>
  <si>
    <t>MONTH n°</t>
  </si>
  <si>
    <t>Monthly return</t>
  </si>
  <si>
    <t>TOTAL</t>
  </si>
  <si>
    <t>in USD terms</t>
  </si>
  <si>
    <t>Average (expected) yearly return</t>
  </si>
  <si>
    <t>Volatility of yearly return</t>
  </si>
  <si>
    <t>Lowest expected return in 68% of the time</t>
  </si>
  <si>
    <t>Highest expected return in 68% of the time</t>
  </si>
  <si>
    <t>Max. pos. deviation for SAA</t>
  </si>
  <si>
    <t>Max. neg. deviation from SAA</t>
  </si>
  <si>
    <t>+9%</t>
  </si>
  <si>
    <t>-9%</t>
  </si>
  <si>
    <t>+11%</t>
  </si>
  <si>
    <t>-11%</t>
  </si>
  <si>
    <t>+5%</t>
  </si>
  <si>
    <t>-5%</t>
  </si>
  <si>
    <r>
      <t>Average return (</t>
    </r>
    <r>
      <rPr>
        <sz val="11"/>
        <color theme="1"/>
        <rFont val="Calibri"/>
        <family val="2"/>
      </rPr>
      <t>μ)</t>
    </r>
  </si>
  <si>
    <r>
      <t>Standard deviation of returns (</t>
    </r>
    <r>
      <rPr>
        <sz val="11"/>
        <color theme="1"/>
        <rFont val="Calibri"/>
        <family val="2"/>
      </rPr>
      <t>σ</t>
    </r>
    <r>
      <rPr>
        <sz val="11"/>
        <color theme="1"/>
        <rFont val="Calibri"/>
        <family val="2"/>
        <scheme val="minor"/>
      </rPr>
      <t>)</t>
    </r>
  </si>
  <si>
    <t>Value-at-risk (95%)</t>
  </si>
  <si>
    <t>Phi</t>
  </si>
  <si>
    <t>Expected shortfall (95%)</t>
  </si>
  <si>
    <t>Sum of returns that are below the VaR</t>
  </si>
  <si>
    <t>Risk management: Variance-covariance approach</t>
  </si>
  <si>
    <t>Risk managment: Historical approach</t>
  </si>
  <si>
    <t>in percentages</t>
  </si>
  <si>
    <t>Risk-free rate</t>
  </si>
  <si>
    <t>Performance ratios</t>
  </si>
  <si>
    <t>Average monthly excess return</t>
  </si>
  <si>
    <t>Sharpe ratio</t>
  </si>
  <si>
    <t>Standard deviation of monthly (excess) returns</t>
  </si>
  <si>
    <t>Standard deviation of returns below the mean</t>
  </si>
  <si>
    <t>Sortino ratio</t>
  </si>
  <si>
    <t>Biggest drawdown</t>
  </si>
  <si>
    <t>MAR</t>
  </si>
  <si>
    <t>CAGR</t>
  </si>
  <si>
    <t>Portfolio worth (base = 100)</t>
  </si>
  <si>
    <t>Monthly return + 1</t>
  </si>
  <si>
    <t>Drawdown (in %)</t>
  </si>
  <si>
    <t>Davina Turner's original allocation</t>
  </si>
  <si>
    <t>Davina Turner's CURRENT TAA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</si>
</sst>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* #,##0.00_ ;_ * \-#,##0.00_ ;_ * &quot;-&quot;??_ ;_ @_ "/>
    <numFmt numFmtId="165" formatCode="_ * #,##0_ ;_ * \-#,##0_ ;_ * &quot;-&quot;??_ ;_ @_ "/>
    <numFmt numFmtId="166" formatCode="0.0000"/>
    <numFmt numFmtId="167" formatCode="0.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b/>
      <sz val="11"/>
      <color rgb="FF92D050"/>
      <name val="Calibri"/>
      <family val="2"/>
      <scheme val="minor"/>
    </font>
    <font>
      <b/>
      <sz val="11"/>
      <color rgb="FFFFC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0"/>
      <color theme="1"/>
      <name val="Arial Unicode MS"/>
      <family val="2"/>
    </font>
    <font>
      <sz val="11"/>
      <color theme="1"/>
      <name val="Calibri"/>
      <family val="2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67">
    <xf numFmtId="0" fontId="0" fillId="0" borderId="0" xfId="0"/>
    <xf numFmtId="14" fontId="0" fillId="0" borderId="0" xfId="0" applyNumberFormat="1"/>
    <xf numFmtId="9" fontId="0" fillId="0" borderId="0" xfId="0" applyNumberFormat="1"/>
    <xf numFmtId="0" fontId="2" fillId="0" borderId="0" xfId="0" applyFont="1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10" fontId="0" fillId="0" borderId="0" xfId="1" applyNumberFormat="1" applyFont="1"/>
    <xf numFmtId="9" fontId="4" fillId="0" borderId="0" xfId="0" applyNumberFormat="1" applyFont="1"/>
    <xf numFmtId="9" fontId="5" fillId="0" borderId="0" xfId="0" applyNumberFormat="1" applyFont="1"/>
    <xf numFmtId="9" fontId="6" fillId="0" borderId="0" xfId="0" applyNumberFormat="1" applyFont="1"/>
    <xf numFmtId="10" fontId="0" fillId="0" borderId="0" xfId="1" applyNumberFormat="1" applyFont="1" applyFill="1"/>
    <xf numFmtId="165" fontId="0" fillId="0" borderId="0" xfId="2" applyNumberFormat="1" applyFont="1"/>
    <xf numFmtId="0" fontId="0" fillId="4" borderId="0" xfId="0" applyFill="1"/>
    <xf numFmtId="0" fontId="2" fillId="0" borderId="1" xfId="0" applyFont="1" applyBorder="1"/>
    <xf numFmtId="9" fontId="0" fillId="0" borderId="1" xfId="0" applyNumberFormat="1" applyBorder="1"/>
    <xf numFmtId="0" fontId="0" fillId="0" borderId="1" xfId="0" applyBorder="1"/>
    <xf numFmtId="165" fontId="3" fillId="0" borderId="1" xfId="2" applyNumberFormat="1" applyFont="1" applyBorder="1" applyAlignment="1">
      <alignment vertical="center"/>
    </xf>
    <xf numFmtId="0" fontId="2" fillId="0" borderId="0" xfId="0" applyFont="1" applyAlignment="1">
      <alignment horizontal="center"/>
    </xf>
    <xf numFmtId="0" fontId="2" fillId="5" borderId="0" xfId="0" applyFont="1" applyFill="1" applyAlignment="1">
      <alignment horizontal="center"/>
    </xf>
    <xf numFmtId="9" fontId="1" fillId="0" borderId="1" xfId="1" applyFont="1" applyBorder="1"/>
    <xf numFmtId="10" fontId="0" fillId="0" borderId="1" xfId="1" applyNumberFormat="1" applyFont="1" applyBorder="1"/>
    <xf numFmtId="10" fontId="0" fillId="5" borderId="0" xfId="1" applyNumberFormat="1" applyFont="1" applyFill="1"/>
    <xf numFmtId="10" fontId="2" fillId="5" borderId="0" xfId="1" applyNumberFormat="1" applyFont="1" applyFill="1" applyAlignment="1">
      <alignment horizontal="center"/>
    </xf>
    <xf numFmtId="10" fontId="1" fillId="0" borderId="0" xfId="1" applyNumberFormat="1" applyFont="1" applyFill="1"/>
    <xf numFmtId="10" fontId="1" fillId="0" borderId="1" xfId="1" applyNumberFormat="1" applyFont="1" applyFill="1" applyBorder="1"/>
    <xf numFmtId="49" fontId="8" fillId="0" borderId="0" xfId="1" applyNumberFormat="1" applyFont="1" applyAlignment="1">
      <alignment horizontal="right" vertical="center"/>
    </xf>
    <xf numFmtId="49" fontId="8" fillId="0" borderId="0" xfId="2" applyNumberFormat="1" applyFont="1" applyAlignment="1">
      <alignment horizontal="right" vertical="center"/>
    </xf>
    <xf numFmtId="49" fontId="2" fillId="0" borderId="0" xfId="1" applyNumberFormat="1" applyFont="1" applyAlignment="1">
      <alignment horizontal="right"/>
    </xf>
    <xf numFmtId="165" fontId="0" fillId="0" borderId="0" xfId="2" applyNumberFormat="1" applyFont="1" applyFill="1"/>
    <xf numFmtId="166" fontId="0" fillId="0" borderId="0" xfId="1" applyNumberFormat="1" applyFont="1" applyFill="1"/>
    <xf numFmtId="10" fontId="0" fillId="0" borderId="1" xfId="1" applyNumberFormat="1" applyFont="1" applyFill="1" applyBorder="1"/>
    <xf numFmtId="165" fontId="0" fillId="0" borderId="1" xfId="2" applyNumberFormat="1" applyFont="1" applyFill="1" applyBorder="1"/>
    <xf numFmtId="10" fontId="3" fillId="0" borderId="0" xfId="1" applyNumberFormat="1" applyFont="1" applyFill="1" applyAlignment="1">
      <alignment vertical="center"/>
    </xf>
    <xf numFmtId="165" fontId="3" fillId="0" borderId="0" xfId="2" applyNumberFormat="1" applyFont="1" applyFill="1" applyAlignment="1">
      <alignment vertical="center"/>
    </xf>
    <xf numFmtId="165" fontId="1" fillId="0" borderId="0" xfId="2" applyNumberFormat="1" applyFont="1" applyFill="1"/>
    <xf numFmtId="165" fontId="3" fillId="0" borderId="1" xfId="2" applyNumberFormat="1" applyFont="1" applyFill="1" applyBorder="1" applyAlignment="1">
      <alignment vertical="center"/>
    </xf>
    <xf numFmtId="165" fontId="1" fillId="0" borderId="1" xfId="2" applyNumberFormat="1" applyFont="1" applyFill="1" applyBorder="1"/>
    <xf numFmtId="0" fontId="10" fillId="3" borderId="0" xfId="0" applyFont="1" applyFill="1" applyAlignment="1">
      <alignment horizontal="center"/>
    </xf>
    <xf numFmtId="9" fontId="8" fillId="0" borderId="0" xfId="1" applyFont="1" applyFill="1" applyAlignment="1">
      <alignment vertical="center"/>
    </xf>
    <xf numFmtId="9" fontId="3" fillId="0" borderId="1" xfId="1" applyFont="1" applyBorder="1" applyAlignment="1">
      <alignment vertical="center"/>
    </xf>
    <xf numFmtId="10" fontId="0" fillId="3" borderId="0" xfId="1" applyNumberFormat="1" applyFont="1" applyFill="1"/>
    <xf numFmtId="10" fontId="2" fillId="3" borderId="0" xfId="1" applyNumberFormat="1" applyFont="1" applyFill="1" applyAlignment="1">
      <alignment horizontal="center"/>
    </xf>
    <xf numFmtId="0" fontId="2" fillId="6" borderId="0" xfId="0" applyFont="1" applyFill="1" applyAlignment="1">
      <alignment horizontal="center"/>
    </xf>
    <xf numFmtId="10" fontId="3" fillId="0" borderId="0" xfId="1" applyNumberFormat="1" applyFont="1" applyAlignment="1">
      <alignment vertical="center"/>
    </xf>
    <xf numFmtId="10" fontId="0" fillId="6" borderId="0" xfId="1" applyNumberFormat="1" applyFont="1" applyFill="1"/>
    <xf numFmtId="10" fontId="0" fillId="0" borderId="0" xfId="1" applyNumberFormat="1" applyFont="1" applyBorder="1"/>
    <xf numFmtId="10" fontId="0" fillId="7" borderId="0" xfId="1" applyNumberFormat="1" applyFont="1" applyFill="1"/>
    <xf numFmtId="10" fontId="0" fillId="7" borderId="0" xfId="1" applyNumberFormat="1" applyFont="1" applyFill="1" applyBorder="1"/>
    <xf numFmtId="10" fontId="0" fillId="0" borderId="0" xfId="1" applyNumberFormat="1" applyFont="1" applyFill="1" applyBorder="1"/>
    <xf numFmtId="165" fontId="0" fillId="0" borderId="0" xfId="2" applyNumberFormat="1" applyFont="1" applyFill="1" applyBorder="1"/>
    <xf numFmtId="0" fontId="0" fillId="0" borderId="1" xfId="0" applyBorder="1" applyAlignment="1">
      <alignment horizontal="left" indent="1"/>
    </xf>
    <xf numFmtId="0" fontId="2" fillId="7" borderId="0" xfId="0" applyFont="1" applyFill="1"/>
    <xf numFmtId="167" fontId="0" fillId="0" borderId="1" xfId="1" applyNumberFormat="1" applyFont="1" applyFill="1" applyBorder="1"/>
    <xf numFmtId="167" fontId="0" fillId="0" borderId="1" xfId="2" applyNumberFormat="1" applyFont="1" applyFill="1" applyBorder="1"/>
    <xf numFmtId="167" fontId="0" fillId="0" borderId="1" xfId="0" applyNumberFormat="1" applyBorder="1"/>
    <xf numFmtId="167" fontId="0" fillId="7" borderId="1" xfId="1" applyNumberFormat="1" applyFont="1" applyFill="1" applyBorder="1"/>
    <xf numFmtId="0" fontId="0" fillId="0" borderId="0" xfId="0" applyAlignment="1">
      <alignment horizontal="left" indent="1"/>
    </xf>
    <xf numFmtId="167" fontId="0" fillId="0" borderId="0" xfId="2" applyNumberFormat="1" applyFont="1" applyFill="1" applyBorder="1"/>
    <xf numFmtId="167" fontId="0" fillId="0" borderId="0" xfId="0" applyNumberFormat="1"/>
    <xf numFmtId="167" fontId="0" fillId="0" borderId="0" xfId="1" applyNumberFormat="1" applyFont="1" applyFill="1" applyBorder="1"/>
    <xf numFmtId="0" fontId="0" fillId="0" borderId="0" xfId="0" applyAlignment="1">
      <alignment horizontal="left"/>
    </xf>
    <xf numFmtId="2" fontId="0" fillId="7" borderId="0" xfId="1" applyNumberFormat="1" applyFont="1" applyFill="1"/>
    <xf numFmtId="0" fontId="0" fillId="7" borderId="0" xfId="0" applyFill="1"/>
    <xf numFmtId="9" fontId="7" fillId="7" borderId="0" xfId="1" applyFont="1" applyFill="1"/>
    <xf numFmtId="9" fontId="8" fillId="7" borderId="0" xfId="1" applyFont="1" applyFill="1" applyAlignment="1">
      <alignment vertical="center"/>
    </xf>
    <xf numFmtId="0" fontId="2" fillId="5" borderId="0" xfId="0" applyFont="1" applyFill="1"/>
  </cellXfs>
  <cellStyles count="3">
    <cellStyle name="Comma" xfId="2" builtinId="3"/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6"/>
  <sheetViews>
    <sheetView topLeftCell="A4" workbookViewId="0">
      <selection activeCell="J62" sqref="A39:J62"/>
    </sheetView>
  </sheetViews>
  <sheetFormatPr baseColWidth="10" defaultColWidth="8.83203125" defaultRowHeight="15" x14ac:dyDescent="0.2"/>
  <cols>
    <col min="2" max="2" width="10.1640625" bestFit="1" customWidth="1"/>
    <col min="3" max="4" width="20.5" bestFit="1" customWidth="1"/>
    <col min="5" max="5" width="20.5" style="11" customWidth="1"/>
    <col min="6" max="7" width="22.1640625" bestFit="1" customWidth="1"/>
    <col min="8" max="8" width="22.1640625" style="11" customWidth="1"/>
    <col min="9" max="9" width="20" bestFit="1" customWidth="1"/>
    <col min="10" max="10" width="20" style="11" bestFit="1" customWidth="1"/>
  </cols>
  <sheetData>
    <row r="1" spans="1:10" x14ac:dyDescent="0.2">
      <c r="B1" t="s">
        <v>0</v>
      </c>
      <c r="C1" t="s">
        <v>3</v>
      </c>
      <c r="D1" t="s">
        <v>3</v>
      </c>
      <c r="E1" s="11" t="s">
        <v>3</v>
      </c>
      <c r="F1" t="s">
        <v>4</v>
      </c>
      <c r="G1" t="s">
        <v>4</v>
      </c>
      <c r="H1" s="11" t="s">
        <v>4</v>
      </c>
      <c r="I1" t="s">
        <v>6</v>
      </c>
      <c r="J1" s="11" t="s">
        <v>6</v>
      </c>
    </row>
    <row r="2" spans="1:10" x14ac:dyDescent="0.2">
      <c r="C2" t="s">
        <v>1</v>
      </c>
      <c r="D2" t="s">
        <v>2</v>
      </c>
      <c r="E2" s="11" t="s">
        <v>7</v>
      </c>
      <c r="F2" t="s">
        <v>1</v>
      </c>
      <c r="G2" t="s">
        <v>5</v>
      </c>
      <c r="H2" s="11" t="s">
        <v>7</v>
      </c>
      <c r="J2" s="11" t="s">
        <v>7</v>
      </c>
    </row>
    <row r="3" spans="1:10" x14ac:dyDescent="0.2">
      <c r="A3">
        <v>134</v>
      </c>
      <c r="B3" s="1">
        <v>58838</v>
      </c>
      <c r="C3">
        <v>220.61633074935401</v>
      </c>
      <c r="D3">
        <v>4.6890999999999998</v>
      </c>
      <c r="E3" s="11">
        <v>-2.976859727653219E-2</v>
      </c>
      <c r="F3">
        <v>272.43660953411995</v>
      </c>
      <c r="G3">
        <v>25.039000000000001</v>
      </c>
      <c r="H3" s="11">
        <v>-5.1565021428295305E-2</v>
      </c>
      <c r="I3">
        <v>178.29872234575814</v>
      </c>
      <c r="J3" s="11">
        <v>4.2455633862615002E-3</v>
      </c>
    </row>
    <row r="4" spans="1:10" x14ac:dyDescent="0.2">
      <c r="A4">
        <v>135</v>
      </c>
      <c r="B4" s="1">
        <v>58866</v>
      </c>
      <c r="C4">
        <v>221.41209302325581</v>
      </c>
      <c r="D4">
        <v>4.5106000000000002</v>
      </c>
      <c r="E4" s="11">
        <v>3.6069962327760761E-3</v>
      </c>
      <c r="F4">
        <v>274.49313884299522</v>
      </c>
      <c r="G4">
        <v>24.48</v>
      </c>
      <c r="H4" s="11">
        <v>7.5486525558809301E-3</v>
      </c>
      <c r="I4">
        <v>179.1391851656428</v>
      </c>
      <c r="J4" s="11">
        <v>4.7137904794114695E-3</v>
      </c>
    </row>
    <row r="5" spans="1:10" x14ac:dyDescent="0.2">
      <c r="A5">
        <v>136</v>
      </c>
      <c r="B5" s="1">
        <v>58897</v>
      </c>
      <c r="C5">
        <v>225.07710594315245</v>
      </c>
      <c r="D5">
        <v>4.3483999999999998</v>
      </c>
      <c r="E5" s="11">
        <v>1.6552903095097379E-2</v>
      </c>
      <c r="F5">
        <v>288.20898959010799</v>
      </c>
      <c r="G5">
        <v>24.298999999999999</v>
      </c>
      <c r="H5" s="11">
        <v>4.9967918341878734E-2</v>
      </c>
      <c r="I5">
        <v>179.97964798552746</v>
      </c>
      <c r="J5" s="11">
        <v>4.6916749069028174E-3</v>
      </c>
    </row>
    <row r="6" spans="1:10" x14ac:dyDescent="0.2">
      <c r="A6">
        <v>137</v>
      </c>
      <c r="B6" s="1">
        <v>58927</v>
      </c>
      <c r="C6">
        <v>218.16723514211887</v>
      </c>
      <c r="D6">
        <v>4.5494000000000003</v>
      </c>
      <c r="E6" s="11">
        <v>-3.0700016210350588E-2</v>
      </c>
      <c r="F6">
        <v>278.62982876394142</v>
      </c>
      <c r="G6">
        <v>23.908999999999999</v>
      </c>
      <c r="H6" s="11">
        <v>-3.3236856490111891E-2</v>
      </c>
      <c r="I6">
        <v>180.85779972110203</v>
      </c>
      <c r="J6" s="11">
        <v>4.8791724253465368E-3</v>
      </c>
    </row>
    <row r="7" spans="1:10" x14ac:dyDescent="0.2">
      <c r="A7">
        <v>138</v>
      </c>
      <c r="B7" s="1">
        <v>58958</v>
      </c>
      <c r="C7">
        <v>220.95850129198968</v>
      </c>
      <c r="D7">
        <v>4.3414999999999999</v>
      </c>
      <c r="E7" s="11">
        <v>1.279415833478623E-2</v>
      </c>
      <c r="F7">
        <v>273.90558789430952</v>
      </c>
      <c r="G7">
        <v>24.187000000000001</v>
      </c>
      <c r="H7" s="11">
        <v>-1.6955258848593464E-2</v>
      </c>
      <c r="I7">
        <v>181.70580032412468</v>
      </c>
      <c r="J7" s="11">
        <v>4.6887698751745472E-3</v>
      </c>
    </row>
    <row r="8" spans="1:10" x14ac:dyDescent="0.2">
      <c r="A8">
        <v>139</v>
      </c>
      <c r="B8" s="1">
        <v>58988</v>
      </c>
      <c r="C8">
        <v>225.24289405684755</v>
      </c>
      <c r="D8">
        <v>4.4279000000000002</v>
      </c>
      <c r="E8" s="11">
        <v>1.9390033602717915E-2</v>
      </c>
      <c r="F8">
        <v>280.5158895266872</v>
      </c>
      <c r="G8">
        <v>23.957999999999998</v>
      </c>
      <c r="H8" s="11">
        <v>2.413350411430221E-2</v>
      </c>
      <c r="I8">
        <v>182.58772095126824</v>
      </c>
      <c r="J8" s="11">
        <v>4.8535634281921536E-3</v>
      </c>
    </row>
    <row r="9" spans="1:10" x14ac:dyDescent="0.2">
      <c r="A9">
        <v>140</v>
      </c>
      <c r="B9" s="1">
        <v>59019</v>
      </c>
      <c r="C9">
        <v>222.48253229974156</v>
      </c>
      <c r="D9">
        <v>4.3634000000000004</v>
      </c>
      <c r="E9" s="11">
        <v>-1.2255044798036175E-2</v>
      </c>
      <c r="F9">
        <v>271.34633795591247</v>
      </c>
      <c r="G9">
        <v>24.093</v>
      </c>
      <c r="H9" s="11">
        <v>-3.2688171733324833E-2</v>
      </c>
      <c r="I9">
        <v>183.49225492782574</v>
      </c>
      <c r="J9" s="11">
        <v>4.9539693679561169E-3</v>
      </c>
    </row>
    <row r="10" spans="1:10" x14ac:dyDescent="0.2">
      <c r="A10">
        <v>141</v>
      </c>
      <c r="B10" s="1">
        <v>59050</v>
      </c>
      <c r="C10">
        <v>222.42878552971578</v>
      </c>
      <c r="D10">
        <v>4.3935000000000004</v>
      </c>
      <c r="E10" s="11">
        <v>-2.4157748237677953E-4</v>
      </c>
      <c r="F10">
        <v>281.78895024499803</v>
      </c>
      <c r="G10">
        <v>23.497</v>
      </c>
      <c r="H10" s="11">
        <v>3.8484441572903198E-2</v>
      </c>
      <c r="I10">
        <v>184.40432668752121</v>
      </c>
      <c r="J10" s="11">
        <v>4.970628106642519E-3</v>
      </c>
    </row>
    <row r="11" spans="1:10" x14ac:dyDescent="0.2">
      <c r="A11">
        <v>142</v>
      </c>
      <c r="B11" s="1">
        <v>59080</v>
      </c>
      <c r="C11">
        <v>219.39550387596898</v>
      </c>
      <c r="D11">
        <v>4.2930000000000001</v>
      </c>
      <c r="E11" s="11">
        <v>-1.3637091289794238E-2</v>
      </c>
      <c r="F11">
        <v>264.03255060532496</v>
      </c>
      <c r="G11">
        <v>23.88</v>
      </c>
      <c r="H11" s="11">
        <v>-6.3013115398013256E-2</v>
      </c>
      <c r="I11">
        <v>185.36916292918255</v>
      </c>
      <c r="J11" s="11">
        <v>5.2321778940484943E-3</v>
      </c>
    </row>
    <row r="12" spans="1:10" x14ac:dyDescent="0.2">
      <c r="A12">
        <v>143</v>
      </c>
      <c r="B12" s="1">
        <v>59111</v>
      </c>
      <c r="C12">
        <v>218.58661498708011</v>
      </c>
      <c r="D12">
        <v>4.2552000000000003</v>
      </c>
      <c r="E12" s="11">
        <v>-3.6868982025546108E-3</v>
      </c>
      <c r="F12">
        <v>260.18832330854406</v>
      </c>
      <c r="G12">
        <v>21.867999999999999</v>
      </c>
      <c r="H12" s="11">
        <v>-1.4559671858517321E-2</v>
      </c>
      <c r="I12">
        <v>186.31892360456791</v>
      </c>
      <c r="J12" s="11">
        <v>5.1236174365647032E-3</v>
      </c>
    </row>
    <row r="13" spans="1:10" x14ac:dyDescent="0.2">
      <c r="A13">
        <v>144</v>
      </c>
      <c r="B13" s="1">
        <v>59141</v>
      </c>
      <c r="C13">
        <v>221.53245478036175</v>
      </c>
      <c r="D13">
        <v>3.9563000000000001</v>
      </c>
      <c r="E13" s="11">
        <v>1.3476762030720653E-2</v>
      </c>
      <c r="F13">
        <v>244.49915775611689</v>
      </c>
      <c r="G13">
        <v>22.498000000000001</v>
      </c>
      <c r="H13" s="11">
        <v>-6.0299268441121351E-2</v>
      </c>
      <c r="I13">
        <v>187.29883541250518</v>
      </c>
      <c r="J13" s="11">
        <v>5.2593251881219343E-3</v>
      </c>
    </row>
    <row r="14" spans="1:10" x14ac:dyDescent="0.2">
      <c r="A14">
        <v>145</v>
      </c>
      <c r="B14" s="1">
        <v>59172</v>
      </c>
      <c r="C14">
        <v>229.47354005167958</v>
      </c>
      <c r="D14">
        <v>3.9241000000000001</v>
      </c>
      <c r="E14" s="11">
        <v>3.5846148498607198E-2</v>
      </c>
      <c r="F14">
        <v>246.66495659515334</v>
      </c>
      <c r="G14">
        <v>22.33</v>
      </c>
      <c r="H14" s="11">
        <v>8.8581034753371091E-3</v>
      </c>
      <c r="I14">
        <v>188.26367165416653</v>
      </c>
      <c r="J14" s="11">
        <v>5.1513200257566954E-3</v>
      </c>
    </row>
    <row r="15" spans="1:10" x14ac:dyDescent="0.2">
      <c r="A15">
        <v>146</v>
      </c>
      <c r="B15" s="1">
        <v>59203</v>
      </c>
      <c r="C15">
        <v>231.21808785529714</v>
      </c>
      <c r="D15">
        <v>3.9245000000000001</v>
      </c>
      <c r="E15" s="11">
        <v>7.6023919935373635E-3</v>
      </c>
      <c r="F15">
        <v>252.30637479650821</v>
      </c>
      <c r="G15">
        <v>21.56</v>
      </c>
      <c r="H15" s="11">
        <v>2.2870772886535409E-2</v>
      </c>
      <c r="I15">
        <v>189.07775223306825</v>
      </c>
      <c r="J15" s="11">
        <v>4.3241511851376179E-3</v>
      </c>
    </row>
    <row r="16" spans="1:10" x14ac:dyDescent="0.2">
      <c r="A16">
        <v>147</v>
      </c>
      <c r="B16" s="1">
        <v>59231</v>
      </c>
      <c r="C16">
        <v>230.77534883720929</v>
      </c>
      <c r="D16">
        <v>3.6600999999999999</v>
      </c>
      <c r="E16" s="11">
        <v>-1.9148113462685828E-3</v>
      </c>
      <c r="F16">
        <v>229.6869761222849</v>
      </c>
      <c r="G16">
        <v>21.332999999999998</v>
      </c>
      <c r="H16" s="11">
        <v>-8.9650523861977138E-2</v>
      </c>
      <c r="I16">
        <v>189.91067726981495</v>
      </c>
      <c r="J16" s="11">
        <v>4.4051985329294019E-3</v>
      </c>
    </row>
    <row r="17" spans="1:10" x14ac:dyDescent="0.2">
      <c r="A17">
        <v>148</v>
      </c>
      <c r="B17" s="1">
        <v>59262</v>
      </c>
      <c r="C17">
        <v>221.41813953488369</v>
      </c>
      <c r="D17">
        <v>3.9034</v>
      </c>
      <c r="E17" s="11">
        <v>-4.0546832014221101E-2</v>
      </c>
      <c r="F17">
        <v>212.18122987804631</v>
      </c>
      <c r="G17">
        <v>19.448</v>
      </c>
      <c r="H17" s="11">
        <v>-7.6215667687307476E-2</v>
      </c>
      <c r="I17">
        <v>190.63807334262995</v>
      </c>
      <c r="J17" s="11">
        <v>3.8302010359404478E-3</v>
      </c>
    </row>
    <row r="18" spans="1:10" x14ac:dyDescent="0.2">
      <c r="A18">
        <v>149</v>
      </c>
      <c r="B18" s="1">
        <v>59292</v>
      </c>
      <c r="C18">
        <v>223.0516795865633</v>
      </c>
      <c r="D18">
        <v>4.0420999999999996</v>
      </c>
      <c r="E18" s="11">
        <v>7.3776252257879895E-3</v>
      </c>
      <c r="F18">
        <v>232.89840963349263</v>
      </c>
      <c r="G18">
        <v>20.558</v>
      </c>
      <c r="H18" s="11">
        <v>9.7639078477176192E-2</v>
      </c>
      <c r="I18">
        <v>191.33531828289301</v>
      </c>
      <c r="J18" s="11">
        <v>3.6574275433948465E-3</v>
      </c>
    </row>
    <row r="19" spans="1:10" x14ac:dyDescent="0.2">
      <c r="A19">
        <v>150</v>
      </c>
      <c r="B19" s="1">
        <v>59323</v>
      </c>
      <c r="C19">
        <v>221.44806201550389</v>
      </c>
      <c r="D19">
        <v>3.9226999999999999</v>
      </c>
      <c r="E19" s="11">
        <v>-7.1894440518528368E-3</v>
      </c>
      <c r="F19">
        <v>226.74699963240192</v>
      </c>
      <c r="G19">
        <v>21.359000000000002</v>
      </c>
      <c r="H19" s="11">
        <v>-2.6412417374472655E-2</v>
      </c>
      <c r="I19">
        <v>191.95341650020731</v>
      </c>
      <c r="J19" s="11">
        <v>3.2304449740973989E-3</v>
      </c>
    </row>
    <row r="20" spans="1:10" x14ac:dyDescent="0.2">
      <c r="A20">
        <v>151</v>
      </c>
      <c r="B20" s="1">
        <v>59353</v>
      </c>
      <c r="C20">
        <v>219.27514211886304</v>
      </c>
      <c r="D20">
        <v>3.9645999999999999</v>
      </c>
      <c r="E20" s="11">
        <v>-9.8123229296480357E-3</v>
      </c>
      <c r="F20">
        <v>221.24716727327075</v>
      </c>
      <c r="G20">
        <v>20.815999999999999</v>
      </c>
      <c r="H20" s="11">
        <v>-2.4255369941156457E-2</v>
      </c>
      <c r="I20">
        <v>192.55267025967663</v>
      </c>
      <c r="J20" s="11">
        <v>3.1218707663308153E-3</v>
      </c>
    </row>
    <row r="21" spans="1:10" x14ac:dyDescent="0.2">
      <c r="A21">
        <v>152</v>
      </c>
      <c r="B21" s="1">
        <v>59384</v>
      </c>
      <c r="C21">
        <v>224.80847545219635</v>
      </c>
      <c r="D21">
        <v>3.8357000000000001</v>
      </c>
      <c r="E21" s="11">
        <v>2.5234658520179341E-2</v>
      </c>
      <c r="F21">
        <v>217.26095018036543</v>
      </c>
      <c r="G21">
        <v>20.443999999999999</v>
      </c>
      <c r="H21" s="11">
        <v>-1.8017031097088774E-2</v>
      </c>
      <c r="I21">
        <v>193.14061734443902</v>
      </c>
      <c r="J21" s="11">
        <v>3.0534351145039169E-3</v>
      </c>
    </row>
    <row r="22" spans="1:10" x14ac:dyDescent="0.2">
      <c r="A22">
        <v>153</v>
      </c>
      <c r="B22" s="1">
        <v>59415</v>
      </c>
      <c r="C22">
        <v>232.9102842377261</v>
      </c>
      <c r="D22">
        <v>3.6753999999999998</v>
      </c>
      <c r="E22" s="11">
        <v>3.603871593022985E-2</v>
      </c>
      <c r="F22">
        <v>203.98520720815341</v>
      </c>
      <c r="G22">
        <v>20.292999999999999</v>
      </c>
      <c r="H22" s="11">
        <v>-6.1105058047434546E-2</v>
      </c>
      <c r="I22">
        <v>193.69464440508045</v>
      </c>
      <c r="J22" s="11">
        <v>2.8685165671465261E-3</v>
      </c>
    </row>
    <row r="23" spans="1:10" x14ac:dyDescent="0.2">
      <c r="A23">
        <v>154</v>
      </c>
      <c r="B23" s="1">
        <v>59445</v>
      </c>
      <c r="C23">
        <v>235.02454780361757</v>
      </c>
      <c r="D23">
        <v>3.6217999999999999</v>
      </c>
      <c r="E23" s="11">
        <v>9.0775878480895376E-3</v>
      </c>
      <c r="F23">
        <v>186.2185067440104</v>
      </c>
      <c r="G23">
        <v>17.443999999999999</v>
      </c>
      <c r="H23" s="11">
        <v>-8.7097984737752432E-2</v>
      </c>
      <c r="I23">
        <v>194.19967587532508</v>
      </c>
      <c r="J23" s="11">
        <v>2.6073589788494166E-3</v>
      </c>
    </row>
    <row r="24" spans="1:10" x14ac:dyDescent="0.2">
      <c r="A24">
        <v>155</v>
      </c>
      <c r="B24" s="1">
        <v>59476</v>
      </c>
      <c r="C24">
        <v>238.29488372093022</v>
      </c>
      <c r="D24">
        <v>3.6015000000000001</v>
      </c>
      <c r="E24" s="11">
        <v>1.3914869522673377E-2</v>
      </c>
      <c r="F24">
        <v>193.76113397939028</v>
      </c>
      <c r="G24">
        <v>19.965</v>
      </c>
      <c r="H24" s="11">
        <v>4.0504176342411179E-2</v>
      </c>
      <c r="I24">
        <v>194.61425394791394</v>
      </c>
      <c r="J24" s="11">
        <v>2.1348031129310905E-3</v>
      </c>
    </row>
    <row r="25" spans="1:10" x14ac:dyDescent="0.2">
      <c r="A25">
        <v>156</v>
      </c>
      <c r="B25" s="1">
        <v>59506</v>
      </c>
      <c r="C25">
        <v>232.63121447028425</v>
      </c>
      <c r="D25">
        <v>3.8414999999999999</v>
      </c>
      <c r="E25" s="11">
        <v>-2.3767481543073132E-2</v>
      </c>
      <c r="F25">
        <v>199.40739962755453</v>
      </c>
      <c r="G25">
        <v>21.449000000000002</v>
      </c>
      <c r="H25" s="11">
        <v>2.9140341678454564E-2</v>
      </c>
      <c r="I25">
        <v>194.95345418912299</v>
      </c>
      <c r="J25" s="11">
        <v>1.7429362666304953E-3</v>
      </c>
    </row>
    <row r="26" spans="1:10" x14ac:dyDescent="0.2">
      <c r="A26">
        <v>157</v>
      </c>
      <c r="B26" s="1">
        <v>59537</v>
      </c>
      <c r="C26">
        <v>227.20180878552969</v>
      </c>
      <c r="D26">
        <v>3.7707999999999999</v>
      </c>
      <c r="E26" s="11">
        <v>-2.3339110777191491E-2</v>
      </c>
      <c r="F26">
        <v>202.68710134799414</v>
      </c>
      <c r="G26">
        <v>21.763999999999999</v>
      </c>
      <c r="H26" s="11">
        <v>1.6447241810310546E-2</v>
      </c>
      <c r="I26">
        <v>195.25873440621118</v>
      </c>
      <c r="J26" s="11">
        <v>1.5659133527946196E-3</v>
      </c>
    </row>
    <row r="27" spans="1:10" x14ac:dyDescent="0.2">
      <c r="A27">
        <v>158</v>
      </c>
      <c r="B27" s="1">
        <v>59568</v>
      </c>
      <c r="C27">
        <v>223.21684754521962</v>
      </c>
      <c r="D27">
        <v>3.8344</v>
      </c>
      <c r="E27" s="11">
        <v>-1.753930244486623E-2</v>
      </c>
      <c r="F27">
        <v>195.40138879351088</v>
      </c>
      <c r="G27">
        <v>21.081</v>
      </c>
      <c r="H27" s="11">
        <v>-3.5945615216897327E-2</v>
      </c>
      <c r="I27">
        <v>195.51878792447141</v>
      </c>
      <c r="J27" s="11">
        <v>1.3318406423716092E-3</v>
      </c>
    </row>
    <row r="28" spans="1:10" x14ac:dyDescent="0.2">
      <c r="A28">
        <v>159</v>
      </c>
      <c r="B28" s="1">
        <v>59596</v>
      </c>
      <c r="C28">
        <v>224.07958656330752</v>
      </c>
      <c r="D28">
        <v>4.0589000000000004</v>
      </c>
      <c r="E28" s="11">
        <v>3.8650264421152989E-3</v>
      </c>
      <c r="F28">
        <v>198.08485455639803</v>
      </c>
      <c r="G28">
        <v>20.815000000000001</v>
      </c>
      <c r="H28" s="11">
        <v>1.3733094628733102E-2</v>
      </c>
      <c r="I28">
        <v>195.80899257528361</v>
      </c>
      <c r="J28" s="11">
        <v>1.484280124139811E-3</v>
      </c>
    </row>
    <row r="29" spans="1:10" x14ac:dyDescent="0.2">
      <c r="A29">
        <v>160</v>
      </c>
      <c r="B29" s="1">
        <v>59627</v>
      </c>
      <c r="C29">
        <v>223.92149870801032</v>
      </c>
      <c r="D29">
        <v>3.9628999999999999</v>
      </c>
      <c r="E29" s="11">
        <v>-7.0549869232525272E-4</v>
      </c>
      <c r="F29">
        <v>202.99673201294269</v>
      </c>
      <c r="G29">
        <v>21.457000000000001</v>
      </c>
      <c r="H29" s="11">
        <v>2.4796835010655324E-2</v>
      </c>
      <c r="I29">
        <v>196.09165944295785</v>
      </c>
      <c r="J29" s="11">
        <v>1.4435847095508596E-3</v>
      </c>
    </row>
    <row r="30" spans="1:10" x14ac:dyDescent="0.2">
      <c r="A30">
        <v>161</v>
      </c>
      <c r="B30" s="1">
        <v>59657</v>
      </c>
      <c r="C30">
        <v>232.81416020671836</v>
      </c>
      <c r="D30">
        <v>4.0087999999999999</v>
      </c>
      <c r="E30" s="11">
        <v>3.9713299303627429E-2</v>
      </c>
      <c r="F30">
        <v>196.9677200437886</v>
      </c>
      <c r="G30">
        <v>20.853999999999999</v>
      </c>
      <c r="H30" s="11">
        <v>-2.9700044475443502E-2</v>
      </c>
      <c r="I30">
        <v>196.38563298533904</v>
      </c>
      <c r="J30" s="11">
        <v>1.4991639278095399E-3</v>
      </c>
    </row>
    <row r="31" spans="1:10" x14ac:dyDescent="0.2">
      <c r="A31">
        <v>162</v>
      </c>
      <c r="B31" s="1">
        <v>59688</v>
      </c>
      <c r="C31">
        <v>238.71767441860467</v>
      </c>
      <c r="D31">
        <v>3.7963</v>
      </c>
      <c r="E31" s="11">
        <v>2.5357195656159917E-2</v>
      </c>
      <c r="F31">
        <v>192.65833983025857</v>
      </c>
      <c r="G31">
        <v>20.123999999999999</v>
      </c>
      <c r="H31" s="11">
        <v>-2.1878611442382536E-2</v>
      </c>
      <c r="I31">
        <v>196.66829985301328</v>
      </c>
      <c r="J31" s="11">
        <v>1.4393459611953354E-3</v>
      </c>
    </row>
    <row r="32" spans="1:10" x14ac:dyDescent="0.2">
      <c r="A32">
        <v>163</v>
      </c>
      <c r="B32" s="1">
        <v>59718</v>
      </c>
      <c r="C32">
        <v>249.24677002583979</v>
      </c>
      <c r="D32">
        <v>3.6642000000000001</v>
      </c>
      <c r="E32" s="11">
        <v>4.410689586717307E-2</v>
      </c>
      <c r="F32">
        <v>181.13818051084013</v>
      </c>
      <c r="G32">
        <v>18.390999999999998</v>
      </c>
      <c r="H32" s="11">
        <v>-5.9795798767747425E-2</v>
      </c>
      <c r="I32">
        <v>196.95473561225648</v>
      </c>
      <c r="J32" s="11">
        <v>1.4564409183243144E-3</v>
      </c>
    </row>
    <row r="33" spans="1:10" x14ac:dyDescent="0.2">
      <c r="A33">
        <v>164</v>
      </c>
      <c r="B33" s="1">
        <v>59749</v>
      </c>
      <c r="C33">
        <v>252.84816537467697</v>
      </c>
      <c r="D33">
        <v>3.4058000000000002</v>
      </c>
      <c r="E33" s="11">
        <v>1.4449115422694586E-2</v>
      </c>
      <c r="F33">
        <v>162.83098972745231</v>
      </c>
      <c r="G33">
        <v>16.408999999999999</v>
      </c>
      <c r="H33" s="11">
        <v>-0.10106754264483869</v>
      </c>
      <c r="I33">
        <v>197.24117137149966</v>
      </c>
      <c r="J33" s="11">
        <v>1.4543227831143909E-3</v>
      </c>
    </row>
    <row r="34" spans="1:10" x14ac:dyDescent="0.2">
      <c r="A34">
        <v>165</v>
      </c>
      <c r="B34" s="1">
        <v>59780</v>
      </c>
      <c r="C34">
        <v>257.61741602067184</v>
      </c>
      <c r="D34">
        <v>3.194</v>
      </c>
      <c r="E34" s="11">
        <v>1.8862112916372853E-2</v>
      </c>
      <c r="F34">
        <v>166.96040847818446</v>
      </c>
      <c r="G34">
        <v>16.632000000000001</v>
      </c>
      <c r="H34" s="11">
        <v>2.5360152619866818E-2</v>
      </c>
      <c r="I34">
        <v>197.51253156446688</v>
      </c>
      <c r="J34" s="11">
        <v>1.3757786525011096E-3</v>
      </c>
    </row>
    <row r="35" spans="1:10" x14ac:dyDescent="0.2">
      <c r="A35">
        <v>166</v>
      </c>
      <c r="B35" s="1">
        <v>59810</v>
      </c>
      <c r="C35">
        <v>257.94082687338505</v>
      </c>
      <c r="D35">
        <v>3.27</v>
      </c>
      <c r="E35" s="11">
        <v>1.2553920371876492E-3</v>
      </c>
      <c r="F35">
        <v>152.62065093131571</v>
      </c>
      <c r="G35">
        <v>15.816000000000001</v>
      </c>
      <c r="H35" s="11">
        <v>-8.588717335788279E-2</v>
      </c>
      <c r="I35">
        <v>197.78766064900313</v>
      </c>
      <c r="J35" s="11">
        <v>1.3929702705797466E-3</v>
      </c>
    </row>
    <row r="36" spans="1:10" x14ac:dyDescent="0.2">
      <c r="A36">
        <v>167</v>
      </c>
      <c r="B36" s="1">
        <v>59841</v>
      </c>
      <c r="C36">
        <v>258.63136950904391</v>
      </c>
      <c r="D36">
        <v>3.2618999999999998</v>
      </c>
      <c r="E36" s="11">
        <v>2.6771358533243098E-3</v>
      </c>
      <c r="F36">
        <v>161.35029670414013</v>
      </c>
      <c r="G36">
        <v>15.913</v>
      </c>
      <c r="H36" s="11">
        <v>5.719832617378269E-2</v>
      </c>
      <c r="I36">
        <v>198.04017638412543</v>
      </c>
      <c r="J36" s="11">
        <v>1.2767011566531424E-3</v>
      </c>
    </row>
    <row r="37" spans="1:10" x14ac:dyDescent="0.2">
      <c r="A37">
        <v>168</v>
      </c>
      <c r="B37" s="1">
        <v>59871</v>
      </c>
      <c r="C37">
        <v>257.08397932816536</v>
      </c>
      <c r="D37">
        <v>3.2012</v>
      </c>
      <c r="E37" s="11">
        <v>-5.9829949623510063E-3</v>
      </c>
      <c r="F37">
        <v>167.9971561645385</v>
      </c>
      <c r="G37">
        <v>16.039000000000001</v>
      </c>
      <c r="H37" s="11">
        <v>4.1195210645235875E-2</v>
      </c>
      <c r="I37">
        <v>198.27384766140281</v>
      </c>
      <c r="J37" s="11">
        <v>1.1799185475584715E-3</v>
      </c>
    </row>
    <row r="38" spans="1:10" x14ac:dyDescent="0.2">
      <c r="A38">
        <v>169</v>
      </c>
      <c r="B38" s="1">
        <v>59902</v>
      </c>
      <c r="C38">
        <v>271.4941085271318</v>
      </c>
      <c r="D38">
        <v>3.1295999999999999</v>
      </c>
      <c r="E38" s="11">
        <v>5.6052225567008382E-2</v>
      </c>
      <c r="F38">
        <v>160.00916975354772</v>
      </c>
      <c r="G38">
        <v>16.145</v>
      </c>
      <c r="H38" s="11">
        <v>-4.7548343039612161E-2</v>
      </c>
      <c r="I38">
        <v>198.49244337240418</v>
      </c>
      <c r="J38" s="11">
        <v>1.102493917274817E-3</v>
      </c>
    </row>
    <row r="39" spans="1:10" x14ac:dyDescent="0.2">
      <c r="A39">
        <v>170</v>
      </c>
      <c r="B39" s="1">
        <v>59933</v>
      </c>
      <c r="C39">
        <v>274.69844961240312</v>
      </c>
      <c r="D39">
        <v>2.9980000000000002</v>
      </c>
      <c r="E39" s="11">
        <v>1.1802617385161775E-2</v>
      </c>
      <c r="F39">
        <v>156.44084297100017</v>
      </c>
      <c r="G39">
        <v>16.34</v>
      </c>
      <c r="H39" s="11">
        <v>-2.2300764312718029E-2</v>
      </c>
      <c r="I39">
        <v>198.67335016771568</v>
      </c>
      <c r="J39" s="11">
        <v>9.1140394182205619E-4</v>
      </c>
    </row>
    <row r="40" spans="1:10" x14ac:dyDescent="0.2">
      <c r="A40">
        <v>171</v>
      </c>
      <c r="B40" s="1">
        <v>59962</v>
      </c>
      <c r="C40">
        <v>280.44149870801033</v>
      </c>
      <c r="D40">
        <v>2.9241000000000001</v>
      </c>
      <c r="E40" s="11">
        <v>2.0906740113424711E-2</v>
      </c>
      <c r="F40">
        <v>152.03047428227489</v>
      </c>
      <c r="G40">
        <v>15.189</v>
      </c>
      <c r="H40" s="11">
        <v>-2.8191926129820407E-2</v>
      </c>
      <c r="I40">
        <v>198.8768703124411</v>
      </c>
      <c r="J40" s="11">
        <v>1.0243957961830787E-3</v>
      </c>
    </row>
    <row r="41" spans="1:10" x14ac:dyDescent="0.2">
      <c r="A41">
        <v>172</v>
      </c>
      <c r="B41" s="1">
        <v>59993</v>
      </c>
      <c r="C41">
        <v>279.90201550387599</v>
      </c>
      <c r="D41">
        <v>3.0390000000000001</v>
      </c>
      <c r="E41" s="11">
        <v>-1.9236924870952867E-3</v>
      </c>
      <c r="F41">
        <v>152.8234357895077</v>
      </c>
      <c r="G41">
        <v>15.195</v>
      </c>
      <c r="H41" s="11">
        <v>5.2158063110459823E-3</v>
      </c>
      <c r="I41">
        <v>199.06531489089056</v>
      </c>
      <c r="J41" s="11">
        <v>9.4754396603994912E-4</v>
      </c>
    </row>
    <row r="42" spans="1:10" x14ac:dyDescent="0.2">
      <c r="A42">
        <v>173</v>
      </c>
      <c r="B42" s="1">
        <v>60023</v>
      </c>
      <c r="C42">
        <v>285.35369509043932</v>
      </c>
      <c r="D42">
        <v>2.7618999999999998</v>
      </c>
      <c r="E42" s="11">
        <v>1.9477100144310453E-2</v>
      </c>
      <c r="F42">
        <v>164.60151967457475</v>
      </c>
      <c r="G42">
        <v>15.528</v>
      </c>
      <c r="H42" s="11">
        <v>7.7069880180482692E-2</v>
      </c>
      <c r="I42">
        <v>199.25752836090911</v>
      </c>
      <c r="J42" s="11">
        <v>9.655799159381317E-4</v>
      </c>
    </row>
    <row r="43" spans="1:10" x14ac:dyDescent="0.2">
      <c r="A43">
        <v>174</v>
      </c>
      <c r="B43" s="1">
        <v>60054</v>
      </c>
      <c r="C43">
        <v>295.33974160206719</v>
      </c>
      <c r="D43">
        <v>2.5085999999999999</v>
      </c>
      <c r="E43" s="11">
        <v>3.4995329247315063E-2</v>
      </c>
      <c r="F43">
        <v>174.81327230936404</v>
      </c>
      <c r="G43">
        <v>16.222000000000001</v>
      </c>
      <c r="H43" s="11">
        <v>6.2039236666699228E-2</v>
      </c>
      <c r="I43">
        <v>199.43843515622055</v>
      </c>
      <c r="J43" s="11">
        <v>9.0790444305709054E-4</v>
      </c>
    </row>
    <row r="44" spans="1:10" x14ac:dyDescent="0.2">
      <c r="A44">
        <v>175</v>
      </c>
      <c r="B44" s="1">
        <v>60084</v>
      </c>
      <c r="C44">
        <v>292.74666666666667</v>
      </c>
      <c r="D44">
        <v>3.0425</v>
      </c>
      <c r="E44" s="11">
        <v>-8.7799729265503387E-3</v>
      </c>
      <c r="F44">
        <v>176.61510868379699</v>
      </c>
      <c r="G44">
        <v>17.216000000000001</v>
      </c>
      <c r="H44" s="11">
        <v>1.0307205800966149E-2</v>
      </c>
      <c r="I44">
        <v>199.61180416839409</v>
      </c>
      <c r="J44" s="11">
        <v>8.6928586276630948E-4</v>
      </c>
    </row>
    <row r="45" spans="1:10" x14ac:dyDescent="0.2">
      <c r="A45">
        <v>176</v>
      </c>
      <c r="B45" s="1">
        <v>60115</v>
      </c>
      <c r="C45">
        <v>282.3012403100775</v>
      </c>
      <c r="D45">
        <v>3.3008999999999999</v>
      </c>
      <c r="E45" s="11">
        <v>-3.568076957297265E-2</v>
      </c>
      <c r="F45">
        <v>177.89907615742891</v>
      </c>
      <c r="G45">
        <v>16.978000000000002</v>
      </c>
      <c r="H45" s="11">
        <v>7.2698620361560939E-3</v>
      </c>
      <c r="I45">
        <v>199.77763539742966</v>
      </c>
      <c r="J45" s="11">
        <v>8.3076864981230624E-4</v>
      </c>
    </row>
    <row r="46" spans="1:10" x14ac:dyDescent="0.2">
      <c r="A46">
        <v>177</v>
      </c>
      <c r="B46" s="1">
        <v>60146</v>
      </c>
      <c r="C46">
        <v>280.09400516795864</v>
      </c>
      <c r="D46">
        <v>3.3416000000000001</v>
      </c>
      <c r="E46" s="11">
        <v>-7.8187227930506132E-3</v>
      </c>
      <c r="F46">
        <v>183.92829010353339</v>
      </c>
      <c r="G46">
        <v>16.68</v>
      </c>
      <c r="H46" s="11">
        <v>3.3891204363360614E-2</v>
      </c>
      <c r="I46">
        <v>199.9283910601892</v>
      </c>
      <c r="J46" s="11">
        <v>7.5461731469405485E-4</v>
      </c>
    </row>
    <row r="47" spans="1:10" x14ac:dyDescent="0.2">
      <c r="A47">
        <v>178</v>
      </c>
      <c r="B47" s="1">
        <v>60176</v>
      </c>
      <c r="C47">
        <v>298.17545219638242</v>
      </c>
      <c r="D47">
        <v>3.4102999999999999</v>
      </c>
      <c r="E47" s="11">
        <v>6.4554923328620423E-2</v>
      </c>
      <c r="F47">
        <v>187.51439085771531</v>
      </c>
      <c r="G47">
        <v>17.292999999999999</v>
      </c>
      <c r="H47" s="11">
        <v>1.9497276640604383E-2</v>
      </c>
      <c r="I47">
        <v>200.09045339765575</v>
      </c>
      <c r="J47" s="11">
        <v>8.1060191905291644E-4</v>
      </c>
    </row>
    <row r="48" spans="1:10" x14ac:dyDescent="0.2">
      <c r="A48">
        <v>179</v>
      </c>
      <c r="B48" s="1">
        <v>60207</v>
      </c>
      <c r="C48">
        <v>291.48801033591729</v>
      </c>
      <c r="D48">
        <v>3.3792</v>
      </c>
      <c r="E48" s="11">
        <v>-2.2427875303633941E-2</v>
      </c>
      <c r="F48">
        <v>195.27959669242549</v>
      </c>
      <c r="G48">
        <v>17.257999999999999</v>
      </c>
      <c r="H48" s="11">
        <v>4.1411252753407922E-2</v>
      </c>
      <c r="I48">
        <v>200.24497795198431</v>
      </c>
      <c r="J48" s="11">
        <v>7.7227349783380854E-4</v>
      </c>
    </row>
    <row r="49" spans="1:10" x14ac:dyDescent="0.2">
      <c r="A49">
        <v>180</v>
      </c>
      <c r="B49" s="1">
        <v>60237</v>
      </c>
      <c r="C49">
        <v>299.04842377260979</v>
      </c>
      <c r="D49">
        <v>3.3677000000000001</v>
      </c>
      <c r="E49" s="11">
        <v>2.5937305030075544E-2</v>
      </c>
      <c r="F49">
        <v>199.60816471624261</v>
      </c>
      <c r="G49">
        <v>16.812999999999999</v>
      </c>
      <c r="H49" s="11">
        <v>2.2166002476105194E-2</v>
      </c>
      <c r="I49">
        <v>200.40704028945089</v>
      </c>
      <c r="J49" s="11">
        <v>8.0932035911252562E-4</v>
      </c>
    </row>
    <row r="50" spans="1:10" x14ac:dyDescent="0.2">
      <c r="A50">
        <v>181</v>
      </c>
      <c r="B50" s="1">
        <v>60268</v>
      </c>
      <c r="C50">
        <v>311.97602067183459</v>
      </c>
      <c r="D50">
        <v>3.2119</v>
      </c>
      <c r="E50" s="11">
        <v>4.3229108972179943E-2</v>
      </c>
      <c r="F50">
        <v>209.31234927470078</v>
      </c>
      <c r="G50">
        <v>17.052</v>
      </c>
      <c r="H50" s="11">
        <v>4.8616170447002324E-2</v>
      </c>
      <c r="I50">
        <v>200.56533373534845</v>
      </c>
      <c r="J50" s="11">
        <v>7.8985970587126179E-4</v>
      </c>
    </row>
    <row r="51" spans="1:10" x14ac:dyDescent="0.2">
      <c r="A51">
        <v>182</v>
      </c>
      <c r="B51" s="1">
        <v>60299</v>
      </c>
      <c r="C51">
        <v>313.32604651162791</v>
      </c>
      <c r="D51">
        <v>3.2012</v>
      </c>
      <c r="E51" s="11">
        <v>4.3273384822527785E-3</v>
      </c>
      <c r="F51">
        <v>213.21494791014453</v>
      </c>
      <c r="G51">
        <v>17.594999999999999</v>
      </c>
      <c r="H51" s="11">
        <v>1.8644856115594001E-2</v>
      </c>
      <c r="I51">
        <v>200.71232050653902</v>
      </c>
      <c r="J51" s="11">
        <v>7.3286229705340003E-4</v>
      </c>
    </row>
    <row r="52" spans="1:10" x14ac:dyDescent="0.2">
      <c r="A52">
        <v>183</v>
      </c>
      <c r="B52" s="1">
        <v>60327</v>
      </c>
      <c r="C52">
        <v>313.63012919896636</v>
      </c>
      <c r="D52">
        <v>3.0623999999999998</v>
      </c>
      <c r="E52" s="11">
        <v>9.7049923146802757E-4</v>
      </c>
      <c r="F52">
        <v>218.35263559722563</v>
      </c>
      <c r="G52">
        <v>17.579999999999998</v>
      </c>
      <c r="H52" s="11">
        <v>2.4096282823689641E-2</v>
      </c>
      <c r="I52">
        <v>200.8706139524366</v>
      </c>
      <c r="J52" s="11">
        <v>7.8865834193983704E-4</v>
      </c>
    </row>
    <row r="53" spans="1:10" x14ac:dyDescent="0.2">
      <c r="A53">
        <v>184</v>
      </c>
      <c r="B53" s="1">
        <v>60358</v>
      </c>
      <c r="C53">
        <v>318.64630490956068</v>
      </c>
      <c r="D53">
        <v>3.4138999999999999</v>
      </c>
      <c r="E53" s="11">
        <v>1.599392164077474E-2</v>
      </c>
      <c r="F53">
        <v>215.80530229890161</v>
      </c>
      <c r="G53">
        <v>16.969000000000001</v>
      </c>
      <c r="H53" s="11">
        <v>-1.1666144039693863E-2</v>
      </c>
      <c r="I53">
        <v>201.02136961519619</v>
      </c>
      <c r="J53" s="11">
        <v>7.5051128581351395E-4</v>
      </c>
    </row>
    <row r="54" spans="1:10" x14ac:dyDescent="0.2">
      <c r="A54">
        <v>185</v>
      </c>
      <c r="B54" s="1">
        <v>60388</v>
      </c>
      <c r="C54">
        <v>303.91596899224805</v>
      </c>
      <c r="D54">
        <v>3.5924</v>
      </c>
      <c r="E54" s="11">
        <v>-4.6227857315004624E-2</v>
      </c>
      <c r="F54">
        <v>210.39938922170202</v>
      </c>
      <c r="G54">
        <v>17.009</v>
      </c>
      <c r="H54" s="11">
        <v>-2.504995484175877E-2</v>
      </c>
      <c r="I54">
        <v>201.18343195266272</v>
      </c>
      <c r="J54" s="11">
        <v>8.0619457412288865E-4</v>
      </c>
    </row>
    <row r="55" spans="1:10" x14ac:dyDescent="0.2">
      <c r="A55">
        <v>186</v>
      </c>
      <c r="B55" s="1">
        <v>60419</v>
      </c>
      <c r="C55">
        <v>306.54976744186047</v>
      </c>
      <c r="D55">
        <v>3.6457999999999999</v>
      </c>
      <c r="E55" s="11">
        <v>8.6662061830636919E-3</v>
      </c>
      <c r="F55">
        <v>210.3844429273731</v>
      </c>
      <c r="G55">
        <v>15.755000000000001</v>
      </c>
      <c r="H55" s="11">
        <v>-7.1037726792890266E-5</v>
      </c>
      <c r="I55">
        <v>201.34926318169826</v>
      </c>
      <c r="J55" s="11">
        <v>8.2427875608845325E-4</v>
      </c>
    </row>
    <row r="56" spans="1:10" x14ac:dyDescent="0.2">
      <c r="A56">
        <v>187</v>
      </c>
      <c r="B56" s="1">
        <v>60449</v>
      </c>
      <c r="C56">
        <v>307.87989664082687</v>
      </c>
      <c r="D56">
        <v>3.5455999999999999</v>
      </c>
      <c r="E56" s="11">
        <v>4.3390318318172368E-3</v>
      </c>
      <c r="F56">
        <v>213.37854923996073</v>
      </c>
      <c r="G56">
        <v>16.071999999999999</v>
      </c>
      <c r="H56" s="11">
        <v>1.4231595601492404E-2</v>
      </c>
      <c r="I56">
        <v>201.54147665171675</v>
      </c>
      <c r="J56" s="11">
        <v>9.5462713387251333E-4</v>
      </c>
    </row>
    <row r="57" spans="1:10" x14ac:dyDescent="0.2">
      <c r="A57">
        <v>188</v>
      </c>
      <c r="B57" s="1">
        <v>60480</v>
      </c>
      <c r="C57">
        <v>306.31937984496119</v>
      </c>
      <c r="D57">
        <v>3.3458999999999999</v>
      </c>
      <c r="E57" s="11">
        <v>-5.0685894496261376E-3</v>
      </c>
      <c r="F57">
        <v>207.94779299786305</v>
      </c>
      <c r="G57">
        <v>15.682</v>
      </c>
      <c r="H57" s="11">
        <v>-2.5451275498130695E-2</v>
      </c>
      <c r="I57">
        <v>201.76007236271818</v>
      </c>
      <c r="J57" s="11">
        <v>1.0846189808323265E-3</v>
      </c>
    </row>
    <row r="58" spans="1:10" x14ac:dyDescent="0.2">
      <c r="A58">
        <v>189</v>
      </c>
      <c r="B58" s="1">
        <v>60511</v>
      </c>
      <c r="C58">
        <v>313.31281653746771</v>
      </c>
      <c r="D58">
        <v>3.2898999999999998</v>
      </c>
      <c r="E58" s="11">
        <v>2.2830539471730912E-2</v>
      </c>
      <c r="F58">
        <v>208.91405072853087</v>
      </c>
      <c r="G58">
        <v>15.077</v>
      </c>
      <c r="H58" s="11">
        <v>4.6466361423597785E-3</v>
      </c>
      <c r="I58">
        <v>201.99751253156447</v>
      </c>
      <c r="J58" s="11">
        <v>1.1768441895650605E-3</v>
      </c>
    </row>
    <row r="59" spans="1:10" x14ac:dyDescent="0.2">
      <c r="A59">
        <v>190</v>
      </c>
      <c r="B59" s="1">
        <v>60541</v>
      </c>
      <c r="C59">
        <v>316.24248062015505</v>
      </c>
      <c r="D59">
        <v>3.1917</v>
      </c>
      <c r="E59" s="11">
        <v>9.3506040227275319E-3</v>
      </c>
      <c r="F59">
        <v>214.67059579160826</v>
      </c>
      <c r="G59">
        <v>15.353999999999999</v>
      </c>
      <c r="H59" s="11">
        <v>2.7554609386027475E-2</v>
      </c>
      <c r="I59">
        <v>202.26887272453169</v>
      </c>
      <c r="J59" s="11">
        <v>1.3433838346143944E-3</v>
      </c>
    </row>
    <row r="60" spans="1:10" x14ac:dyDescent="0.2">
      <c r="A60">
        <v>191</v>
      </c>
      <c r="B60" s="1">
        <v>60572</v>
      </c>
      <c r="C60">
        <v>326.64666666666665</v>
      </c>
      <c r="D60">
        <v>3.2046999999999999</v>
      </c>
      <c r="E60" s="11">
        <v>3.2899394243647698E-2</v>
      </c>
      <c r="F60">
        <v>217.24984144809395</v>
      </c>
      <c r="G60">
        <v>15.215999999999999</v>
      </c>
      <c r="H60" s="11">
        <v>1.2014899604552678E-2</v>
      </c>
      <c r="I60">
        <v>202.55530848377495</v>
      </c>
      <c r="J60" s="11">
        <v>1.4161138853695777E-3</v>
      </c>
    </row>
    <row r="61" spans="1:10" x14ac:dyDescent="0.2">
      <c r="A61">
        <v>192</v>
      </c>
      <c r="B61" s="1">
        <v>60602</v>
      </c>
      <c r="C61">
        <v>338.70392764857883</v>
      </c>
      <c r="D61">
        <v>3.0668000000000002</v>
      </c>
      <c r="E61" s="11">
        <v>3.6912242530906525E-2</v>
      </c>
      <c r="F61">
        <v>230.14667566137354</v>
      </c>
      <c r="G61">
        <v>15.673</v>
      </c>
      <c r="H61" s="11">
        <v>5.9364067321360708E-2</v>
      </c>
      <c r="I61">
        <v>202.89073983341504</v>
      </c>
      <c r="J61" s="11">
        <v>1.6559988091694856E-3</v>
      </c>
    </row>
    <row r="62" spans="1:10" x14ac:dyDescent="0.2">
      <c r="A62">
        <v>193</v>
      </c>
      <c r="B62" s="1">
        <v>60633</v>
      </c>
      <c r="C62">
        <v>342.26899224806198</v>
      </c>
      <c r="D62">
        <v>3.1065999999999998</v>
      </c>
      <c r="E62" s="11">
        <v>1.0525607495116125E-2</v>
      </c>
      <c r="F62">
        <v>234.60329707173821</v>
      </c>
      <c r="G62">
        <v>15.6</v>
      </c>
      <c r="H62" s="11">
        <v>1.9364265842891984E-2</v>
      </c>
      <c r="I62">
        <v>203.25255342403801</v>
      </c>
      <c r="J62" s="11">
        <v>1.7832927758065361E-3</v>
      </c>
    </row>
    <row r="63" spans="1:10" x14ac:dyDescent="0.2">
      <c r="B63" s="1"/>
    </row>
    <row r="64" spans="1:10" x14ac:dyDescent="0.2">
      <c r="B64" s="1"/>
    </row>
    <row r="65" spans="2:2" x14ac:dyDescent="0.2">
      <c r="B65" s="1"/>
    </row>
    <row r="66" spans="2:2" x14ac:dyDescent="0.2">
      <c r="B66" s="1"/>
    </row>
    <row r="67" spans="2:2" x14ac:dyDescent="0.2">
      <c r="B67" s="1"/>
    </row>
    <row r="68" spans="2:2" x14ac:dyDescent="0.2">
      <c r="B68" s="1"/>
    </row>
    <row r="69" spans="2:2" x14ac:dyDescent="0.2">
      <c r="B69" s="1"/>
    </row>
    <row r="70" spans="2:2" x14ac:dyDescent="0.2">
      <c r="B70" s="1"/>
    </row>
    <row r="71" spans="2:2" x14ac:dyDescent="0.2">
      <c r="B71" s="1"/>
    </row>
    <row r="72" spans="2:2" x14ac:dyDescent="0.2">
      <c r="B72" s="1"/>
    </row>
    <row r="73" spans="2:2" x14ac:dyDescent="0.2">
      <c r="B73" s="1"/>
    </row>
    <row r="74" spans="2:2" x14ac:dyDescent="0.2">
      <c r="B74" s="1"/>
    </row>
    <row r="75" spans="2:2" x14ac:dyDescent="0.2">
      <c r="B75" s="1"/>
    </row>
    <row r="76" spans="2:2" x14ac:dyDescent="0.2">
      <c r="B76" s="1"/>
    </row>
    <row r="77" spans="2:2" x14ac:dyDescent="0.2">
      <c r="B77" s="1"/>
    </row>
    <row r="78" spans="2:2" x14ac:dyDescent="0.2">
      <c r="B78" s="1"/>
    </row>
    <row r="79" spans="2:2" x14ac:dyDescent="0.2">
      <c r="B79" s="1"/>
    </row>
    <row r="80" spans="2:2" x14ac:dyDescent="0.2">
      <c r="B80" s="1"/>
    </row>
    <row r="81" spans="2:2" x14ac:dyDescent="0.2">
      <c r="B81" s="1"/>
    </row>
    <row r="82" spans="2:2" x14ac:dyDescent="0.2">
      <c r="B82" s="1"/>
    </row>
    <row r="83" spans="2:2" x14ac:dyDescent="0.2">
      <c r="B83" s="1"/>
    </row>
    <row r="84" spans="2:2" x14ac:dyDescent="0.2">
      <c r="B84" s="1"/>
    </row>
    <row r="85" spans="2:2" x14ac:dyDescent="0.2">
      <c r="B85" s="1"/>
    </row>
    <row r="86" spans="2:2" x14ac:dyDescent="0.2">
      <c r="B86" s="1"/>
    </row>
    <row r="87" spans="2:2" x14ac:dyDescent="0.2">
      <c r="B87" s="1"/>
    </row>
    <row r="88" spans="2:2" x14ac:dyDescent="0.2">
      <c r="B88" s="1"/>
    </row>
    <row r="89" spans="2:2" x14ac:dyDescent="0.2">
      <c r="B89" s="1"/>
    </row>
    <row r="90" spans="2:2" x14ac:dyDescent="0.2">
      <c r="B90" s="1"/>
    </row>
    <row r="91" spans="2:2" x14ac:dyDescent="0.2">
      <c r="B91" s="1"/>
    </row>
    <row r="92" spans="2:2" x14ac:dyDescent="0.2">
      <c r="B92" s="1"/>
    </row>
    <row r="93" spans="2:2" x14ac:dyDescent="0.2">
      <c r="B93" s="1"/>
    </row>
    <row r="94" spans="2:2" x14ac:dyDescent="0.2">
      <c r="B94" s="1"/>
    </row>
    <row r="95" spans="2:2" x14ac:dyDescent="0.2">
      <c r="B95" s="1"/>
    </row>
    <row r="96" spans="2:2" x14ac:dyDescent="0.2">
      <c r="B96" s="1"/>
    </row>
    <row r="97" spans="2:2" x14ac:dyDescent="0.2">
      <c r="B97" s="1"/>
    </row>
    <row r="98" spans="2:2" x14ac:dyDescent="0.2">
      <c r="B98" s="1"/>
    </row>
    <row r="99" spans="2:2" x14ac:dyDescent="0.2">
      <c r="B99" s="1"/>
    </row>
    <row r="100" spans="2:2" x14ac:dyDescent="0.2">
      <c r="B100" s="1"/>
    </row>
    <row r="101" spans="2:2" x14ac:dyDescent="0.2">
      <c r="B101" s="1"/>
    </row>
    <row r="102" spans="2:2" x14ac:dyDescent="0.2">
      <c r="B102" s="1"/>
    </row>
    <row r="103" spans="2:2" x14ac:dyDescent="0.2">
      <c r="B103" s="1"/>
    </row>
    <row r="104" spans="2:2" x14ac:dyDescent="0.2">
      <c r="B104" s="1"/>
    </row>
    <row r="105" spans="2:2" x14ac:dyDescent="0.2">
      <c r="B105" s="1"/>
    </row>
    <row r="106" spans="2:2" x14ac:dyDescent="0.2">
      <c r="B106" s="1"/>
    </row>
    <row r="107" spans="2:2" x14ac:dyDescent="0.2">
      <c r="B107" s="1"/>
    </row>
    <row r="108" spans="2:2" x14ac:dyDescent="0.2">
      <c r="B108" s="1"/>
    </row>
    <row r="109" spans="2:2" x14ac:dyDescent="0.2">
      <c r="B109" s="1"/>
    </row>
    <row r="110" spans="2:2" x14ac:dyDescent="0.2">
      <c r="B110" s="1"/>
    </row>
    <row r="111" spans="2:2" x14ac:dyDescent="0.2">
      <c r="B111" s="1"/>
    </row>
    <row r="112" spans="2:2" x14ac:dyDescent="0.2">
      <c r="B112" s="1"/>
    </row>
    <row r="113" spans="2:2" x14ac:dyDescent="0.2">
      <c r="B113" s="1"/>
    </row>
    <row r="114" spans="2:2" x14ac:dyDescent="0.2">
      <c r="B114" s="1"/>
    </row>
    <row r="115" spans="2:2" x14ac:dyDescent="0.2">
      <c r="B115" s="1"/>
    </row>
    <row r="116" spans="2:2" x14ac:dyDescent="0.2">
      <c r="B116" s="1"/>
    </row>
    <row r="117" spans="2:2" x14ac:dyDescent="0.2">
      <c r="B117" s="1"/>
    </row>
    <row r="118" spans="2:2" x14ac:dyDescent="0.2">
      <c r="B118" s="1"/>
    </row>
    <row r="119" spans="2:2" x14ac:dyDescent="0.2">
      <c r="B119" s="1"/>
    </row>
    <row r="120" spans="2:2" x14ac:dyDescent="0.2">
      <c r="B120" s="1"/>
    </row>
    <row r="121" spans="2:2" x14ac:dyDescent="0.2">
      <c r="B121" s="1"/>
    </row>
    <row r="122" spans="2:2" x14ac:dyDescent="0.2">
      <c r="B122" s="1"/>
    </row>
    <row r="123" spans="2:2" x14ac:dyDescent="0.2">
      <c r="B123" s="1"/>
    </row>
    <row r="124" spans="2:2" x14ac:dyDescent="0.2">
      <c r="B124" s="1"/>
    </row>
    <row r="125" spans="2:2" x14ac:dyDescent="0.2">
      <c r="B125" s="1"/>
    </row>
    <row r="126" spans="2:2" x14ac:dyDescent="0.2">
      <c r="B126" s="1"/>
    </row>
    <row r="127" spans="2:2" x14ac:dyDescent="0.2">
      <c r="B127" s="1"/>
    </row>
    <row r="128" spans="2:2" x14ac:dyDescent="0.2">
      <c r="B128" s="1"/>
    </row>
    <row r="129" spans="2:2" x14ac:dyDescent="0.2">
      <c r="B129" s="1"/>
    </row>
    <row r="130" spans="2:2" x14ac:dyDescent="0.2">
      <c r="B130" s="1"/>
    </row>
    <row r="131" spans="2:2" x14ac:dyDescent="0.2">
      <c r="B131" s="1"/>
    </row>
    <row r="132" spans="2:2" x14ac:dyDescent="0.2">
      <c r="B132" s="1"/>
    </row>
    <row r="133" spans="2:2" x14ac:dyDescent="0.2">
      <c r="B133" s="1"/>
    </row>
    <row r="134" spans="2:2" x14ac:dyDescent="0.2">
      <c r="B134" s="1"/>
    </row>
    <row r="135" spans="2:2" x14ac:dyDescent="0.2">
      <c r="B135" s="1"/>
    </row>
    <row r="136" spans="2:2" x14ac:dyDescent="0.2">
      <c r="B136" s="1"/>
    </row>
    <row r="137" spans="2:2" x14ac:dyDescent="0.2">
      <c r="B137" s="1"/>
    </row>
    <row r="138" spans="2:2" x14ac:dyDescent="0.2">
      <c r="B138" s="1"/>
    </row>
    <row r="139" spans="2:2" x14ac:dyDescent="0.2">
      <c r="B139" s="1"/>
    </row>
    <row r="140" spans="2:2" x14ac:dyDescent="0.2">
      <c r="B140" s="1"/>
    </row>
    <row r="141" spans="2:2" x14ac:dyDescent="0.2">
      <c r="B141" s="1"/>
    </row>
    <row r="142" spans="2:2" x14ac:dyDescent="0.2">
      <c r="B142" s="1"/>
    </row>
    <row r="143" spans="2:2" x14ac:dyDescent="0.2">
      <c r="B143" s="1"/>
    </row>
    <row r="144" spans="2:2" x14ac:dyDescent="0.2">
      <c r="B144" s="1"/>
    </row>
    <row r="145" spans="2:2" x14ac:dyDescent="0.2">
      <c r="B145" s="1"/>
    </row>
    <row r="146" spans="2:2" x14ac:dyDescent="0.2">
      <c r="B146" s="1"/>
    </row>
    <row r="147" spans="2:2" x14ac:dyDescent="0.2">
      <c r="B147" s="1"/>
    </row>
    <row r="148" spans="2:2" x14ac:dyDescent="0.2">
      <c r="B148" s="1"/>
    </row>
    <row r="149" spans="2:2" x14ac:dyDescent="0.2">
      <c r="B149" s="1"/>
    </row>
    <row r="150" spans="2:2" x14ac:dyDescent="0.2">
      <c r="B150" s="1"/>
    </row>
    <row r="151" spans="2:2" x14ac:dyDescent="0.2">
      <c r="B151" s="1"/>
    </row>
    <row r="152" spans="2:2" x14ac:dyDescent="0.2">
      <c r="B152" s="1"/>
    </row>
    <row r="153" spans="2:2" x14ac:dyDescent="0.2">
      <c r="B153" s="1"/>
    </row>
    <row r="154" spans="2:2" x14ac:dyDescent="0.2">
      <c r="B154" s="1"/>
    </row>
    <row r="155" spans="2:2" x14ac:dyDescent="0.2">
      <c r="B155" s="1"/>
    </row>
    <row r="156" spans="2:2" x14ac:dyDescent="0.2">
      <c r="B156" s="1"/>
    </row>
    <row r="157" spans="2:2" x14ac:dyDescent="0.2">
      <c r="B157" s="1"/>
    </row>
    <row r="158" spans="2:2" x14ac:dyDescent="0.2">
      <c r="B158" s="1"/>
    </row>
    <row r="159" spans="2:2" x14ac:dyDescent="0.2">
      <c r="B159" s="1"/>
    </row>
    <row r="160" spans="2:2" x14ac:dyDescent="0.2">
      <c r="B160" s="1"/>
    </row>
    <row r="161" spans="2:2" x14ac:dyDescent="0.2">
      <c r="B161" s="1"/>
    </row>
    <row r="162" spans="2:2" x14ac:dyDescent="0.2">
      <c r="B162" s="1"/>
    </row>
    <row r="163" spans="2:2" x14ac:dyDescent="0.2">
      <c r="B163" s="1"/>
    </row>
    <row r="164" spans="2:2" x14ac:dyDescent="0.2">
      <c r="B164" s="1"/>
    </row>
    <row r="165" spans="2:2" x14ac:dyDescent="0.2">
      <c r="B165" s="1"/>
    </row>
    <row r="166" spans="2:2" x14ac:dyDescent="0.2">
      <c r="B166" s="1"/>
    </row>
    <row r="167" spans="2:2" x14ac:dyDescent="0.2">
      <c r="B167" s="1"/>
    </row>
    <row r="168" spans="2:2" x14ac:dyDescent="0.2">
      <c r="B168" s="1"/>
    </row>
    <row r="169" spans="2:2" x14ac:dyDescent="0.2">
      <c r="B169" s="1"/>
    </row>
    <row r="170" spans="2:2" x14ac:dyDescent="0.2">
      <c r="B170" s="1"/>
    </row>
    <row r="171" spans="2:2" x14ac:dyDescent="0.2">
      <c r="B171" s="1"/>
    </row>
    <row r="172" spans="2:2" x14ac:dyDescent="0.2">
      <c r="B172" s="1"/>
    </row>
    <row r="173" spans="2:2" x14ac:dyDescent="0.2">
      <c r="B173" s="1"/>
    </row>
    <row r="174" spans="2:2" x14ac:dyDescent="0.2">
      <c r="B174" s="1"/>
    </row>
    <row r="175" spans="2:2" x14ac:dyDescent="0.2">
      <c r="B175" s="1"/>
    </row>
    <row r="176" spans="2:2" x14ac:dyDescent="0.2">
      <c r="B176" s="1"/>
    </row>
    <row r="177" spans="2:2" x14ac:dyDescent="0.2">
      <c r="B177" s="1"/>
    </row>
    <row r="178" spans="2:2" x14ac:dyDescent="0.2">
      <c r="B178" s="1"/>
    </row>
    <row r="179" spans="2:2" x14ac:dyDescent="0.2">
      <c r="B179" s="1"/>
    </row>
    <row r="180" spans="2:2" x14ac:dyDescent="0.2">
      <c r="B180" s="1"/>
    </row>
    <row r="181" spans="2:2" x14ac:dyDescent="0.2">
      <c r="B181" s="1"/>
    </row>
    <row r="182" spans="2:2" x14ac:dyDescent="0.2">
      <c r="B182" s="1"/>
    </row>
    <row r="183" spans="2:2" x14ac:dyDescent="0.2">
      <c r="B183" s="1"/>
    </row>
    <row r="184" spans="2:2" x14ac:dyDescent="0.2">
      <c r="B184" s="1"/>
    </row>
    <row r="185" spans="2:2" x14ac:dyDescent="0.2">
      <c r="B185" s="1"/>
    </row>
    <row r="186" spans="2:2" x14ac:dyDescent="0.2">
      <c r="B186" s="1"/>
    </row>
    <row r="187" spans="2:2" x14ac:dyDescent="0.2">
      <c r="B187" s="1"/>
    </row>
    <row r="188" spans="2:2" x14ac:dyDescent="0.2">
      <c r="B188" s="1"/>
    </row>
    <row r="189" spans="2:2" x14ac:dyDescent="0.2">
      <c r="B189" s="1"/>
    </row>
    <row r="190" spans="2:2" x14ac:dyDescent="0.2">
      <c r="B190" s="1"/>
    </row>
    <row r="191" spans="2:2" x14ac:dyDescent="0.2">
      <c r="B191" s="1"/>
    </row>
    <row r="192" spans="2:2" x14ac:dyDescent="0.2">
      <c r="B192" s="1"/>
    </row>
    <row r="193" spans="2:2" x14ac:dyDescent="0.2">
      <c r="B193" s="1"/>
    </row>
    <row r="194" spans="2:2" x14ac:dyDescent="0.2">
      <c r="B194" s="1"/>
    </row>
    <row r="195" spans="2:2" x14ac:dyDescent="0.2">
      <c r="B195" s="1"/>
    </row>
    <row r="196" spans="2:2" x14ac:dyDescent="0.2">
      <c r="B196" s="1"/>
    </row>
    <row r="197" spans="2:2" x14ac:dyDescent="0.2">
      <c r="B197" s="1"/>
    </row>
    <row r="198" spans="2:2" x14ac:dyDescent="0.2">
      <c r="B198" s="1"/>
    </row>
    <row r="199" spans="2:2" x14ac:dyDescent="0.2">
      <c r="B199" s="1"/>
    </row>
    <row r="200" spans="2:2" x14ac:dyDescent="0.2">
      <c r="B200" s="1"/>
    </row>
    <row r="201" spans="2:2" x14ac:dyDescent="0.2">
      <c r="B201" s="1"/>
    </row>
    <row r="202" spans="2:2" x14ac:dyDescent="0.2">
      <c r="B202" s="1"/>
    </row>
    <row r="203" spans="2:2" x14ac:dyDescent="0.2">
      <c r="B203" s="1"/>
    </row>
    <row r="204" spans="2:2" x14ac:dyDescent="0.2">
      <c r="B204" s="1"/>
    </row>
    <row r="205" spans="2:2" x14ac:dyDescent="0.2">
      <c r="B205" s="1"/>
    </row>
    <row r="206" spans="2:2" x14ac:dyDescent="0.2">
      <c r="B206" s="1"/>
    </row>
    <row r="207" spans="2:2" x14ac:dyDescent="0.2">
      <c r="B207" s="1"/>
    </row>
    <row r="208" spans="2:2" x14ac:dyDescent="0.2">
      <c r="B208" s="1"/>
    </row>
    <row r="209" spans="2:2" x14ac:dyDescent="0.2">
      <c r="B209" s="1"/>
    </row>
    <row r="210" spans="2:2" x14ac:dyDescent="0.2">
      <c r="B210" s="1"/>
    </row>
    <row r="211" spans="2:2" x14ac:dyDescent="0.2">
      <c r="B211" s="1"/>
    </row>
    <row r="212" spans="2:2" x14ac:dyDescent="0.2">
      <c r="B212" s="1"/>
    </row>
    <row r="213" spans="2:2" x14ac:dyDescent="0.2">
      <c r="B213" s="1"/>
    </row>
    <row r="214" spans="2:2" x14ac:dyDescent="0.2">
      <c r="B214" s="1"/>
    </row>
    <row r="215" spans="2:2" x14ac:dyDescent="0.2">
      <c r="B215" s="1"/>
    </row>
    <row r="216" spans="2:2" x14ac:dyDescent="0.2">
      <c r="B216" s="1"/>
    </row>
    <row r="217" spans="2:2" x14ac:dyDescent="0.2">
      <c r="B217" s="1"/>
    </row>
    <row r="218" spans="2:2" x14ac:dyDescent="0.2">
      <c r="B218" s="1"/>
    </row>
    <row r="219" spans="2:2" x14ac:dyDescent="0.2">
      <c r="B219" s="1"/>
    </row>
    <row r="220" spans="2:2" x14ac:dyDescent="0.2">
      <c r="B220" s="1"/>
    </row>
    <row r="221" spans="2:2" x14ac:dyDescent="0.2">
      <c r="B221" s="1"/>
    </row>
    <row r="222" spans="2:2" x14ac:dyDescent="0.2">
      <c r="B222" s="1"/>
    </row>
    <row r="223" spans="2:2" x14ac:dyDescent="0.2">
      <c r="B223" s="1"/>
    </row>
    <row r="224" spans="2:2" x14ac:dyDescent="0.2">
      <c r="B224" s="1"/>
    </row>
    <row r="225" spans="2:2" x14ac:dyDescent="0.2">
      <c r="B225" s="1"/>
    </row>
    <row r="226" spans="2:2" x14ac:dyDescent="0.2">
      <c r="B226" s="1"/>
    </row>
    <row r="227" spans="2:2" x14ac:dyDescent="0.2">
      <c r="B227" s="1"/>
    </row>
    <row r="228" spans="2:2" x14ac:dyDescent="0.2">
      <c r="B228" s="1"/>
    </row>
    <row r="229" spans="2:2" x14ac:dyDescent="0.2">
      <c r="B229" s="1"/>
    </row>
    <row r="230" spans="2:2" x14ac:dyDescent="0.2">
      <c r="B230" s="1"/>
    </row>
    <row r="231" spans="2:2" x14ac:dyDescent="0.2">
      <c r="B231" s="1"/>
    </row>
    <row r="232" spans="2:2" x14ac:dyDescent="0.2">
      <c r="B232" s="1"/>
    </row>
    <row r="233" spans="2:2" x14ac:dyDescent="0.2">
      <c r="B233" s="1"/>
    </row>
    <row r="234" spans="2:2" x14ac:dyDescent="0.2">
      <c r="B234" s="1"/>
    </row>
    <row r="235" spans="2:2" x14ac:dyDescent="0.2">
      <c r="B235" s="1"/>
    </row>
    <row r="236" spans="2:2" x14ac:dyDescent="0.2">
      <c r="B236" s="1"/>
    </row>
    <row r="237" spans="2:2" x14ac:dyDescent="0.2">
      <c r="B237" s="1"/>
    </row>
    <row r="238" spans="2:2" x14ac:dyDescent="0.2">
      <c r="B238" s="1"/>
    </row>
    <row r="239" spans="2:2" x14ac:dyDescent="0.2">
      <c r="B239" s="1"/>
    </row>
    <row r="240" spans="2:2" x14ac:dyDescent="0.2">
      <c r="B240" s="1"/>
    </row>
    <row r="241" spans="2:2" x14ac:dyDescent="0.2">
      <c r="B241" s="1"/>
    </row>
    <row r="242" spans="2:2" x14ac:dyDescent="0.2">
      <c r="B242" s="1"/>
    </row>
    <row r="243" spans="2:2" x14ac:dyDescent="0.2">
      <c r="B243" s="1"/>
    </row>
    <row r="244" spans="2:2" x14ac:dyDescent="0.2">
      <c r="B244" s="1"/>
    </row>
    <row r="245" spans="2:2" x14ac:dyDescent="0.2">
      <c r="B245" s="1"/>
    </row>
    <row r="246" spans="2:2" x14ac:dyDescent="0.2">
      <c r="B246" s="1"/>
    </row>
    <row r="247" spans="2:2" x14ac:dyDescent="0.2">
      <c r="B247" s="1"/>
    </row>
    <row r="248" spans="2:2" x14ac:dyDescent="0.2">
      <c r="B248" s="1"/>
    </row>
    <row r="249" spans="2:2" x14ac:dyDescent="0.2">
      <c r="B249" s="1"/>
    </row>
    <row r="250" spans="2:2" x14ac:dyDescent="0.2">
      <c r="B250" s="1"/>
    </row>
    <row r="251" spans="2:2" x14ac:dyDescent="0.2">
      <c r="B251" s="1"/>
    </row>
    <row r="252" spans="2:2" x14ac:dyDescent="0.2">
      <c r="B252" s="1"/>
    </row>
    <row r="253" spans="2:2" x14ac:dyDescent="0.2">
      <c r="B253" s="1"/>
    </row>
    <row r="254" spans="2:2" x14ac:dyDescent="0.2">
      <c r="B254" s="1"/>
    </row>
    <row r="255" spans="2:2" x14ac:dyDescent="0.2">
      <c r="B255" s="1"/>
    </row>
    <row r="256" spans="2:2" x14ac:dyDescent="0.2">
      <c r="B256" s="1"/>
    </row>
    <row r="257" spans="2:2" x14ac:dyDescent="0.2">
      <c r="B257" s="1"/>
    </row>
    <row r="258" spans="2:2" x14ac:dyDescent="0.2">
      <c r="B258" s="1"/>
    </row>
    <row r="259" spans="2:2" x14ac:dyDescent="0.2">
      <c r="B259" s="1"/>
    </row>
    <row r="260" spans="2:2" x14ac:dyDescent="0.2">
      <c r="B260" s="1"/>
    </row>
    <row r="261" spans="2:2" x14ac:dyDescent="0.2">
      <c r="B261" s="1"/>
    </row>
    <row r="262" spans="2:2" x14ac:dyDescent="0.2">
      <c r="B262" s="1"/>
    </row>
    <row r="263" spans="2:2" x14ac:dyDescent="0.2">
      <c r="B263" s="1"/>
    </row>
    <row r="264" spans="2:2" x14ac:dyDescent="0.2">
      <c r="B264" s="1"/>
    </row>
    <row r="265" spans="2:2" x14ac:dyDescent="0.2">
      <c r="B265" s="1"/>
    </row>
    <row r="266" spans="2:2" x14ac:dyDescent="0.2">
      <c r="B266" s="1"/>
    </row>
    <row r="267" spans="2:2" x14ac:dyDescent="0.2">
      <c r="B267" s="1"/>
    </row>
    <row r="268" spans="2:2" x14ac:dyDescent="0.2">
      <c r="B268" s="1"/>
    </row>
    <row r="269" spans="2:2" x14ac:dyDescent="0.2">
      <c r="B269" s="1"/>
    </row>
    <row r="270" spans="2:2" x14ac:dyDescent="0.2">
      <c r="B270" s="1"/>
    </row>
    <row r="271" spans="2:2" x14ac:dyDescent="0.2">
      <c r="B271" s="1"/>
    </row>
    <row r="272" spans="2:2" x14ac:dyDescent="0.2">
      <c r="B272" s="1"/>
    </row>
    <row r="273" spans="2:2" x14ac:dyDescent="0.2">
      <c r="B273" s="1"/>
    </row>
    <row r="274" spans="2:2" x14ac:dyDescent="0.2">
      <c r="B274" s="1"/>
    </row>
    <row r="275" spans="2:2" x14ac:dyDescent="0.2">
      <c r="B275" s="1"/>
    </row>
    <row r="276" spans="2:2" x14ac:dyDescent="0.2">
      <c r="B276" s="1"/>
    </row>
    <row r="277" spans="2:2" x14ac:dyDescent="0.2">
      <c r="B277" s="1"/>
    </row>
    <row r="278" spans="2:2" x14ac:dyDescent="0.2">
      <c r="B278" s="1"/>
    </row>
    <row r="279" spans="2:2" x14ac:dyDescent="0.2">
      <c r="B279" s="1"/>
    </row>
    <row r="280" spans="2:2" x14ac:dyDescent="0.2">
      <c r="B280" s="1"/>
    </row>
    <row r="281" spans="2:2" x14ac:dyDescent="0.2">
      <c r="B281" s="1"/>
    </row>
    <row r="282" spans="2:2" x14ac:dyDescent="0.2">
      <c r="B282" s="1"/>
    </row>
    <row r="283" spans="2:2" x14ac:dyDescent="0.2">
      <c r="B283" s="1"/>
    </row>
    <row r="284" spans="2:2" x14ac:dyDescent="0.2">
      <c r="B284" s="1"/>
    </row>
    <row r="285" spans="2:2" x14ac:dyDescent="0.2">
      <c r="B285" s="1"/>
    </row>
    <row r="286" spans="2:2" x14ac:dyDescent="0.2">
      <c r="B286" s="1"/>
    </row>
    <row r="287" spans="2:2" x14ac:dyDescent="0.2">
      <c r="B287" s="1"/>
    </row>
    <row r="288" spans="2:2" x14ac:dyDescent="0.2">
      <c r="B288" s="1"/>
    </row>
    <row r="289" spans="2:2" x14ac:dyDescent="0.2">
      <c r="B289" s="1"/>
    </row>
    <row r="290" spans="2:2" x14ac:dyDescent="0.2">
      <c r="B290" s="1"/>
    </row>
    <row r="291" spans="2:2" x14ac:dyDescent="0.2">
      <c r="B291" s="1"/>
    </row>
    <row r="292" spans="2:2" x14ac:dyDescent="0.2">
      <c r="B292" s="1"/>
    </row>
    <row r="293" spans="2:2" x14ac:dyDescent="0.2">
      <c r="B293" s="1"/>
    </row>
    <row r="294" spans="2:2" x14ac:dyDescent="0.2">
      <c r="B294" s="1"/>
    </row>
    <row r="295" spans="2:2" x14ac:dyDescent="0.2">
      <c r="B295" s="1"/>
    </row>
    <row r="296" spans="2:2" x14ac:dyDescent="0.2">
      <c r="B296" s="1"/>
    </row>
    <row r="297" spans="2:2" x14ac:dyDescent="0.2">
      <c r="B297" s="1"/>
    </row>
    <row r="298" spans="2:2" x14ac:dyDescent="0.2">
      <c r="B298" s="1"/>
    </row>
    <row r="299" spans="2:2" x14ac:dyDescent="0.2">
      <c r="B299" s="1"/>
    </row>
    <row r="300" spans="2:2" x14ac:dyDescent="0.2">
      <c r="B300" s="1"/>
    </row>
    <row r="301" spans="2:2" x14ac:dyDescent="0.2">
      <c r="B301" s="1"/>
    </row>
    <row r="302" spans="2:2" x14ac:dyDescent="0.2">
      <c r="B302" s="1"/>
    </row>
    <row r="303" spans="2:2" x14ac:dyDescent="0.2">
      <c r="B303" s="1"/>
    </row>
    <row r="304" spans="2:2" x14ac:dyDescent="0.2">
      <c r="B304" s="1"/>
    </row>
    <row r="305" spans="2:2" x14ac:dyDescent="0.2">
      <c r="B305" s="1"/>
    </row>
    <row r="306" spans="2:2" x14ac:dyDescent="0.2">
      <c r="B306" s="1"/>
    </row>
    <row r="307" spans="2:2" x14ac:dyDescent="0.2">
      <c r="B307" s="1"/>
    </row>
    <row r="308" spans="2:2" x14ac:dyDescent="0.2">
      <c r="B308" s="1"/>
    </row>
    <row r="309" spans="2:2" x14ac:dyDescent="0.2">
      <c r="B309" s="1"/>
    </row>
    <row r="310" spans="2:2" x14ac:dyDescent="0.2">
      <c r="B310" s="1"/>
    </row>
    <row r="311" spans="2:2" x14ac:dyDescent="0.2">
      <c r="B311" s="1"/>
    </row>
    <row r="312" spans="2:2" x14ac:dyDescent="0.2">
      <c r="B312" s="1"/>
    </row>
    <row r="313" spans="2:2" x14ac:dyDescent="0.2">
      <c r="B313" s="1"/>
    </row>
    <row r="314" spans="2:2" x14ac:dyDescent="0.2">
      <c r="B314" s="1"/>
    </row>
    <row r="315" spans="2:2" x14ac:dyDescent="0.2">
      <c r="B315" s="1"/>
    </row>
    <row r="316" spans="2:2" x14ac:dyDescent="0.2">
      <c r="B316" s="1"/>
    </row>
    <row r="317" spans="2:2" x14ac:dyDescent="0.2">
      <c r="B317" s="1"/>
    </row>
    <row r="318" spans="2:2" x14ac:dyDescent="0.2">
      <c r="B318" s="1"/>
    </row>
    <row r="319" spans="2:2" x14ac:dyDescent="0.2">
      <c r="B319" s="1"/>
    </row>
    <row r="320" spans="2:2" x14ac:dyDescent="0.2">
      <c r="B320" s="1"/>
    </row>
    <row r="321" spans="2:2" x14ac:dyDescent="0.2">
      <c r="B321" s="1"/>
    </row>
    <row r="322" spans="2:2" x14ac:dyDescent="0.2">
      <c r="B322" s="1"/>
    </row>
    <row r="323" spans="2:2" x14ac:dyDescent="0.2">
      <c r="B323" s="1"/>
    </row>
    <row r="324" spans="2:2" x14ac:dyDescent="0.2">
      <c r="B324" s="1"/>
    </row>
    <row r="325" spans="2:2" x14ac:dyDescent="0.2">
      <c r="B325" s="1"/>
    </row>
    <row r="326" spans="2:2" x14ac:dyDescent="0.2">
      <c r="B326" s="1"/>
    </row>
    <row r="327" spans="2:2" x14ac:dyDescent="0.2">
      <c r="B327" s="1"/>
    </row>
    <row r="328" spans="2:2" x14ac:dyDescent="0.2">
      <c r="B328" s="1"/>
    </row>
    <row r="329" spans="2:2" x14ac:dyDescent="0.2">
      <c r="B329" s="1"/>
    </row>
    <row r="330" spans="2:2" x14ac:dyDescent="0.2">
      <c r="B330" s="1"/>
    </row>
    <row r="331" spans="2:2" x14ac:dyDescent="0.2">
      <c r="B331" s="1"/>
    </row>
    <row r="332" spans="2:2" x14ac:dyDescent="0.2">
      <c r="B332" s="1"/>
    </row>
    <row r="333" spans="2:2" x14ac:dyDescent="0.2">
      <c r="B333" s="1"/>
    </row>
    <row r="334" spans="2:2" x14ac:dyDescent="0.2">
      <c r="B334" s="1"/>
    </row>
    <row r="335" spans="2:2" x14ac:dyDescent="0.2">
      <c r="B335" s="1"/>
    </row>
    <row r="336" spans="2:2" x14ac:dyDescent="0.2">
      <c r="B33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96"/>
  <sheetViews>
    <sheetView tabSelected="1" topLeftCell="A58" workbookViewId="0">
      <selection activeCell="E82" sqref="E82"/>
    </sheetView>
  </sheetViews>
  <sheetFormatPr baseColWidth="10" defaultColWidth="8.83203125" defaultRowHeight="15" x14ac:dyDescent="0.2"/>
  <cols>
    <col min="1" max="1" width="45.33203125" bestFit="1" customWidth="1"/>
    <col min="2" max="2" width="23.33203125" bestFit="1" customWidth="1"/>
    <col min="3" max="3" width="28.33203125" bestFit="1" customWidth="1"/>
    <col min="4" max="4" width="26" bestFit="1" customWidth="1"/>
    <col min="5" max="5" width="26" customWidth="1"/>
    <col min="6" max="6" width="23.33203125" bestFit="1" customWidth="1"/>
    <col min="7" max="7" width="28.33203125" bestFit="1" customWidth="1"/>
    <col min="8" max="8" width="26" bestFit="1" customWidth="1"/>
    <col min="9" max="9" width="23.1640625" customWidth="1"/>
    <col min="10" max="10" width="27.6640625" bestFit="1" customWidth="1"/>
    <col min="11" max="11" width="28.33203125" bestFit="1" customWidth="1"/>
    <col min="12" max="12" width="26" bestFit="1" customWidth="1"/>
    <col min="13" max="13" width="23.1640625" customWidth="1"/>
    <col min="14" max="14" width="23.33203125" bestFit="1" customWidth="1"/>
    <col min="15" max="15" width="28.33203125" bestFit="1" customWidth="1"/>
    <col min="16" max="16" width="27.83203125" bestFit="1" customWidth="1"/>
    <col min="17" max="17" width="27.83203125" customWidth="1"/>
    <col min="18" max="18" width="32.83203125" bestFit="1" customWidth="1"/>
    <col min="19" max="19" width="28.33203125" bestFit="1" customWidth="1"/>
    <col min="20" max="20" width="26" bestFit="1" customWidth="1"/>
    <col min="21" max="21" width="23.1640625" customWidth="1"/>
    <col min="22" max="22" width="16.1640625" customWidth="1"/>
    <col min="23" max="23" width="12.1640625" bestFit="1" customWidth="1"/>
    <col min="24" max="24" width="16.83203125" customWidth="1"/>
  </cols>
  <sheetData>
    <row r="1" spans="1:24" x14ac:dyDescent="0.2">
      <c r="B1" s="4" t="s">
        <v>8</v>
      </c>
      <c r="C1" s="4"/>
      <c r="D1" s="4"/>
      <c r="E1" s="4"/>
      <c r="F1" s="5" t="s">
        <v>9</v>
      </c>
      <c r="G1" s="5"/>
      <c r="H1" s="5"/>
      <c r="I1" s="5"/>
      <c r="J1" s="6" t="s">
        <v>10</v>
      </c>
      <c r="K1" s="6"/>
      <c r="L1" s="6"/>
      <c r="M1" s="6"/>
      <c r="N1" s="66" t="s">
        <v>53</v>
      </c>
      <c r="O1" s="19" t="s">
        <v>22</v>
      </c>
      <c r="P1" s="19" t="s">
        <v>23</v>
      </c>
      <c r="Q1" s="19"/>
      <c r="R1" s="38" t="s">
        <v>52</v>
      </c>
      <c r="S1" s="38"/>
      <c r="T1" s="38"/>
      <c r="U1" s="38"/>
      <c r="V1" s="43" t="s">
        <v>39</v>
      </c>
      <c r="W1" s="18"/>
      <c r="X1" s="18"/>
    </row>
    <row r="2" spans="1:24" ht="16" x14ac:dyDescent="0.2">
      <c r="A2" s="3" t="s">
        <v>11</v>
      </c>
      <c r="B2" s="8">
        <v>0.55000000000000004</v>
      </c>
      <c r="C2" s="2"/>
      <c r="D2" s="2"/>
      <c r="E2" s="2"/>
      <c r="F2" s="9">
        <v>0.43</v>
      </c>
      <c r="G2" s="2"/>
      <c r="H2" s="2"/>
      <c r="I2" s="2"/>
      <c r="J2" s="10">
        <v>0.23</v>
      </c>
      <c r="K2" s="2"/>
      <c r="L2" s="2"/>
      <c r="M2" s="2"/>
      <c r="N2" s="64">
        <v>0.5</v>
      </c>
      <c r="O2" s="26" t="s">
        <v>24</v>
      </c>
      <c r="P2" s="27" t="s">
        <v>25</v>
      </c>
      <c r="R2" s="65">
        <v>0.53</v>
      </c>
      <c r="S2" s="39"/>
      <c r="T2" s="39"/>
      <c r="U2" s="39"/>
      <c r="V2" s="44"/>
      <c r="W2" s="7"/>
      <c r="X2" s="12"/>
    </row>
    <row r="3" spans="1:24" ht="16" x14ac:dyDescent="0.2">
      <c r="A3" s="3" t="s">
        <v>12</v>
      </c>
      <c r="B3" s="8">
        <v>0.3</v>
      </c>
      <c r="C3" s="2"/>
      <c r="D3" s="2"/>
      <c r="E3" s="2"/>
      <c r="F3" s="9">
        <v>0.47</v>
      </c>
      <c r="G3" s="2"/>
      <c r="H3" s="2"/>
      <c r="I3" s="2"/>
      <c r="J3" s="10">
        <v>0.72</v>
      </c>
      <c r="K3" s="2"/>
      <c r="L3" s="2"/>
      <c r="M3" s="2"/>
      <c r="N3" s="64">
        <v>0.4</v>
      </c>
      <c r="O3" s="28" t="s">
        <v>26</v>
      </c>
      <c r="P3" s="27" t="s">
        <v>27</v>
      </c>
      <c r="R3" s="65">
        <v>0.35</v>
      </c>
      <c r="S3" s="39"/>
      <c r="T3" s="39"/>
      <c r="U3" s="39"/>
      <c r="V3" s="7"/>
      <c r="W3" s="7"/>
      <c r="X3" s="12"/>
    </row>
    <row r="4" spans="1:24" ht="16" x14ac:dyDescent="0.2">
      <c r="A4" s="3" t="s">
        <v>13</v>
      </c>
      <c r="B4" s="8">
        <v>0.15</v>
      </c>
      <c r="C4" s="2"/>
      <c r="D4" s="2"/>
      <c r="E4" s="2"/>
      <c r="F4" s="9">
        <v>0.1</v>
      </c>
      <c r="G4" s="2"/>
      <c r="H4" s="2"/>
      <c r="I4" s="2"/>
      <c r="J4" s="10">
        <v>0.05</v>
      </c>
      <c r="K4" s="2"/>
      <c r="L4" s="2"/>
      <c r="M4" s="2"/>
      <c r="N4" s="64">
        <v>0.1</v>
      </c>
      <c r="O4" s="28" t="s">
        <v>28</v>
      </c>
      <c r="P4" s="27" t="s">
        <v>29</v>
      </c>
      <c r="R4" s="65">
        <v>0.12</v>
      </c>
      <c r="S4" s="39"/>
      <c r="T4" s="39"/>
      <c r="U4" s="39"/>
      <c r="V4" s="7"/>
      <c r="W4" s="7"/>
      <c r="X4" s="12"/>
    </row>
    <row r="5" spans="1:24" ht="17" thickBot="1" x14ac:dyDescent="0.25">
      <c r="A5" s="14" t="s">
        <v>16</v>
      </c>
      <c r="B5" s="15">
        <f>SUM(B2:B4)</f>
        <v>1</v>
      </c>
      <c r="C5" s="16"/>
      <c r="D5" s="16"/>
      <c r="E5" s="16"/>
      <c r="F5" s="15">
        <f>SUM(F2:F4)</f>
        <v>0.99999999999999989</v>
      </c>
      <c r="G5" s="16"/>
      <c r="H5" s="16"/>
      <c r="I5" s="16"/>
      <c r="J5" s="15">
        <f>SUM(J2:J4)</f>
        <v>1</v>
      </c>
      <c r="K5" s="16"/>
      <c r="L5" s="16"/>
      <c r="M5" s="16"/>
      <c r="N5" s="20">
        <f>SUM(N2:N4)</f>
        <v>1</v>
      </c>
      <c r="O5" s="21"/>
      <c r="P5" s="17"/>
      <c r="Q5" s="17"/>
      <c r="R5" s="20">
        <f>SUM(R2:R4)</f>
        <v>1</v>
      </c>
      <c r="S5" s="40"/>
      <c r="T5" s="40"/>
      <c r="U5" s="40"/>
      <c r="V5" s="21"/>
      <c r="W5" s="7"/>
      <c r="X5" s="12"/>
    </row>
    <row r="6" spans="1:24" ht="16" thickTop="1" x14ac:dyDescent="0.2">
      <c r="N6" s="3"/>
      <c r="O6" s="7"/>
      <c r="P6" s="7"/>
      <c r="Q6" s="7"/>
      <c r="R6" s="7"/>
      <c r="S6" s="7"/>
      <c r="T6" s="7"/>
      <c r="U6" s="7"/>
      <c r="V6" s="7"/>
      <c r="W6" s="7"/>
      <c r="X6" s="7"/>
    </row>
    <row r="7" spans="1:24" x14ac:dyDescent="0.2">
      <c r="B7" s="4" t="s">
        <v>38</v>
      </c>
      <c r="C7" s="4" t="s">
        <v>17</v>
      </c>
      <c r="D7" s="4"/>
      <c r="E7" s="4"/>
      <c r="F7" s="5" t="s">
        <v>38</v>
      </c>
      <c r="G7" s="5" t="s">
        <v>17</v>
      </c>
      <c r="H7" s="5"/>
      <c r="I7" s="5"/>
      <c r="J7" s="6" t="s">
        <v>38</v>
      </c>
      <c r="K7" s="6" t="s">
        <v>17</v>
      </c>
      <c r="L7" s="13"/>
      <c r="M7" s="13"/>
      <c r="N7" s="19" t="s">
        <v>38</v>
      </c>
      <c r="O7" s="23" t="s">
        <v>17</v>
      </c>
      <c r="P7" s="22"/>
      <c r="Q7" s="22"/>
      <c r="R7" s="42" t="s">
        <v>38</v>
      </c>
      <c r="S7" s="42" t="s">
        <v>17</v>
      </c>
      <c r="T7" s="41"/>
      <c r="U7" s="41"/>
      <c r="V7" s="45"/>
      <c r="W7" s="7"/>
      <c r="X7" s="7"/>
    </row>
    <row r="8" spans="1:24" ht="16" x14ac:dyDescent="0.2">
      <c r="A8" s="3" t="s">
        <v>18</v>
      </c>
      <c r="B8" s="33">
        <v>4.3987367628026977E-2</v>
      </c>
      <c r="C8" s="34">
        <v>263924.20576816186</v>
      </c>
      <c r="D8" s="34"/>
      <c r="E8" s="34"/>
      <c r="F8" s="33">
        <v>2.8249774555848872E-2</v>
      </c>
      <c r="G8" s="34">
        <v>225998.19644679097</v>
      </c>
      <c r="H8" s="34"/>
      <c r="I8" s="34"/>
      <c r="J8" s="11">
        <v>4.7896695209084465E-3</v>
      </c>
      <c r="K8" s="29">
        <v>177217.77227361253</v>
      </c>
      <c r="N8" s="11">
        <v>-1.8309787795627398E-2</v>
      </c>
      <c r="O8" s="35">
        <v>-109858.72677376439</v>
      </c>
      <c r="P8" s="24"/>
      <c r="R8" s="24">
        <v>-8.3042379761377443E-3</v>
      </c>
      <c r="S8" s="11">
        <v>-49825.427856826464</v>
      </c>
      <c r="T8" s="24"/>
      <c r="U8" s="24"/>
      <c r="V8" s="7"/>
      <c r="W8" s="7"/>
      <c r="X8" s="7"/>
    </row>
    <row r="9" spans="1:24" ht="16" x14ac:dyDescent="0.2">
      <c r="A9" s="3" t="s">
        <v>19</v>
      </c>
      <c r="B9" s="11">
        <v>9.2378810612197965E-2</v>
      </c>
      <c r="C9" s="34">
        <v>554272.86367318779</v>
      </c>
      <c r="D9" s="34"/>
      <c r="E9" s="34"/>
      <c r="F9" s="11">
        <v>0.12303061754241443</v>
      </c>
      <c r="G9" s="34">
        <v>984244.94033931545</v>
      </c>
      <c r="H9" s="34"/>
      <c r="I9" s="34"/>
      <c r="J9" s="11">
        <v>0.17090779484966764</v>
      </c>
      <c r="K9" s="29">
        <v>6323588.409437703</v>
      </c>
      <c r="N9" s="11">
        <v>1.7981235409183619E-2</v>
      </c>
      <c r="O9" s="35">
        <v>107887.41245510172</v>
      </c>
      <c r="P9" s="24"/>
      <c r="R9" s="24">
        <v>1.3438607833293932E-2</v>
      </c>
      <c r="S9" s="11">
        <v>80631.646999763587</v>
      </c>
      <c r="T9" s="24"/>
      <c r="U9" s="24"/>
      <c r="V9" s="7"/>
      <c r="W9" s="7"/>
      <c r="X9" s="7"/>
    </row>
    <row r="10" spans="1:24" ht="16" x14ac:dyDescent="0.2">
      <c r="A10" s="3" t="s">
        <v>20</v>
      </c>
      <c r="B10" s="11">
        <v>-4.8391442984170988E-2</v>
      </c>
      <c r="C10" s="34">
        <v>-290348.65790502593</v>
      </c>
      <c r="D10" s="34"/>
      <c r="E10" s="34"/>
      <c r="F10" s="11">
        <v>-9.4780842986565556E-2</v>
      </c>
      <c r="G10" s="34">
        <v>-758246.74389252439</v>
      </c>
      <c r="H10" s="34"/>
      <c r="I10" s="34"/>
      <c r="J10" s="11">
        <v>-0.16611812532875919</v>
      </c>
      <c r="K10" s="29">
        <v>-6146370.6371640898</v>
      </c>
      <c r="N10" s="11">
        <v>-3.6291023204811021E-2</v>
      </c>
      <c r="O10" s="35">
        <v>-217746.13922886612</v>
      </c>
      <c r="P10" s="24"/>
      <c r="R10" s="24">
        <v>-2.1742845809431678E-2</v>
      </c>
      <c r="S10" s="11">
        <v>-130457.07485659007</v>
      </c>
      <c r="T10" s="24"/>
      <c r="U10" s="24"/>
      <c r="V10" s="7"/>
      <c r="W10" s="7"/>
      <c r="X10" s="7"/>
    </row>
    <row r="11" spans="1:24" ht="17" thickBot="1" x14ac:dyDescent="0.25">
      <c r="A11" s="14" t="s">
        <v>21</v>
      </c>
      <c r="B11" s="31">
        <v>0.13636617824022496</v>
      </c>
      <c r="C11" s="36">
        <v>818197.06944134971</v>
      </c>
      <c r="D11" s="36"/>
      <c r="E11" s="36"/>
      <c r="F11" s="31">
        <v>0.1512803920982633</v>
      </c>
      <c r="G11" s="36">
        <v>1210243.1367861065</v>
      </c>
      <c r="H11" s="36"/>
      <c r="I11" s="36"/>
      <c r="J11" s="31">
        <v>0.1756974643705761</v>
      </c>
      <c r="K11" s="32">
        <v>6500806.1817113152</v>
      </c>
      <c r="L11" s="16"/>
      <c r="M11" s="16"/>
      <c r="N11" s="31">
        <v>-3.2855238644377907E-4</v>
      </c>
      <c r="O11" s="37">
        <v>-1971.3143186626744</v>
      </c>
      <c r="P11" s="25"/>
      <c r="Q11" s="25"/>
      <c r="R11" s="25">
        <v>5.1343698571561878E-3</v>
      </c>
      <c r="S11" s="31">
        <v>30806.219142937127</v>
      </c>
      <c r="T11" s="25"/>
      <c r="U11" s="25"/>
      <c r="V11" s="21"/>
      <c r="W11" s="7"/>
      <c r="X11" s="7"/>
    </row>
    <row r="12" spans="1:24" ht="16" thickTop="1" x14ac:dyDescent="0.2">
      <c r="N12" s="3"/>
      <c r="O12" s="7"/>
      <c r="P12" s="7"/>
      <c r="Q12" s="7"/>
      <c r="R12" s="7"/>
      <c r="S12" s="3"/>
      <c r="T12" s="7"/>
      <c r="U12" s="7"/>
      <c r="V12" s="7"/>
      <c r="W12" s="7"/>
      <c r="X12" s="7"/>
    </row>
    <row r="13" spans="1:24" x14ac:dyDescent="0.2">
      <c r="A13" s="3" t="s">
        <v>36</v>
      </c>
      <c r="N13" s="3"/>
      <c r="O13" s="7"/>
      <c r="P13" s="7"/>
      <c r="Q13" s="7"/>
      <c r="R13" s="7"/>
      <c r="S13" s="3"/>
      <c r="T13" s="7"/>
      <c r="U13" s="7"/>
      <c r="V13" s="7"/>
      <c r="W13" s="7"/>
      <c r="X13" s="7"/>
    </row>
    <row r="14" spans="1:24" x14ac:dyDescent="0.2">
      <c r="A14" t="s">
        <v>30</v>
      </c>
      <c r="B14" s="11">
        <v>3.5214904325774139E-3</v>
      </c>
      <c r="C14" s="29">
        <v>21128.942595464483</v>
      </c>
      <c r="F14" s="11">
        <v>2.1477196304635058E-3</v>
      </c>
      <c r="G14" s="29">
        <v>17181.757043708047</v>
      </c>
      <c r="J14" s="11">
        <v>1.3546237712655738E-5</v>
      </c>
      <c r="K14" s="29">
        <v>501.21079536826232</v>
      </c>
      <c r="N14" s="11">
        <v>1.9104046489233348E-2</v>
      </c>
      <c r="O14" s="29">
        <v>114624.27893540009</v>
      </c>
      <c r="P14" s="7"/>
      <c r="Q14" s="7"/>
      <c r="R14" s="7">
        <v>3.1914896352230808E-3</v>
      </c>
      <c r="S14" s="11">
        <v>19148.937811338485</v>
      </c>
      <c r="T14" s="7"/>
      <c r="U14" s="7"/>
      <c r="V14" s="7"/>
      <c r="W14" s="7"/>
      <c r="X14" s="7"/>
    </row>
    <row r="15" spans="1:24" x14ac:dyDescent="0.2">
      <c r="A15" t="s">
        <v>31</v>
      </c>
      <c r="B15" s="11">
        <v>1.9454747321282353E-2</v>
      </c>
      <c r="C15" s="29">
        <v>116728.48392769412</v>
      </c>
      <c r="F15" s="11">
        <v>2.4077013762976104E-2</v>
      </c>
      <c r="G15" s="29">
        <v>192616.11010380884</v>
      </c>
      <c r="J15" s="11">
        <v>3.2793074620552393E-2</v>
      </c>
      <c r="K15" s="29">
        <v>1213343.7609604385</v>
      </c>
      <c r="N15" s="11">
        <v>8.182637500765387E-2</v>
      </c>
      <c r="O15" s="29">
        <v>490958.25004592323</v>
      </c>
      <c r="P15" s="7"/>
      <c r="Q15" s="7"/>
      <c r="R15" s="7">
        <v>2.0702046717051586E-2</v>
      </c>
      <c r="S15" s="11">
        <v>124212.28030230952</v>
      </c>
      <c r="T15" s="7"/>
      <c r="U15" s="7"/>
      <c r="V15" s="7"/>
      <c r="W15" s="7"/>
      <c r="X15" s="7"/>
    </row>
    <row r="16" spans="1:24" x14ac:dyDescent="0.2">
      <c r="A16" t="s">
        <v>32</v>
      </c>
      <c r="B16" s="11">
        <v>-2.8578842647538467E-2</v>
      </c>
      <c r="C16" s="29">
        <v>-171473.0558852308</v>
      </c>
      <c r="F16" s="11">
        <v>-3.7579353078447064E-2</v>
      </c>
      <c r="G16" s="29">
        <v>-300634.82462757651</v>
      </c>
      <c r="J16" s="11">
        <v>-5.4095026886198785E-2</v>
      </c>
      <c r="K16" s="29">
        <v>-2001515.994789355</v>
      </c>
      <c r="N16" s="11">
        <v>-0.11548836322239737</v>
      </c>
      <c r="O16" s="29">
        <v>-692930.17933438427</v>
      </c>
      <c r="P16" s="7"/>
      <c r="Q16" s="7"/>
      <c r="R16" s="7">
        <v>-3.0860346992638024E-2</v>
      </c>
      <c r="S16" s="11">
        <v>-185162.08195582815</v>
      </c>
      <c r="T16" s="7"/>
      <c r="U16" s="7"/>
      <c r="V16" s="7"/>
      <c r="W16" s="7"/>
      <c r="X16" s="7"/>
    </row>
    <row r="17" spans="1:24" x14ac:dyDescent="0.2">
      <c r="A17" t="s">
        <v>33</v>
      </c>
      <c r="B17" s="30">
        <v>0.10226492456397804</v>
      </c>
      <c r="C17" s="29"/>
      <c r="F17" s="30">
        <v>0.10226492456397804</v>
      </c>
      <c r="G17" s="29"/>
      <c r="J17" s="30">
        <v>0.10226492456397804</v>
      </c>
      <c r="K17" s="29"/>
      <c r="N17" s="30">
        <v>0.10226492456397804</v>
      </c>
      <c r="O17" s="29"/>
      <c r="P17" s="7"/>
      <c r="Q17" s="7"/>
      <c r="R17" s="7">
        <v>0.10226492456397804</v>
      </c>
      <c r="S17" s="30"/>
      <c r="T17" s="7"/>
      <c r="U17" s="7"/>
      <c r="V17" s="7"/>
      <c r="W17" s="7"/>
      <c r="X17" s="7"/>
    </row>
    <row r="18" spans="1:24" ht="16" thickBot="1" x14ac:dyDescent="0.25">
      <c r="A18" s="16" t="s">
        <v>34</v>
      </c>
      <c r="B18" s="31">
        <v>-3.626927491186642E-2</v>
      </c>
      <c r="C18" s="32">
        <v>-217615.64947119853</v>
      </c>
      <c r="D18" s="16"/>
      <c r="E18" s="16"/>
      <c r="F18" s="31">
        <v>-4.7096960293468687E-2</v>
      </c>
      <c r="G18" s="32">
        <v>-376775.68234774948</v>
      </c>
      <c r="H18" s="16"/>
      <c r="I18" s="16"/>
      <c r="J18" s="31">
        <v>-6.7058079808121146E-2</v>
      </c>
      <c r="K18" s="32">
        <v>-2481148.9529004823</v>
      </c>
      <c r="L18" s="16"/>
      <c r="M18" s="16"/>
      <c r="N18" s="31">
        <v>-0.14825531486079652</v>
      </c>
      <c r="O18" s="32">
        <v>-889531.8891647791</v>
      </c>
      <c r="P18" s="21"/>
      <c r="Q18" s="21"/>
      <c r="R18" s="21">
        <v>-3.9150375281561477E-2</v>
      </c>
      <c r="S18" s="31">
        <v>-234902.25168936886</v>
      </c>
      <c r="T18" s="21"/>
      <c r="U18" s="21"/>
      <c r="V18" s="21"/>
      <c r="W18" s="7"/>
      <c r="X18" s="7"/>
    </row>
    <row r="19" spans="1:24" ht="16" thickTop="1" x14ac:dyDescent="0.2">
      <c r="N19" s="3"/>
      <c r="O19" s="11"/>
      <c r="P19" s="7"/>
      <c r="Q19" s="7"/>
      <c r="R19" s="7"/>
      <c r="S19" s="3"/>
      <c r="T19" s="7"/>
      <c r="U19" s="7"/>
      <c r="V19" s="7"/>
      <c r="W19" s="7"/>
      <c r="X19" s="7"/>
    </row>
    <row r="20" spans="1:24" x14ac:dyDescent="0.2">
      <c r="A20" s="3" t="s">
        <v>37</v>
      </c>
      <c r="N20" s="3"/>
      <c r="O20" s="11"/>
      <c r="P20" s="7"/>
      <c r="Q20" s="7"/>
      <c r="R20" s="7"/>
      <c r="S20" s="3"/>
      <c r="T20" s="7"/>
      <c r="U20" s="7"/>
      <c r="V20" s="7"/>
      <c r="W20" s="7"/>
      <c r="X20" s="7"/>
    </row>
    <row r="21" spans="1:24" x14ac:dyDescent="0.2">
      <c r="A21" t="s">
        <v>32</v>
      </c>
      <c r="B21" s="11">
        <v>-3.1009506582465041E-2</v>
      </c>
      <c r="C21" s="29">
        <v>-186057.03949479025</v>
      </c>
      <c r="F21" s="11">
        <v>-4.1070426270111683E-2</v>
      </c>
      <c r="G21" s="29">
        <v>-328563.41016089346</v>
      </c>
      <c r="J21" s="11">
        <v>-6.3883083750798125E-2</v>
      </c>
      <c r="K21" s="29">
        <v>-2363674.0987795307</v>
      </c>
      <c r="N21" s="11">
        <v>-3.2815414817687391E-2</v>
      </c>
      <c r="O21" s="29">
        <v>-196892.48890612434</v>
      </c>
      <c r="P21" s="7"/>
      <c r="Q21" s="7"/>
      <c r="R21" s="7">
        <v>-3.3106125438602751E-2</v>
      </c>
      <c r="S21" s="11">
        <v>-198636.75263161652</v>
      </c>
      <c r="T21" s="7"/>
      <c r="U21" s="7"/>
      <c r="V21" s="7"/>
      <c r="W21" s="7"/>
      <c r="X21" s="7"/>
    </row>
    <row r="22" spans="1:24" x14ac:dyDescent="0.2">
      <c r="A22" t="s">
        <v>35</v>
      </c>
      <c r="B22" s="11">
        <v>-0.1086157069709266</v>
      </c>
      <c r="C22" s="29"/>
      <c r="F22" s="11">
        <v>-0.1365352698492914</v>
      </c>
      <c r="G22" s="29"/>
      <c r="J22" s="11">
        <v>-0.19815068392786245</v>
      </c>
      <c r="K22" s="29"/>
      <c r="N22" s="11">
        <v>-0.11407461812068953</v>
      </c>
      <c r="O22" s="29"/>
      <c r="P22" s="7"/>
      <c r="Q22" s="7"/>
      <c r="R22" s="7">
        <v>-0.11419283220656927</v>
      </c>
      <c r="S22" s="11"/>
      <c r="T22" s="7"/>
      <c r="U22" s="7"/>
      <c r="V22" s="7"/>
      <c r="W22" s="7"/>
      <c r="X22" s="7"/>
    </row>
    <row r="23" spans="1:24" ht="16" thickBot="1" x14ac:dyDescent="0.25">
      <c r="A23" s="16" t="s">
        <v>34</v>
      </c>
      <c r="B23" s="31">
        <v>-3.6205235656975497E-2</v>
      </c>
      <c r="C23" s="32">
        <v>-217231.41394185298</v>
      </c>
      <c r="D23" s="16"/>
      <c r="E23" s="16"/>
      <c r="F23" s="31">
        <v>-4.5511756616430428E-2</v>
      </c>
      <c r="G23" s="32">
        <v>-364094.05293144344</v>
      </c>
      <c r="H23" s="16"/>
      <c r="I23" s="16"/>
      <c r="J23" s="31">
        <v>-6.6050227975954084E-2</v>
      </c>
      <c r="K23" s="32">
        <v>-2443858.4351103012</v>
      </c>
      <c r="L23" s="16"/>
      <c r="M23" s="16"/>
      <c r="N23" s="31">
        <v>-3.6214164482758548E-2</v>
      </c>
      <c r="O23" s="32">
        <v>-217284.9868965513</v>
      </c>
      <c r="P23" s="21"/>
      <c r="Q23" s="21"/>
      <c r="R23" s="21">
        <v>-3.806427740218972E-2</v>
      </c>
      <c r="S23" s="31">
        <v>-228385.66441313832</v>
      </c>
      <c r="T23" s="21"/>
      <c r="U23" s="21"/>
      <c r="V23" s="21"/>
      <c r="W23" s="7"/>
      <c r="X23" s="7"/>
    </row>
    <row r="24" spans="1:24" ht="16" thickTop="1" x14ac:dyDescent="0.2">
      <c r="B24" s="49"/>
      <c r="C24" s="50"/>
      <c r="F24" s="49"/>
      <c r="G24" s="50"/>
      <c r="J24" s="49"/>
      <c r="K24" s="50"/>
      <c r="N24" s="49"/>
      <c r="O24" s="50"/>
      <c r="P24" s="46"/>
      <c r="R24" s="46"/>
      <c r="S24" s="49"/>
      <c r="T24" s="46"/>
      <c r="U24" s="46"/>
      <c r="V24" s="46"/>
      <c r="W24" s="7"/>
      <c r="X24" s="7"/>
    </row>
    <row r="25" spans="1:24" x14ac:dyDescent="0.2">
      <c r="A25" s="3" t="s">
        <v>40</v>
      </c>
      <c r="B25" s="49"/>
      <c r="C25" s="50"/>
      <c r="F25" s="49"/>
      <c r="G25" s="50"/>
      <c r="J25" s="49"/>
      <c r="K25" s="50"/>
      <c r="N25" s="49"/>
      <c r="O25" s="50"/>
      <c r="P25" s="46"/>
      <c r="R25" s="46"/>
      <c r="S25" s="49"/>
      <c r="T25" s="46"/>
      <c r="U25" s="46"/>
      <c r="V25" s="46"/>
      <c r="W25" s="7"/>
      <c r="X25" s="7"/>
    </row>
    <row r="26" spans="1:24" x14ac:dyDescent="0.2">
      <c r="A26" t="s">
        <v>41</v>
      </c>
      <c r="B26" s="49">
        <v>1.2639302359345691E-3</v>
      </c>
      <c r="C26" s="50"/>
      <c r="F26" s="49">
        <v>-1.0984056617933872E-4</v>
      </c>
      <c r="G26" s="50"/>
      <c r="J26" s="49">
        <v>-2.24401395893019E-3</v>
      </c>
      <c r="K26" s="50"/>
      <c r="N26" s="49">
        <v>1.6846486292590501E-2</v>
      </c>
      <c r="O26" s="50"/>
      <c r="P26" s="49"/>
      <c r="R26" s="49">
        <v>9.3392943858023594E-4</v>
      </c>
      <c r="S26" s="49"/>
      <c r="T26" s="46"/>
      <c r="U26" s="46"/>
      <c r="V26" s="46"/>
      <c r="W26" s="7"/>
      <c r="X26" s="7"/>
    </row>
    <row r="27" spans="1:24" x14ac:dyDescent="0.2">
      <c r="A27" t="s">
        <v>43</v>
      </c>
      <c r="B27" s="49">
        <v>1.9925462450728324E-2</v>
      </c>
      <c r="C27" s="50"/>
      <c r="F27" s="49">
        <v>2.454998856216651E-2</v>
      </c>
      <c r="G27" s="50"/>
      <c r="J27" s="49">
        <v>3.3234603316796396E-2</v>
      </c>
      <c r="K27" s="50"/>
      <c r="N27" s="49">
        <v>2.142422932499654E-2</v>
      </c>
      <c r="O27" s="50"/>
      <c r="P27" s="49"/>
      <c r="R27" s="49">
        <v>2.1174383273544973E-2</v>
      </c>
      <c r="S27" s="49"/>
      <c r="T27" s="46"/>
      <c r="U27" s="46"/>
      <c r="V27" s="46"/>
      <c r="W27" s="7"/>
      <c r="X27" s="7"/>
    </row>
    <row r="28" spans="1:24" x14ac:dyDescent="0.2">
      <c r="A28" s="57" t="s">
        <v>42</v>
      </c>
      <c r="B28" s="60">
        <v>6.3432918511177105E-2</v>
      </c>
      <c r="C28" s="58"/>
      <c r="D28" s="59"/>
      <c r="E28" s="59"/>
      <c r="F28" s="60">
        <v>-4.4741595663556353E-3</v>
      </c>
      <c r="G28" s="58"/>
      <c r="H28" s="59"/>
      <c r="I28" s="59"/>
      <c r="J28" s="60">
        <v>-6.7520407496366605E-2</v>
      </c>
      <c r="K28" s="58"/>
      <c r="L28" s="59"/>
      <c r="M28" s="59"/>
      <c r="N28" s="60">
        <v>0.78632869528403548</v>
      </c>
      <c r="O28" s="58"/>
      <c r="P28" s="60"/>
      <c r="R28" s="60">
        <v>4.4106570969038632E-2</v>
      </c>
      <c r="S28" s="60"/>
      <c r="T28" s="46"/>
      <c r="U28" s="46"/>
      <c r="V28" s="46"/>
      <c r="W28" s="7"/>
      <c r="X28" s="7"/>
    </row>
    <row r="29" spans="1:24" x14ac:dyDescent="0.2">
      <c r="A29" s="61" t="s">
        <v>44</v>
      </c>
      <c r="B29" s="49">
        <v>1.2912167374469026E-2</v>
      </c>
      <c r="C29" s="58"/>
      <c r="D29" s="59"/>
      <c r="E29" s="59"/>
      <c r="F29" s="49">
        <v>1.6306909144646085E-2</v>
      </c>
      <c r="G29" s="58"/>
      <c r="H29" s="59"/>
      <c r="I29" s="59"/>
      <c r="J29" s="49">
        <v>2.0395432043270639E-2</v>
      </c>
      <c r="K29" s="58"/>
      <c r="L29" s="59"/>
      <c r="M29" s="59"/>
      <c r="N29" s="49">
        <v>1.7830762174581065E-2</v>
      </c>
      <c r="O29" s="58"/>
      <c r="P29" s="60"/>
      <c r="R29" s="60">
        <v>1.3326148886885934E-2</v>
      </c>
      <c r="S29" s="49"/>
      <c r="T29" s="46"/>
      <c r="U29" s="46"/>
      <c r="V29" s="46"/>
      <c r="W29" s="7"/>
      <c r="X29" s="7"/>
    </row>
    <row r="30" spans="1:24" x14ac:dyDescent="0.2">
      <c r="A30" s="57" t="s">
        <v>45</v>
      </c>
      <c r="B30" s="60">
        <v>9.7886760547552493E-2</v>
      </c>
      <c r="C30" s="58"/>
      <c r="D30" s="59"/>
      <c r="E30" s="59"/>
      <c r="F30" s="60">
        <v>-6.7358298991566879E-3</v>
      </c>
      <c r="G30" s="58"/>
      <c r="H30" s="59"/>
      <c r="I30" s="59"/>
      <c r="J30" s="60">
        <v>-0.11002532107039087</v>
      </c>
      <c r="K30" s="58"/>
      <c r="L30" s="59"/>
      <c r="M30" s="59"/>
      <c r="N30" s="60">
        <v>0.94479900116699922</v>
      </c>
      <c r="O30" s="58"/>
      <c r="P30" s="60"/>
      <c r="R30" s="60">
        <v>7.0082470675327815E-2</v>
      </c>
      <c r="S30" s="60"/>
      <c r="T30" s="46"/>
      <c r="U30" s="46"/>
      <c r="V30" s="46"/>
      <c r="W30" s="7"/>
      <c r="X30" s="7"/>
    </row>
    <row r="31" spans="1:24" x14ac:dyDescent="0.2">
      <c r="A31" s="61" t="s">
        <v>48</v>
      </c>
      <c r="B31" s="48">
        <f>POWER(D96/100,1/5)-1</f>
        <v>4.0768171888166727E-2</v>
      </c>
      <c r="C31" s="58"/>
      <c r="D31" s="59"/>
      <c r="E31" s="59"/>
      <c r="F31" s="48">
        <f>POWER(H96/100,1/5)-1</f>
        <v>2.2576405192155757E-2</v>
      </c>
      <c r="G31" s="58"/>
      <c r="H31" s="59"/>
      <c r="I31" s="59"/>
      <c r="J31" s="48">
        <f>POWER(L96/100,1/5)-1</f>
        <v>-6.2041448155104595E-3</v>
      </c>
      <c r="K31" s="58"/>
      <c r="L31" s="59"/>
      <c r="M31" s="59"/>
      <c r="N31" s="48">
        <f>POWER(P96/100,1/5)-1</f>
        <v>3.875166289692511E-2</v>
      </c>
      <c r="O31" s="58"/>
      <c r="P31" s="60"/>
      <c r="Q31" s="60"/>
      <c r="R31" s="48">
        <f>POWER(T96/100,1/5)-1</f>
        <v>3.6316732418462117E-2</v>
      </c>
      <c r="S31" s="50"/>
      <c r="T31" s="46"/>
      <c r="U31" s="46"/>
      <c r="V31" s="46"/>
      <c r="W31" s="7"/>
      <c r="X31" s="7"/>
    </row>
    <row r="32" spans="1:24" x14ac:dyDescent="0.2">
      <c r="A32" s="61" t="s">
        <v>46</v>
      </c>
      <c r="B32" s="48">
        <f>MAX(E37:E96)</f>
        <v>9.9336775336491032E-2</v>
      </c>
      <c r="C32" s="58"/>
      <c r="D32" s="59"/>
      <c r="E32" s="59"/>
      <c r="F32" s="48">
        <f>MAX(I37:I96)</f>
        <v>0.19719275513157086</v>
      </c>
      <c r="G32" s="58"/>
      <c r="H32" s="59"/>
      <c r="I32" s="59"/>
      <c r="J32" s="48">
        <f>MAX(M37:M96)</f>
        <v>0.33752797917903427</v>
      </c>
      <c r="K32" s="58"/>
      <c r="L32" s="59"/>
      <c r="M32" s="59"/>
      <c r="N32" s="48">
        <f>MAX(Q37:Q96)</f>
        <v>0.12185981939690407</v>
      </c>
      <c r="O32" s="58"/>
      <c r="P32" s="60"/>
      <c r="Q32" s="60"/>
      <c r="R32" s="48">
        <f>MAX(U37:U96)</f>
        <v>0.12185981939690407</v>
      </c>
      <c r="S32" s="50"/>
      <c r="T32" s="46"/>
      <c r="U32" s="46"/>
      <c r="V32" s="46"/>
      <c r="W32" s="7"/>
      <c r="X32" s="7"/>
    </row>
    <row r="33" spans="1:24" ht="16" thickBot="1" x14ac:dyDescent="0.25">
      <c r="A33" s="51" t="s">
        <v>47</v>
      </c>
      <c r="B33" s="56">
        <f>B31/B32</f>
        <v>0.41040361688880667</v>
      </c>
      <c r="C33" s="54"/>
      <c r="D33" s="55"/>
      <c r="E33" s="55"/>
      <c r="F33" s="56">
        <f>F31/F32</f>
        <v>0.11448901952352325</v>
      </c>
      <c r="G33" s="54"/>
      <c r="H33" s="55"/>
      <c r="I33" s="55"/>
      <c r="J33" s="56">
        <f>J31/J32</f>
        <v>-1.8381127486381234E-2</v>
      </c>
      <c r="K33" s="54"/>
      <c r="L33" s="55"/>
      <c r="M33" s="55"/>
      <c r="N33" s="56">
        <f>N31/N32</f>
        <v>0.31800197217352533</v>
      </c>
      <c r="O33" s="54"/>
      <c r="P33" s="53"/>
      <c r="Q33" s="53"/>
      <c r="R33" s="56">
        <f>R31/R32</f>
        <v>0.29802056656736492</v>
      </c>
      <c r="S33" s="32"/>
      <c r="T33" s="21"/>
      <c r="U33" s="21"/>
      <c r="V33" s="21"/>
      <c r="W33" s="7"/>
      <c r="X33" s="7"/>
    </row>
    <row r="34" spans="1:24" ht="16" thickTop="1" x14ac:dyDescent="0.2">
      <c r="A34" s="57"/>
      <c r="B34" s="60"/>
      <c r="C34" s="58"/>
      <c r="D34" s="59"/>
      <c r="E34" s="59"/>
      <c r="F34" s="60"/>
      <c r="G34" s="58"/>
      <c r="H34" s="59"/>
      <c r="I34" s="59"/>
      <c r="J34" s="60"/>
      <c r="K34" s="58"/>
      <c r="L34" s="59"/>
      <c r="M34" s="59"/>
      <c r="N34" s="60"/>
      <c r="O34" s="58"/>
      <c r="P34" s="60"/>
      <c r="Q34" s="60"/>
      <c r="R34" s="60"/>
      <c r="S34" s="50"/>
      <c r="T34" s="46"/>
      <c r="U34" s="46"/>
      <c r="V34" s="46"/>
      <c r="W34" s="7"/>
      <c r="X34" s="7"/>
    </row>
    <row r="35" spans="1:24" x14ac:dyDescent="0.2">
      <c r="D35" s="52" t="s">
        <v>49</v>
      </c>
      <c r="H35" s="52" t="s">
        <v>49</v>
      </c>
      <c r="L35" s="52" t="s">
        <v>49</v>
      </c>
      <c r="N35" s="3"/>
      <c r="P35" s="52" t="s">
        <v>49</v>
      </c>
      <c r="R35" s="7"/>
      <c r="T35" s="52" t="s">
        <v>49</v>
      </c>
      <c r="V35" s="7"/>
      <c r="W35" s="7"/>
      <c r="X35" s="7"/>
    </row>
    <row r="36" spans="1:24" x14ac:dyDescent="0.2">
      <c r="A36" s="3" t="s">
        <v>14</v>
      </c>
      <c r="B36" s="3" t="s">
        <v>15</v>
      </c>
      <c r="C36" s="52" t="s">
        <v>50</v>
      </c>
      <c r="D36" s="63">
        <v>100</v>
      </c>
      <c r="E36" s="52" t="s">
        <v>51</v>
      </c>
      <c r="F36" s="3" t="s">
        <v>15</v>
      </c>
      <c r="G36" s="52" t="s">
        <v>50</v>
      </c>
      <c r="H36" s="63">
        <v>100</v>
      </c>
      <c r="I36" s="52" t="s">
        <v>51</v>
      </c>
      <c r="J36" s="3" t="s">
        <v>15</v>
      </c>
      <c r="K36" s="52" t="s">
        <v>50</v>
      </c>
      <c r="L36" s="63">
        <v>100</v>
      </c>
      <c r="M36" s="52" t="s">
        <v>51</v>
      </c>
      <c r="N36" s="3" t="s">
        <v>15</v>
      </c>
      <c r="O36" s="52" t="s">
        <v>50</v>
      </c>
      <c r="P36" s="63">
        <v>100</v>
      </c>
      <c r="Q36" s="52" t="s">
        <v>51</v>
      </c>
      <c r="R36" s="3" t="s">
        <v>15</v>
      </c>
      <c r="S36" s="52" t="s">
        <v>50</v>
      </c>
      <c r="T36" s="63">
        <v>100</v>
      </c>
      <c r="U36" s="52" t="s">
        <v>51</v>
      </c>
      <c r="V36" s="3" t="s">
        <v>15</v>
      </c>
    </row>
    <row r="37" spans="1:24" x14ac:dyDescent="0.2">
      <c r="A37">
        <v>133</v>
      </c>
      <c r="B37" s="11">
        <v>-3.1205400422642072E-2</v>
      </c>
      <c r="C37" s="47">
        <f>B37+1</f>
        <v>0.96879459957735792</v>
      </c>
      <c r="D37" s="62">
        <f>D36*C37</f>
        <v>96.87945995773579</v>
      </c>
      <c r="E37" s="47">
        <f>-(D37-MAX(D$36:D37))/MAX(D$36:D37)</f>
        <v>3.12054004226421E-2</v>
      </c>
      <c r="F37" s="11">
        <v>-3.6611500561581488E-2</v>
      </c>
      <c r="G37" s="47">
        <f>F37+1</f>
        <v>0.96338849943841853</v>
      </c>
      <c r="H37" s="62">
        <f>H36*G37</f>
        <v>96.338849943841851</v>
      </c>
      <c r="I37" s="47">
        <f>-(H37-MAX(H$36:H37))/MAX(H$36:H37)</f>
        <v>3.6611500561581495E-2</v>
      </c>
      <c r="J37" s="11">
        <v>-4.3761314632661946E-2</v>
      </c>
      <c r="K37" s="47">
        <f>J37+1</f>
        <v>0.95623868536733803</v>
      </c>
      <c r="L37" s="62">
        <f>L36*K37</f>
        <v>95.623868536733809</v>
      </c>
      <c r="M37" s="47">
        <f>-(L37-MAX(L$36:L37))/MAX(L$36:L37)</f>
        <v>4.3761314632661905E-2</v>
      </c>
      <c r="N37" s="47">
        <v>-3.3315646450114041E-2</v>
      </c>
      <c r="O37" s="47">
        <f>N37+1</f>
        <v>0.96668435354988591</v>
      </c>
      <c r="P37" s="62">
        <f>P36*O37</f>
        <v>96.668435354988588</v>
      </c>
      <c r="Q37" s="47">
        <f>-(P37-MAX(P$36:P37))/MAX(P$36:P37)</f>
        <v>3.3315646450114117E-2</v>
      </c>
      <c r="R37" s="47">
        <v>-3.3315646450114041E-2</v>
      </c>
      <c r="S37" s="47">
        <f>R37+1</f>
        <v>0.96668435354988591</v>
      </c>
      <c r="T37" s="62">
        <f>T36*S37</f>
        <v>96.668435354988588</v>
      </c>
      <c r="U37" s="47">
        <f>-(T37-MAX(T$36:T37))/MAX(T$36:T37)</f>
        <v>3.3315646450114117E-2</v>
      </c>
      <c r="V37" s="11">
        <f>Data!J3</f>
        <v>4.2455633862615002E-3</v>
      </c>
    </row>
    <row r="38" spans="1:24" x14ac:dyDescent="0.2">
      <c r="A38">
        <v>134</v>
      </c>
      <c r="B38" s="11">
        <v>4.9555122667028417E-3</v>
      </c>
      <c r="C38" s="47">
        <f t="shared" ref="C38:C96" si="0">B38+1</f>
        <v>1.0049555122667029</v>
      </c>
      <c r="D38" s="62">
        <f t="shared" ref="D38:D96" si="1">D37*C38</f>
        <v>97.359547309947899</v>
      </c>
      <c r="E38" s="47">
        <f>-(D38-MAX(D$36:D38))/MAX(D$36:D38)</f>
        <v>2.6404526900521006E-2</v>
      </c>
      <c r="F38" s="11">
        <v>5.5702541292988964E-3</v>
      </c>
      <c r="G38" s="47">
        <f t="shared" ref="G38:G96" si="2">F38+1</f>
        <v>1.0055702541292988</v>
      </c>
      <c r="H38" s="62">
        <f t="shared" ref="H38:H96" si="3">H37*G38</f>
        <v>96.875481820553432</v>
      </c>
      <c r="I38" s="47">
        <f>-(H38-MAX(H$36:H38))/MAX(H$36:H38)</f>
        <v>3.1245181794465681E-2</v>
      </c>
      <c r="J38" s="11">
        <v>6.5003284977433401E-3</v>
      </c>
      <c r="K38" s="47">
        <f t="shared" ref="K38:K96" si="4">J38+1</f>
        <v>1.0065003284977434</v>
      </c>
      <c r="L38" s="62">
        <f t="shared" ref="L38:L96" si="5">L37*K38</f>
        <v>96.245455094447607</v>
      </c>
      <c r="M38" s="47">
        <f>-(L38-MAX(L$36:L38))/MAX(L$36:L38)</f>
        <v>3.7545449055523934E-2</v>
      </c>
      <c r="N38" s="47">
        <v>5.119391255459022E-3</v>
      </c>
      <c r="O38" s="47">
        <f t="shared" ref="O38:O96" si="6">N38+1</f>
        <v>1.005119391255459</v>
      </c>
      <c r="P38" s="62">
        <f t="shared" ref="P38:P96" si="7">P37*O38</f>
        <v>97.163318897623824</v>
      </c>
      <c r="Q38" s="47">
        <f>-(P38-MAX(P$36:P38))/MAX(P$36:P38)</f>
        <v>2.8366811023761755E-2</v>
      </c>
      <c r="R38" s="47">
        <v>5.119391255459022E-3</v>
      </c>
      <c r="S38" s="47">
        <f t="shared" ref="S38:S96" si="8">R38+1</f>
        <v>1.005119391255459</v>
      </c>
      <c r="T38" s="62">
        <f t="shared" ref="T38:T96" si="9">T37*S38</f>
        <v>97.163318897623824</v>
      </c>
      <c r="U38" s="47">
        <f>-(T38-MAX(T$36:T38))/MAX(T$36:T38)</f>
        <v>2.8366811023761755E-2</v>
      </c>
      <c r="V38" s="11">
        <f>Data!J4</f>
        <v>4.7137904794114695E-3</v>
      </c>
    </row>
    <row r="39" spans="1:24" x14ac:dyDescent="0.2">
      <c r="A39">
        <v>135</v>
      </c>
      <c r="B39" s="11">
        <v>2.47982234409026E-2</v>
      </c>
      <c r="C39" s="47">
        <f t="shared" si="0"/>
        <v>1.0247982234409025</v>
      </c>
      <c r="D39" s="62">
        <f t="shared" si="1"/>
        <v>99.773891118245103</v>
      </c>
      <c r="E39" s="47">
        <f>-(D39-MAX(D$36:D39))/MAX(D$36:D39)</f>
        <v>2.2610888175489661E-3</v>
      </c>
      <c r="F39" s="11">
        <v>3.107183744226516E-2</v>
      </c>
      <c r="G39" s="47">
        <f t="shared" si="2"/>
        <v>1.0310718374422652</v>
      </c>
      <c r="H39" s="62">
        <f t="shared" si="3"/>
        <v>99.885581043822782</v>
      </c>
      <c r="I39" s="47">
        <f>-(H39-MAX(H$36:H39))/MAX(H$36:H39)</f>
        <v>1.1441895617721799E-3</v>
      </c>
      <c r="J39" s="11">
        <v>4.0018652663370222E-2</v>
      </c>
      <c r="K39" s="47">
        <f t="shared" si="4"/>
        <v>1.0400186526633701</v>
      </c>
      <c r="L39" s="62">
        <f t="shared" si="5"/>
        <v>100.0970685323003</v>
      </c>
      <c r="M39" s="47">
        <f>-(L39-MAX(L$36:L39))/MAX(L$36:L39)</f>
        <v>0</v>
      </c>
      <c r="N39" s="47">
        <v>2.6824811048887506E-2</v>
      </c>
      <c r="O39" s="47">
        <f t="shared" si="6"/>
        <v>1.0268248110488876</v>
      </c>
      <c r="P39" s="62">
        <f t="shared" si="7"/>
        <v>99.769706567935387</v>
      </c>
      <c r="Q39" s="47">
        <f>-(P39-MAX(P$36:P39))/MAX(P$36:P39)</f>
        <v>2.3029343206461307E-3</v>
      </c>
      <c r="R39" s="47">
        <v>2.6824811048887506E-2</v>
      </c>
      <c r="S39" s="47">
        <f t="shared" si="8"/>
        <v>1.0268248110488876</v>
      </c>
      <c r="T39" s="62">
        <f t="shared" si="9"/>
        <v>99.769706567935387</v>
      </c>
      <c r="U39" s="47">
        <f>-(T39-MAX(T$36:T39))/MAX(T$36:T39)</f>
        <v>2.3029343206461307E-3</v>
      </c>
      <c r="V39" s="11">
        <f>Data!J5</f>
        <v>4.6916749069028174E-3</v>
      </c>
    </row>
    <row r="40" spans="1:24" x14ac:dyDescent="0.2">
      <c r="A40">
        <v>136</v>
      </c>
      <c r="B40" s="11">
        <v>-2.6124189998924408E-2</v>
      </c>
      <c r="C40" s="47">
        <f t="shared" si="0"/>
        <v>0.97387581000107559</v>
      </c>
      <c r="D40" s="62">
        <f t="shared" si="1"/>
        <v>97.167379029740076</v>
      </c>
      <c r="E40" s="47">
        <f>-(D40-MAX(D$36:D40))/MAX(D$36:D40)</f>
        <v>2.8326209702599244E-2</v>
      </c>
      <c r="F40" s="11">
        <v>-2.8334412278268686E-2</v>
      </c>
      <c r="G40" s="47">
        <f t="shared" si="2"/>
        <v>0.97166558772173128</v>
      </c>
      <c r="H40" s="62">
        <f t="shared" si="3"/>
        <v>97.055381809872685</v>
      </c>
      <c r="I40" s="47">
        <f>-(H40-MAX(H$36:H40))/MAX(H$36:H40)</f>
        <v>2.9446181901273148E-2</v>
      </c>
      <c r="J40" s="11">
        <v>-3.0747581779993868E-2</v>
      </c>
      <c r="K40" s="47">
        <f t="shared" si="4"/>
        <v>0.96925241822000618</v>
      </c>
      <c r="L40" s="62">
        <f t="shared" si="5"/>
        <v>97.019325731665745</v>
      </c>
      <c r="M40" s="47">
        <f>-(L40-MAX(L$36:L40))/MAX(L$36:L40)</f>
        <v>3.0747581779993857E-2</v>
      </c>
      <c r="N40" s="47">
        <v>-2.7318407671983388E-2</v>
      </c>
      <c r="O40" s="47">
        <f t="shared" si="6"/>
        <v>0.97268159232801665</v>
      </c>
      <c r="P40" s="62">
        <f t="shared" si="7"/>
        <v>97.044157050598372</v>
      </c>
      <c r="Q40" s="47">
        <f>-(P40-MAX(P$36:P40))/MAX(P$36:P40)</f>
        <v>2.955842949401628E-2</v>
      </c>
      <c r="R40" s="47">
        <v>-2.7318407671983388E-2</v>
      </c>
      <c r="S40" s="47">
        <f t="shared" si="8"/>
        <v>0.97268159232801665</v>
      </c>
      <c r="T40" s="62">
        <f t="shared" si="9"/>
        <v>97.044157050598372</v>
      </c>
      <c r="U40" s="47">
        <f>-(T40-MAX(T$36:T40))/MAX(T$36:T40)</f>
        <v>2.955842949401628E-2</v>
      </c>
      <c r="V40" s="11">
        <f>Data!J6</f>
        <v>4.8791724253465368E-3</v>
      </c>
    </row>
    <row r="41" spans="1:24" x14ac:dyDescent="0.2">
      <c r="A41">
        <v>137</v>
      </c>
      <c r="B41" s="11">
        <v>2.6535249108305702E-3</v>
      </c>
      <c r="C41" s="47">
        <f t="shared" si="0"/>
        <v>1.0026535249108306</v>
      </c>
      <c r="D41" s="62">
        <f t="shared" si="1"/>
        <v>97.425215090515607</v>
      </c>
      <c r="E41" s="47">
        <f>-(D41-MAX(D$36:D41))/MAX(D$36:D41)</f>
        <v>2.5747849094843928E-2</v>
      </c>
      <c r="F41" s="11">
        <v>-1.998606587363394E-3</v>
      </c>
      <c r="G41" s="47">
        <f t="shared" si="2"/>
        <v>0.99800139341263661</v>
      </c>
      <c r="H41" s="62">
        <f t="shared" si="3"/>
        <v>96.861406284448407</v>
      </c>
      <c r="I41" s="47">
        <f>-(H41-MAX(H$36:H41))/MAX(H$36:H41)</f>
        <v>3.1385937155515936E-2</v>
      </c>
      <c r="J41" s="11">
        <v>-9.0306914602277331E-3</v>
      </c>
      <c r="K41" s="47">
        <f t="shared" si="4"/>
        <v>0.99096930853977228</v>
      </c>
      <c r="L41" s="62">
        <f t="shared" si="5"/>
        <v>96.143174135303738</v>
      </c>
      <c r="M41" s="47">
        <f>-(L41-MAX(L$36:L41))/MAX(L$36:L41)</f>
        <v>3.9500601316018347E-2</v>
      </c>
      <c r="N41" s="47">
        <v>1.409215705449936E-3</v>
      </c>
      <c r="O41" s="47">
        <f t="shared" si="6"/>
        <v>1.0014092157054499</v>
      </c>
      <c r="P41" s="62">
        <f t="shared" si="7"/>
        <v>97.18091320083623</v>
      </c>
      <c r="Q41" s="47">
        <f>-(P41-MAX(P$36:P41))/MAX(P$36:P41)</f>
        <v>2.8190867991637704E-2</v>
      </c>
      <c r="R41" s="47">
        <v>1.409215705449936E-3</v>
      </c>
      <c r="S41" s="47">
        <f t="shared" si="8"/>
        <v>1.0014092157054499</v>
      </c>
      <c r="T41" s="62">
        <f t="shared" si="9"/>
        <v>97.18091320083623</v>
      </c>
      <c r="U41" s="47">
        <f>-(T41-MAX(T$36:T41))/MAX(T$36:T41)</f>
        <v>2.8190867991637704E-2</v>
      </c>
      <c r="V41" s="11">
        <f>Data!J7</f>
        <v>4.6887698751745472E-3</v>
      </c>
    </row>
    <row r="42" spans="1:24" x14ac:dyDescent="0.2">
      <c r="A42">
        <v>138</v>
      </c>
      <c r="B42" s="11">
        <v>1.8632604230014338E-2</v>
      </c>
      <c r="C42" s="47">
        <f t="shared" si="0"/>
        <v>1.0186326042300142</v>
      </c>
      <c r="D42" s="62">
        <f t="shared" si="1"/>
        <v>99.240500565321199</v>
      </c>
      <c r="E42" s="47">
        <f>-(D42-MAX(D$36:D42))/MAX(D$36:D42)</f>
        <v>7.5949943467880131E-3</v>
      </c>
      <c r="F42" s="11">
        <v>2.016581772570996E-2</v>
      </c>
      <c r="G42" s="47">
        <f t="shared" si="2"/>
        <v>1.02016581772571</v>
      </c>
      <c r="H42" s="62">
        <f t="shared" si="3"/>
        <v>98.814695748236531</v>
      </c>
      <c r="I42" s="47">
        <f>-(H42-MAX(H$36:H42))/MAX(H$36:H42)</f>
        <v>1.1853042517634691E-2</v>
      </c>
      <c r="J42" s="11">
        <v>2.2078508862332317E-2</v>
      </c>
      <c r="K42" s="47">
        <f t="shared" si="4"/>
        <v>1.0220785088623323</v>
      </c>
      <c r="L42" s="62">
        <f t="shared" si="5"/>
        <v>98.265872057502804</v>
      </c>
      <c r="M42" s="47">
        <f>-(L42-MAX(L$36:L42))/MAX(L$36:L42)</f>
        <v>1.8294206829909166E-2</v>
      </c>
      <c r="N42" s="47">
        <v>1.9305871860829327E-2</v>
      </c>
      <c r="O42" s="47">
        <f t="shared" si="6"/>
        <v>1.0193058718608294</v>
      </c>
      <c r="P42" s="62">
        <f t="shared" si="7"/>
        <v>99.057075458409969</v>
      </c>
      <c r="Q42" s="47">
        <f>-(P42-MAX(P$36:P42))/MAX(P$36:P42)</f>
        <v>9.4292454159003117E-3</v>
      </c>
      <c r="R42" s="47">
        <v>1.9305871860829327E-2</v>
      </c>
      <c r="S42" s="47">
        <f t="shared" si="8"/>
        <v>1.0193058718608294</v>
      </c>
      <c r="T42" s="62">
        <f t="shared" si="9"/>
        <v>99.057075458409969</v>
      </c>
      <c r="U42" s="47">
        <f>-(T42-MAX(T$36:T42))/MAX(T$36:T42)</f>
        <v>9.4292454159003117E-3</v>
      </c>
      <c r="V42" s="11">
        <f>Data!J8</f>
        <v>4.8535634281921536E-3</v>
      </c>
    </row>
    <row r="43" spans="1:24" x14ac:dyDescent="0.2">
      <c r="A43">
        <v>139</v>
      </c>
      <c r="B43" s="11">
        <v>-1.5803630753723933E-2</v>
      </c>
      <c r="C43" s="47">
        <f t="shared" si="0"/>
        <v>0.98419636924627607</v>
      </c>
      <c r="D43" s="62">
        <f t="shared" si="1"/>
        <v>97.672140338572135</v>
      </c>
      <c r="E43" s="47">
        <f>-(D43-MAX(D$36:D43))/MAX(D$36:D43)</f>
        <v>2.3278596614278654E-2</v>
      </c>
      <c r="F43" s="11">
        <v>-2.0137713041022614E-2</v>
      </c>
      <c r="G43" s="47">
        <f t="shared" si="2"/>
        <v>0.97986228695897737</v>
      </c>
      <c r="H43" s="62">
        <f t="shared" si="3"/>
        <v>96.82479376102259</v>
      </c>
      <c r="I43" s="47">
        <f>-(H43-MAX(H$36:H43))/MAX(H$36:H43)</f>
        <v>3.1752062389774099E-2</v>
      </c>
      <c r="J43" s="11">
        <v>-2.6106445483144395E-2</v>
      </c>
      <c r="K43" s="47">
        <f t="shared" si="4"/>
        <v>0.97389355451685555</v>
      </c>
      <c r="L43" s="62">
        <f t="shared" si="5"/>
        <v>95.700499425779967</v>
      </c>
      <c r="M43" s="47">
        <f>-(L43-MAX(L$36:L43))/MAX(L$36:L43)</f>
        <v>4.3923055599791157E-2</v>
      </c>
      <c r="N43" s="47">
        <v>-1.7341557525468128E-2</v>
      </c>
      <c r="O43" s="47">
        <f t="shared" si="6"/>
        <v>0.98265844247453182</v>
      </c>
      <c r="P43" s="62">
        <f t="shared" si="7"/>
        <v>97.339271486043316</v>
      </c>
      <c r="Q43" s="47">
        <f>-(P43-MAX(P$36:P43))/MAX(P$36:P43)</f>
        <v>2.6607285139566842E-2</v>
      </c>
      <c r="R43" s="47">
        <v>-1.7341557525468128E-2</v>
      </c>
      <c r="S43" s="47">
        <f t="shared" si="8"/>
        <v>0.98265844247453182</v>
      </c>
      <c r="T43" s="62">
        <f t="shared" si="9"/>
        <v>97.339271486043316</v>
      </c>
      <c r="U43" s="47">
        <f>-(T43-MAX(T$36:T43))/MAX(T$36:T43)</f>
        <v>2.6607285139566842E-2</v>
      </c>
      <c r="V43" s="11">
        <f>Data!J9</f>
        <v>4.9539693679561169E-3</v>
      </c>
    </row>
    <row r="44" spans="1:24" x14ac:dyDescent="0.2">
      <c r="A44">
        <v>140</v>
      </c>
      <c r="B44" s="11">
        <v>1.2158059072560108E-2</v>
      </c>
      <c r="C44" s="47">
        <f t="shared" si="0"/>
        <v>1.0121580590725601</v>
      </c>
      <c r="D44" s="62">
        <f t="shared" si="1"/>
        <v>98.859643990551874</v>
      </c>
      <c r="E44" s="47">
        <f>-(D44-MAX(D$36:D44))/MAX(D$36:D44)</f>
        <v>1.1403560094481265E-2</v>
      </c>
      <c r="F44" s="11">
        <v>1.8480872032506739E-2</v>
      </c>
      <c r="G44" s="47">
        <f t="shared" si="2"/>
        <v>1.0184808720325067</v>
      </c>
      <c r="H44" s="62">
        <f t="shared" si="3"/>
        <v>98.614200384093905</v>
      </c>
      <c r="I44" s="47">
        <f>-(H44-MAX(H$36:H44))/MAX(H$36:H44)</f>
        <v>1.3857996159060946E-2</v>
      </c>
      <c r="J44" s="11">
        <v>2.7901766516875766E-2</v>
      </c>
      <c r="K44" s="47">
        <f t="shared" si="4"/>
        <v>1.0279017665168757</v>
      </c>
      <c r="L44" s="62">
        <f t="shared" si="5"/>
        <v>98.370712416306475</v>
      </c>
      <c r="M44" s="47">
        <f>-(L44-MAX(L$36:L44))/MAX(L$36:L44)</f>
        <v>1.7246819924968591E-2</v>
      </c>
      <c r="N44" s="47">
        <v>1.3937993857653529E-2</v>
      </c>
      <c r="O44" s="47">
        <f t="shared" si="6"/>
        <v>1.0139379938576536</v>
      </c>
      <c r="P44" s="62">
        <f t="shared" si="7"/>
        <v>98.695985654124257</v>
      </c>
      <c r="Q44" s="47">
        <f>-(P44-MAX(P$36:P44))/MAX(P$36:P44)</f>
        <v>1.3040143458757427E-2</v>
      </c>
      <c r="R44" s="47">
        <v>1.3937993857653529E-2</v>
      </c>
      <c r="S44" s="47">
        <f t="shared" si="8"/>
        <v>1.0139379938576536</v>
      </c>
      <c r="T44" s="62">
        <f t="shared" si="9"/>
        <v>98.695985654124257</v>
      </c>
      <c r="U44" s="47">
        <f>-(T44-MAX(T$36:T44))/MAX(T$36:T44)</f>
        <v>1.3040143458757427E-2</v>
      </c>
      <c r="V44" s="11">
        <f>Data!J10</f>
        <v>4.970628106642519E-3</v>
      </c>
    </row>
    <row r="45" spans="1:24" x14ac:dyDescent="0.2">
      <c r="A45">
        <v>141</v>
      </c>
      <c r="B45" s="11">
        <v>-2.5619508144683535E-2</v>
      </c>
      <c r="C45" s="47">
        <f t="shared" si="0"/>
        <v>0.9743804918553165</v>
      </c>
      <c r="D45" s="62">
        <f t="shared" si="1"/>
        <v>96.326908536155415</v>
      </c>
      <c r="E45" s="47">
        <f>-(D45-MAX(D$36:D45))/MAX(D$36:D45)</f>
        <v>3.6730914638445855E-2</v>
      </c>
      <c r="F45" s="11">
        <v>-3.4956895702272901E-2</v>
      </c>
      <c r="G45" s="47">
        <f t="shared" si="2"/>
        <v>0.96504310429772711</v>
      </c>
      <c r="H45" s="62">
        <f t="shared" si="3"/>
        <v>95.16695406650409</v>
      </c>
      <c r="I45" s="47">
        <f>-(H45-MAX(H$36:H45))/MAX(H$36:H45)</f>
        <v>4.8330459334959101E-2</v>
      </c>
      <c r="J45" s="11">
        <v>-4.8244365188519794E-2</v>
      </c>
      <c r="K45" s="47">
        <f t="shared" si="4"/>
        <v>0.95175563481148018</v>
      </c>
      <c r="L45" s="62">
        <f t="shared" si="5"/>
        <v>93.624879842639331</v>
      </c>
      <c r="M45" s="47">
        <f>-(L45-MAX(L$36:L45))/MAX(L$36:L45)</f>
        <v>6.4659123234687518E-2</v>
      </c>
      <c r="N45" s="47">
        <v>-2.8654387425609766E-2</v>
      </c>
      <c r="O45" s="47">
        <f t="shared" si="6"/>
        <v>0.97134561257439023</v>
      </c>
      <c r="P45" s="62">
        <f t="shared" si="7"/>
        <v>95.867912643838551</v>
      </c>
      <c r="Q45" s="47">
        <f>-(P45-MAX(P$36:P45))/MAX(P$36:P45)</f>
        <v>4.1320873561614492E-2</v>
      </c>
      <c r="R45" s="47">
        <v>-2.8654387425609766E-2</v>
      </c>
      <c r="S45" s="47">
        <f t="shared" si="8"/>
        <v>0.97134561257439023</v>
      </c>
      <c r="T45" s="62">
        <f t="shared" si="9"/>
        <v>95.867912643838551</v>
      </c>
      <c r="U45" s="47">
        <f>-(T45-MAX(T$36:T45))/MAX(T$36:T45)</f>
        <v>4.1320873561614492E-2</v>
      </c>
      <c r="V45" s="11">
        <f>Data!J11</f>
        <v>5.2321778940484943E-3</v>
      </c>
    </row>
    <row r="46" spans="1:24" x14ac:dyDescent="0.2">
      <c r="A46">
        <v>142</v>
      </c>
      <c r="B46" s="11">
        <v>-5.6271529534755267E-3</v>
      </c>
      <c r="C46" s="47">
        <f t="shared" si="0"/>
        <v>0.99437284704652451</v>
      </c>
      <c r="D46" s="62">
        <f t="shared" si="1"/>
        <v>95.78486228828703</v>
      </c>
      <c r="E46" s="47">
        <f>-(D46-MAX(D$36:D46))/MAX(D$36:D46)</f>
        <v>4.2151377117129699E-2</v>
      </c>
      <c r="F46" s="11">
        <v>-7.9160502569451518E-3</v>
      </c>
      <c r="G46" s="47">
        <f t="shared" si="2"/>
        <v>0.9920839497430548</v>
      </c>
      <c r="H46" s="62">
        <f t="shared" si="3"/>
        <v>94.413607675313244</v>
      </c>
      <c r="I46" s="47">
        <f>-(H46-MAX(H$36:H46))/MAX(H$36:H46)</f>
        <v>5.5863923246867557E-2</v>
      </c>
      <c r="J46" s="11">
        <v>-1.1074769452891797E-2</v>
      </c>
      <c r="K46" s="47">
        <f t="shared" si="4"/>
        <v>0.98892523054710824</v>
      </c>
      <c r="L46" s="62">
        <f t="shared" si="5"/>
        <v>92.588005883327412</v>
      </c>
      <c r="M46" s="47">
        <f>-(L46-MAX(L$36:L46))/MAX(L$36:L46)</f>
        <v>7.5017807804728956E-2</v>
      </c>
      <c r="N46" s="47">
        <v>-6.4351071054472419E-3</v>
      </c>
      <c r="O46" s="47">
        <f t="shared" si="6"/>
        <v>0.99356489289455274</v>
      </c>
      <c r="P46" s="62">
        <f t="shared" si="7"/>
        <v>95.250992357999792</v>
      </c>
      <c r="Q46" s="47">
        <f>-(P46-MAX(P$36:P46))/MAX(P$36:P46)</f>
        <v>4.7490076420002081E-2</v>
      </c>
      <c r="R46" s="47">
        <v>-6.4351071054472419E-3</v>
      </c>
      <c r="S46" s="47">
        <f t="shared" si="8"/>
        <v>0.99356489289455274</v>
      </c>
      <c r="T46" s="62">
        <f t="shared" si="9"/>
        <v>95.250992357999792</v>
      </c>
      <c r="U46" s="47">
        <f>-(T46-MAX(T$36:T46))/MAX(T$36:T46)</f>
        <v>4.7490076420002081E-2</v>
      </c>
      <c r="V46" s="11">
        <f>Data!J12</f>
        <v>5.1236174365647032E-3</v>
      </c>
    </row>
    <row r="47" spans="1:24" x14ac:dyDescent="0.2">
      <c r="A47">
        <v>143</v>
      </c>
      <c r="B47" s="11">
        <v>-9.888662637221754E-3</v>
      </c>
      <c r="C47" s="47">
        <f t="shared" si="0"/>
        <v>0.99011133736277823</v>
      </c>
      <c r="D47" s="62">
        <f t="shared" si="1"/>
        <v>94.837678099365419</v>
      </c>
      <c r="E47" s="47">
        <f>-(D47-MAX(D$36:D47))/MAX(D$36:D47)</f>
        <v>5.1623219006345804E-2</v>
      </c>
      <c r="F47" s="11">
        <v>-2.2019715975304957E-2</v>
      </c>
      <c r="G47" s="47">
        <f t="shared" si="2"/>
        <v>0.97798028402469506</v>
      </c>
      <c r="H47" s="62">
        <f t="shared" si="3"/>
        <v>92.334646850098977</v>
      </c>
      <c r="I47" s="47">
        <f>-(H47-MAX(H$36:H47))/MAX(H$36:H47)</f>
        <v>7.6653531499010233E-2</v>
      </c>
      <c r="J47" s="11">
        <v>-4.0052851751135522E-2</v>
      </c>
      <c r="K47" s="47">
        <f t="shared" si="4"/>
        <v>0.95994714824886451</v>
      </c>
      <c r="L47" s="62">
        <f t="shared" si="5"/>
        <v>88.879592209749234</v>
      </c>
      <c r="M47" s="47">
        <f>-(L47-MAX(L$36:L47))/MAX(L$36:L47)</f>
        <v>0.11206598242116651</v>
      </c>
      <c r="N47" s="47">
        <v>-1.3330941055535891E-2</v>
      </c>
      <c r="O47" s="47">
        <f t="shared" si="6"/>
        <v>0.98666905894446411</v>
      </c>
      <c r="P47" s="62">
        <f t="shared" si="7"/>
        <v>93.981206993393997</v>
      </c>
      <c r="Q47" s="47">
        <f>-(P47-MAX(P$36:P47))/MAX(P$36:P47)</f>
        <v>6.0187930066060033E-2</v>
      </c>
      <c r="R47" s="47">
        <v>-1.3330941055535891E-2</v>
      </c>
      <c r="S47" s="47">
        <f t="shared" si="8"/>
        <v>0.98666905894446411</v>
      </c>
      <c r="T47" s="62">
        <f t="shared" si="9"/>
        <v>93.981206993393997</v>
      </c>
      <c r="U47" s="47">
        <f>-(T47-MAX(T$36:T47))/MAX(T$36:T47)</f>
        <v>6.0187930066060033E-2</v>
      </c>
      <c r="V47" s="11">
        <f>Data!J13</f>
        <v>5.2593251881219343E-3</v>
      </c>
    </row>
    <row r="48" spans="1:24" x14ac:dyDescent="0.2">
      <c r="A48">
        <v>144</v>
      </c>
      <c r="B48" s="11">
        <v>2.3145510720698599E-2</v>
      </c>
      <c r="C48" s="47">
        <f t="shared" si="0"/>
        <v>1.0231455107206986</v>
      </c>
      <c r="D48" s="62">
        <f t="shared" si="1"/>
        <v>97.032744594540446</v>
      </c>
      <c r="E48" s="47">
        <f>-(D48-MAX(D$36:D48))/MAX(D$36:D48)</f>
        <v>2.9672554054595537E-2</v>
      </c>
      <c r="F48" s="11">
        <v>2.0092284490385207E-2</v>
      </c>
      <c r="G48" s="47">
        <f t="shared" si="2"/>
        <v>1.0200922844903852</v>
      </c>
      <c r="H48" s="62">
        <f t="shared" si="3"/>
        <v>94.189860842930415</v>
      </c>
      <c r="I48" s="47">
        <f>-(H48-MAX(H$36:H48))/MAX(H$36:H48)</f>
        <v>5.8101391570695854E-2</v>
      </c>
      <c r="J48" s="11">
        <v>1.4880014658210209E-2</v>
      </c>
      <c r="K48" s="47">
        <f t="shared" si="4"/>
        <v>1.0148800146582102</v>
      </c>
      <c r="L48" s="62">
        <f t="shared" si="5"/>
        <v>90.202121844646044</v>
      </c>
      <c r="M48" s="47">
        <f>-(L48-MAX(L$36:L48))/MAX(L$36:L48)</f>
        <v>9.8853511224070031E-2</v>
      </c>
      <c r="N48" s="47">
        <v>2.2716953323720607E-2</v>
      </c>
      <c r="O48" s="47">
        <f t="shared" si="6"/>
        <v>1.0227169533237206</v>
      </c>
      <c r="P48" s="62">
        <f t="shared" si="7"/>
        <v>96.116173685969855</v>
      </c>
      <c r="Q48" s="47">
        <f>-(P48-MAX(P$36:P48))/MAX(P$36:P48)</f>
        <v>3.8838263140301449E-2</v>
      </c>
      <c r="R48" s="47">
        <v>2.2716953323720607E-2</v>
      </c>
      <c r="S48" s="47">
        <f t="shared" si="8"/>
        <v>1.0227169533237206</v>
      </c>
      <c r="T48" s="62">
        <f t="shared" si="9"/>
        <v>96.116173685969855</v>
      </c>
      <c r="U48" s="47">
        <f>-(T48-MAX(T$36:T48))/MAX(T$36:T48)</f>
        <v>3.8838263140301449E-2</v>
      </c>
      <c r="V48" s="11">
        <f>Data!J14</f>
        <v>5.1513200257566954E-3</v>
      </c>
    </row>
    <row r="49" spans="1:22" x14ac:dyDescent="0.2">
      <c r="A49">
        <v>145</v>
      </c>
      <c r="B49" s="11">
        <v>1.1691170140176815E-2</v>
      </c>
      <c r="C49" s="47">
        <f t="shared" si="0"/>
        <v>1.0116911701401767</v>
      </c>
      <c r="D49" s="62">
        <f t="shared" si="1"/>
        <v>98.167170920763539</v>
      </c>
      <c r="E49" s="47">
        <f>-(D49-MAX(D$36:D49))/MAX(D$36:D49)</f>
        <v>1.8328290792364612E-2</v>
      </c>
      <c r="F49" s="11">
        <v>1.4450706932406469E-2</v>
      </c>
      <c r="G49" s="47">
        <f t="shared" si="2"/>
        <v>1.0144507069324065</v>
      </c>
      <c r="H49" s="62">
        <f t="shared" si="3"/>
        <v>95.550970917975746</v>
      </c>
      <c r="I49" s="47">
        <f>-(H49-MAX(H$36:H49))/MAX(H$36:H49)</f>
        <v>4.4490290820242535E-2</v>
      </c>
      <c r="J49" s="11">
        <v>1.8431714196075966E-2</v>
      </c>
      <c r="K49" s="47">
        <f t="shared" si="4"/>
        <v>1.0184317141960759</v>
      </c>
      <c r="L49" s="62">
        <f t="shared" si="5"/>
        <v>91.86470157436618</v>
      </c>
      <c r="M49" s="47">
        <f>-(L49-MAX(L$36:L49))/MAX(L$36:L49)</f>
        <v>8.2243836694154721E-2</v>
      </c>
      <c r="N49" s="47">
        <v>1.2552936409078711E-2</v>
      </c>
      <c r="O49" s="47">
        <f t="shared" si="6"/>
        <v>1.0125529364090786</v>
      </c>
      <c r="P49" s="62">
        <f t="shared" si="7"/>
        <v>97.322713902133785</v>
      </c>
      <c r="Q49" s="47">
        <f>-(P49-MAX(P$36:P49))/MAX(P$36:P49)</f>
        <v>2.677286097866215E-2</v>
      </c>
      <c r="R49" s="47">
        <v>1.2552936409078711E-2</v>
      </c>
      <c r="S49" s="47">
        <f t="shared" si="8"/>
        <v>1.0125529364090786</v>
      </c>
      <c r="T49" s="62">
        <f t="shared" si="9"/>
        <v>97.322713902133785</v>
      </c>
      <c r="U49" s="47">
        <f>-(T49-MAX(T$36:T49))/MAX(T$36:T49)</f>
        <v>2.677286097866215E-2</v>
      </c>
      <c r="V49" s="11">
        <f>Data!J15</f>
        <v>4.3241511851376179E-3</v>
      </c>
    </row>
    <row r="50" spans="1:22" x14ac:dyDescent="0.2">
      <c r="A50">
        <v>146</v>
      </c>
      <c r="B50" s="11">
        <v>-2.7287523619101452E-2</v>
      </c>
      <c r="C50" s="47">
        <f t="shared" si="0"/>
        <v>0.97271247638089853</v>
      </c>
      <c r="D50" s="62">
        <f t="shared" si="1"/>
        <v>95.488431925642828</v>
      </c>
      <c r="E50" s="47">
        <f>-(D50-MAX(D$36:D50))/MAX(D$36:D50)</f>
        <v>4.5115680743571716E-2</v>
      </c>
      <c r="F50" s="11">
        <v>-4.2518595240731795E-2</v>
      </c>
      <c r="G50" s="47">
        <f t="shared" si="2"/>
        <v>0.95748140475926824</v>
      </c>
      <c r="H50" s="62">
        <f t="shared" si="3"/>
        <v>91.488277860655401</v>
      </c>
      <c r="I50" s="47">
        <f>-(H50-MAX(H$36:H50))/MAX(H$36:H50)</f>
        <v>8.5117221393445991E-2</v>
      </c>
      <c r="J50" s="11">
        <v>-6.4768523863618838E-2</v>
      </c>
      <c r="K50" s="47">
        <f t="shared" si="4"/>
        <v>0.93523147613638113</v>
      </c>
      <c r="L50" s="62">
        <f t="shared" si="5"/>
        <v>85.914760458222617</v>
      </c>
      <c r="M50" s="47">
        <f>-(L50-MAX(L$36:L50))/MAX(L$36:L50)</f>
        <v>0.14168554865821267</v>
      </c>
      <c r="N50" s="47">
        <v>-3.1863909541262815E-2</v>
      </c>
      <c r="O50" s="47">
        <f t="shared" si="6"/>
        <v>0.96813609045873716</v>
      </c>
      <c r="P50" s="62">
        <f t="shared" si="7"/>
        <v>94.221631750045987</v>
      </c>
      <c r="Q50" s="47">
        <f>-(P50-MAX(P$36:P50))/MAX(P$36:P50)</f>
        <v>5.7783682499540134E-2</v>
      </c>
      <c r="R50" s="47">
        <v>-3.1863909541262815E-2</v>
      </c>
      <c r="S50" s="47">
        <f t="shared" si="8"/>
        <v>0.96813609045873716</v>
      </c>
      <c r="T50" s="62">
        <f t="shared" si="9"/>
        <v>94.221631750045987</v>
      </c>
      <c r="U50" s="47">
        <f>-(T50-MAX(T$36:T50))/MAX(T$36:T50)</f>
        <v>5.7783682499540134E-2</v>
      </c>
      <c r="V50" s="11">
        <f>Data!J16</f>
        <v>4.4051985329294019E-3</v>
      </c>
    </row>
    <row r="51" spans="1:22" x14ac:dyDescent="0.2">
      <c r="A51">
        <v>147</v>
      </c>
      <c r="B51" s="11">
        <v>-4.4590927758622785E-2</v>
      </c>
      <c r="C51" s="47">
        <f t="shared" si="0"/>
        <v>0.95540907224137717</v>
      </c>
      <c r="D51" s="62">
        <f t="shared" si="1"/>
        <v>91.230514155862309</v>
      </c>
      <c r="E51" s="47">
        <f>-(D51-MAX(D$36:D51))/MAX(D$36:D51)</f>
        <v>8.7694858441376908E-2</v>
      </c>
      <c r="F51" s="11">
        <v>-5.2873481475555539E-2</v>
      </c>
      <c r="G51" s="47">
        <f t="shared" si="2"/>
        <v>0.94712651852444441</v>
      </c>
      <c r="H51" s="62">
        <f t="shared" si="3"/>
        <v>86.650974095959555</v>
      </c>
      <c r="I51" s="47">
        <f>-(H51-MAX(H$36:H51))/MAX(H$36:H51)</f>
        <v>0.13349025904040446</v>
      </c>
      <c r="J51" s="11">
        <v>-6.4009542046335216E-2</v>
      </c>
      <c r="K51" s="47">
        <f t="shared" si="4"/>
        <v>0.93599045795366476</v>
      </c>
      <c r="L51" s="62">
        <f t="shared" si="5"/>
        <v>80.415395986271193</v>
      </c>
      <c r="M51" s="47">
        <f>-(L51-MAX(L$36:L51))/MAX(L$36:L51)</f>
        <v>0.196625863620352</v>
      </c>
      <c r="N51" s="47">
        <v>-4.770568053378195E-2</v>
      </c>
      <c r="O51" s="47">
        <f t="shared" si="6"/>
        <v>0.95229431946621801</v>
      </c>
      <c r="P51" s="62">
        <f t="shared" si="7"/>
        <v>89.726724686406641</v>
      </c>
      <c r="Q51" s="47">
        <f>-(P51-MAX(P$36:P51))/MAX(P$36:P51)</f>
        <v>0.10273275313593359</v>
      </c>
      <c r="R51" s="47">
        <v>-4.770568053378195E-2</v>
      </c>
      <c r="S51" s="47">
        <f t="shared" si="8"/>
        <v>0.95229431946621801</v>
      </c>
      <c r="T51" s="62">
        <f t="shared" si="9"/>
        <v>89.726724686406641</v>
      </c>
      <c r="U51" s="47">
        <f>-(T51-MAX(T$36:T51))/MAX(T$36:T51)</f>
        <v>0.10273275313593359</v>
      </c>
      <c r="V51" s="11">
        <f>Data!J17</f>
        <v>3.8302010359404478E-3</v>
      </c>
    </row>
    <row r="52" spans="1:22" x14ac:dyDescent="0.2">
      <c r="A52">
        <v>148</v>
      </c>
      <c r="B52" s="11">
        <v>3.3898031548845478E-2</v>
      </c>
      <c r="C52" s="47">
        <f t="shared" si="0"/>
        <v>1.0338980315488455</v>
      </c>
      <c r="D52" s="62">
        <f t="shared" si="1"/>
        <v>94.323049002935122</v>
      </c>
      <c r="E52" s="47">
        <f>-(D52-MAX(D$36:D52))/MAX(D$36:D52)</f>
        <v>5.6769509970648786E-2</v>
      </c>
      <c r="F52" s="11">
        <v>4.9428488485701125E-2</v>
      </c>
      <c r="G52" s="47">
        <f t="shared" si="2"/>
        <v>1.049428488485701</v>
      </c>
      <c r="H52" s="62">
        <f t="shared" si="3"/>
        <v>90.934000771336471</v>
      </c>
      <c r="I52" s="47">
        <f>-(H52-MAX(H$36:H52))/MAX(H$36:H52)</f>
        <v>9.0659992286635294E-2</v>
      </c>
      <c r="J52" s="11">
        <v>7.2179861682667837E-2</v>
      </c>
      <c r="K52" s="47">
        <f t="shared" si="4"/>
        <v>1.0721798616826679</v>
      </c>
      <c r="L52" s="62">
        <f t="shared" si="5"/>
        <v>86.219768145717211</v>
      </c>
      <c r="M52" s="47">
        <f>-(L52-MAX(L$36:L52))/MAX(L$36:L52)</f>
        <v>0.13863842957703626</v>
      </c>
      <c r="N52" s="47">
        <v>3.8522710141886685E-2</v>
      </c>
      <c r="O52" s="47">
        <f t="shared" si="6"/>
        <v>1.0385227101418866</v>
      </c>
      <c r="P52" s="62">
        <f t="shared" si="7"/>
        <v>93.183241293481942</v>
      </c>
      <c r="Q52" s="47">
        <f>-(P52-MAX(P$36:P52))/MAX(P$36:P52)</f>
        <v>6.8167587065180585E-2</v>
      </c>
      <c r="R52" s="47">
        <v>3.8522710141886685E-2</v>
      </c>
      <c r="S52" s="47">
        <f t="shared" si="8"/>
        <v>1.0385227101418866</v>
      </c>
      <c r="T52" s="62">
        <f t="shared" si="9"/>
        <v>93.183241293481942</v>
      </c>
      <c r="U52" s="47">
        <f>-(T52-MAX(T$36:T52))/MAX(T$36:T52)</f>
        <v>6.8167587065180585E-2</v>
      </c>
      <c r="V52" s="11">
        <f>Data!J18</f>
        <v>3.6574275433948465E-3</v>
      </c>
    </row>
    <row r="53" spans="1:22" x14ac:dyDescent="0.2">
      <c r="A53">
        <v>149</v>
      </c>
      <c r="B53" s="11">
        <v>-1.1393352694746247E-2</v>
      </c>
      <c r="C53" s="47">
        <f t="shared" si="0"/>
        <v>0.98860664730525372</v>
      </c>
      <c r="D53" s="62">
        <f t="shared" si="1"/>
        <v>93.248393238400851</v>
      </c>
      <c r="E53" s="47">
        <f>-(D53-MAX(D$36:D53))/MAX(D$36:D53)</f>
        <v>6.7516067615991493E-2</v>
      </c>
      <c r="F53" s="11">
        <v>-1.5182252610889128E-2</v>
      </c>
      <c r="G53" s="47">
        <f t="shared" si="2"/>
        <v>0.98481774738911088</v>
      </c>
      <c r="H53" s="62">
        <f t="shared" si="3"/>
        <v>89.553417800707251</v>
      </c>
      <c r="I53" s="47">
        <f>-(H53-MAX(H$36:H53))/MAX(H$36:H53)</f>
        <v>0.10446582199292749</v>
      </c>
      <c r="J53" s="11">
        <v>-2.0508990392841594E-2</v>
      </c>
      <c r="K53" s="47">
        <f t="shared" si="4"/>
        <v>0.9794910096071584</v>
      </c>
      <c r="L53" s="62">
        <f t="shared" si="5"/>
        <v>84.451487749143666</v>
      </c>
      <c r="M53" s="47">
        <f>-(L53-MAX(L$36:L53))/MAX(L$36:L53)</f>
        <v>0.15630408574960378</v>
      </c>
      <c r="N53" s="47">
        <v>-1.2667098031655746E-2</v>
      </c>
      <c r="O53" s="47">
        <f t="shared" si="6"/>
        <v>0.98733290196834422</v>
      </c>
      <c r="P53" s="62">
        <f t="shared" si="7"/>
        <v>92.002880041109975</v>
      </c>
      <c r="Q53" s="47">
        <f>-(P53-MAX(P$36:P53))/MAX(P$36:P53)</f>
        <v>7.9971199588900255E-2</v>
      </c>
      <c r="R53" s="47">
        <v>-1.2667098031655746E-2</v>
      </c>
      <c r="S53" s="47">
        <f t="shared" si="8"/>
        <v>0.98733290196834422</v>
      </c>
      <c r="T53" s="62">
        <f t="shared" si="9"/>
        <v>92.002880041109975</v>
      </c>
      <c r="U53" s="47">
        <f>-(T53-MAX(T$36:T53))/MAX(T$36:T53)</f>
        <v>7.9971199588900255E-2</v>
      </c>
      <c r="V53" s="11">
        <f>Data!J19</f>
        <v>3.2304449740973989E-3</v>
      </c>
    </row>
    <row r="54" spans="1:22" x14ac:dyDescent="0.2">
      <c r="A54">
        <v>150</v>
      </c>
      <c r="B54" s="11">
        <v>-1.2205107978703734E-2</v>
      </c>
      <c r="C54" s="47">
        <f t="shared" si="0"/>
        <v>0.98779489202129622</v>
      </c>
      <c r="D54" s="62">
        <f t="shared" si="1"/>
        <v>92.110286530085531</v>
      </c>
      <c r="E54" s="47">
        <f>-(D54-MAX(D$36:D54))/MAX(D$36:D54)</f>
        <v>7.889713469914468E-2</v>
      </c>
      <c r="F54" s="11">
        <v>-1.5307135655459108E-2</v>
      </c>
      <c r="G54" s="47">
        <f t="shared" si="2"/>
        <v>0.98469286434454084</v>
      </c>
      <c r="H54" s="62">
        <f t="shared" si="3"/>
        <v>88.182611486021813</v>
      </c>
      <c r="I54" s="47">
        <f>-(H54-MAX(H$36:H54))/MAX(H$36:H54)</f>
        <v>0.11817388513978187</v>
      </c>
      <c r="J54" s="11">
        <v>-1.9564607093135157E-2</v>
      </c>
      <c r="K54" s="47">
        <f t="shared" si="4"/>
        <v>0.98043539290686488</v>
      </c>
      <c r="L54" s="62">
        <f t="shared" si="5"/>
        <v>82.799227572900961</v>
      </c>
      <c r="M54" s="47">
        <f>-(L54-MAX(L$36:L54))/MAX(L$36:L54)</f>
        <v>0.17281066481799617</v>
      </c>
      <c r="N54" s="47">
        <v>-1.3315286140158521E-2</v>
      </c>
      <c r="O54" s="47">
        <f t="shared" si="6"/>
        <v>0.98668471385984147</v>
      </c>
      <c r="P54" s="62">
        <f t="shared" si="7"/>
        <v>90.777835367643917</v>
      </c>
      <c r="Q54" s="47">
        <f>-(P54-MAX(P$36:P54))/MAX(P$36:P54)</f>
        <v>9.2221646323560835E-2</v>
      </c>
      <c r="R54" s="47">
        <v>-1.3315286140158521E-2</v>
      </c>
      <c r="S54" s="47">
        <f t="shared" si="8"/>
        <v>0.98668471385984147</v>
      </c>
      <c r="T54" s="62">
        <f t="shared" si="9"/>
        <v>90.777835367643917</v>
      </c>
      <c r="U54" s="47">
        <f>-(T54-MAX(T$36:T54))/MAX(T$36:T54)</f>
        <v>9.2221646323560835E-2</v>
      </c>
      <c r="V54" s="11">
        <f>Data!J20</f>
        <v>3.1218707663308153E-3</v>
      </c>
    </row>
    <row r="55" spans="1:22" x14ac:dyDescent="0.2">
      <c r="A55">
        <v>151</v>
      </c>
      <c r="B55" s="11">
        <v>8.9319681241475952E-3</v>
      </c>
      <c r="C55" s="47">
        <f t="shared" si="0"/>
        <v>1.0089319681241475</v>
      </c>
      <c r="D55" s="62">
        <f t="shared" si="1"/>
        <v>92.933012673278355</v>
      </c>
      <c r="E55" s="47">
        <f>-(D55-MAX(D$36:D55))/MAX(D$36:D55)</f>
        <v>7.0669873267216451E-2</v>
      </c>
      <c r="F55" s="11">
        <v>2.6882420594957833E-3</v>
      </c>
      <c r="G55" s="47">
        <f t="shared" si="2"/>
        <v>1.0026882420594958</v>
      </c>
      <c r="H55" s="62">
        <f t="shared" si="3"/>
        <v>88.41966769113472</v>
      </c>
      <c r="I55" s="47">
        <f>-(H55-MAX(H$36:H55))/MAX(H$36:H55)</f>
        <v>0.11580332308865281</v>
      </c>
      <c r="J55" s="11">
        <v>-7.015619174537472E-3</v>
      </c>
      <c r="K55" s="47">
        <f t="shared" si="4"/>
        <v>0.99298438082546248</v>
      </c>
      <c r="L55" s="62">
        <f t="shared" si="5"/>
        <v>82.218339724303618</v>
      </c>
      <c r="M55" s="47">
        <f>-(L55-MAX(L$36:L55))/MAX(L$36:L55)</f>
        <v>0.17861391017887199</v>
      </c>
      <c r="N55" s="47">
        <v>7.4348203454544506E-3</v>
      </c>
      <c r="O55" s="47">
        <f t="shared" si="6"/>
        <v>1.0074348203454544</v>
      </c>
      <c r="P55" s="62">
        <f t="shared" si="7"/>
        <v>91.452752264951584</v>
      </c>
      <c r="Q55" s="47">
        <f>-(P55-MAX(P$36:P55))/MAX(P$36:P55)</f>
        <v>8.5472477350484161E-2</v>
      </c>
      <c r="R55" s="47">
        <v>7.4348203454544506E-3</v>
      </c>
      <c r="S55" s="47">
        <f t="shared" si="8"/>
        <v>1.0074348203454544</v>
      </c>
      <c r="T55" s="62">
        <f t="shared" si="9"/>
        <v>91.452752264951584</v>
      </c>
      <c r="U55" s="47">
        <f>-(T55-MAX(T$36:T55))/MAX(T$36:T55)</f>
        <v>8.5472477350484161E-2</v>
      </c>
      <c r="V55" s="11">
        <f>Data!J21</f>
        <v>3.0534351145039169E-3</v>
      </c>
    </row>
    <row r="56" spans="1:22" x14ac:dyDescent="0.2">
      <c r="A56">
        <v>152</v>
      </c>
      <c r="B56" s="11">
        <v>1.9200538324680334E-3</v>
      </c>
      <c r="C56" s="47">
        <f t="shared" si="0"/>
        <v>1.001920053832468</v>
      </c>
      <c r="D56" s="62">
        <f t="shared" si="1"/>
        <v>93.111449060424476</v>
      </c>
      <c r="E56" s="47">
        <f>-(D56-MAX(D$36:D56))/MAX(D$36:D56)</f>
        <v>6.8885509395755232E-2</v>
      </c>
      <c r="F56" s="11">
        <v>-1.2935877775580746E-2</v>
      </c>
      <c r="G56" s="47">
        <f t="shared" si="2"/>
        <v>0.9870641222244193</v>
      </c>
      <c r="H56" s="62">
        <f t="shared" si="3"/>
        <v>87.27588167692474</v>
      </c>
      <c r="I56" s="47">
        <f>-(H56-MAX(H$36:H56))/MAX(H$36:H56)</f>
        <v>0.12724118323075259</v>
      </c>
      <c r="J56" s="11">
        <v>-3.5563311301842676E-2</v>
      </c>
      <c r="K56" s="47">
        <f t="shared" si="4"/>
        <v>0.96443668869815735</v>
      </c>
      <c r="L56" s="62">
        <f t="shared" si="5"/>
        <v>79.294383313967558</v>
      </c>
      <c r="M56" s="47">
        <f>-(L56-MAX(L$36:L56))/MAX(L$36:L56)</f>
        <v>0.207825119390184</v>
      </c>
      <c r="N56" s="47">
        <v>-1.9420288855226875E-3</v>
      </c>
      <c r="O56" s="47">
        <f t="shared" si="6"/>
        <v>0.99805797111447736</v>
      </c>
      <c r="P56" s="62">
        <f t="shared" si="7"/>
        <v>91.275148378392501</v>
      </c>
      <c r="Q56" s="47">
        <f>-(P56-MAX(P$36:P56))/MAX(P$36:P56)</f>
        <v>8.7248516216074989E-2</v>
      </c>
      <c r="R56" s="47">
        <v>-1.9420288855226875E-3</v>
      </c>
      <c r="S56" s="47">
        <f t="shared" si="8"/>
        <v>0.99805797111447736</v>
      </c>
      <c r="T56" s="62">
        <f t="shared" si="9"/>
        <v>91.275148378392501</v>
      </c>
      <c r="U56" s="47">
        <f>-(T56-MAX(T$36:T56))/MAX(T$36:T56)</f>
        <v>8.7248516216074989E-2</v>
      </c>
      <c r="V56" s="11">
        <f>Data!J22</f>
        <v>2.8685165671465261E-3</v>
      </c>
    </row>
    <row r="57" spans="1:22" x14ac:dyDescent="0.2">
      <c r="A57">
        <v>153</v>
      </c>
      <c r="B57" s="11">
        <v>-2.0745618258049069E-2</v>
      </c>
      <c r="C57" s="47">
        <f t="shared" si="0"/>
        <v>0.9792543817419509</v>
      </c>
      <c r="D57" s="62">
        <f t="shared" si="1"/>
        <v>91.179794482763128</v>
      </c>
      <c r="E57" s="47">
        <f>-(D57-MAX(D$36:D57))/MAX(D$36:D57)</f>
        <v>8.8202055172368718E-2</v>
      </c>
      <c r="F57" s="11">
        <v>-3.6771954154180192E-2</v>
      </c>
      <c r="G57" s="47">
        <f t="shared" si="2"/>
        <v>0.96322804584581978</v>
      </c>
      <c r="H57" s="62">
        <f t="shared" si="3"/>
        <v>84.066576957135212</v>
      </c>
      <c r="I57" s="47">
        <f>-(H57-MAX(H$36:H57))/MAX(H$36:H57)</f>
        <v>0.15933423042864789</v>
      </c>
      <c r="J57" s="11">
        <v>-6.049233585717869E-2</v>
      </c>
      <c r="K57" s="47">
        <f t="shared" si="4"/>
        <v>0.93950766414282127</v>
      </c>
      <c r="L57" s="62">
        <f t="shared" si="5"/>
        <v>74.49768084695117</v>
      </c>
      <c r="M57" s="47">
        <f>-(L57-MAX(L$36:L57))/MAX(L$36:L57)</f>
        <v>0.2557456283256534</v>
      </c>
      <c r="N57" s="47">
        <v>-2.5360290021263967E-2</v>
      </c>
      <c r="O57" s="47">
        <f t="shared" si="6"/>
        <v>0.97463970997873606</v>
      </c>
      <c r="P57" s="62">
        <f t="shared" si="7"/>
        <v>88.960384143782562</v>
      </c>
      <c r="Q57" s="47">
        <f>-(P57-MAX(P$36:P57))/MAX(P$36:P57)</f>
        <v>0.11039615856217438</v>
      </c>
      <c r="R57" s="47">
        <v>-2.5360290021263967E-2</v>
      </c>
      <c r="S57" s="47">
        <f t="shared" si="8"/>
        <v>0.97463970997873606</v>
      </c>
      <c r="T57" s="62">
        <f t="shared" si="9"/>
        <v>88.960384143782562</v>
      </c>
      <c r="U57" s="47">
        <f>-(T57-MAX(T$36:T57))/MAX(T$36:T57)</f>
        <v>0.11039615856217438</v>
      </c>
      <c r="V57" s="11">
        <f>Data!J23</f>
        <v>2.6073589788494166E-3</v>
      </c>
    </row>
    <row r="58" spans="1:22" x14ac:dyDescent="0.2">
      <c r="A58">
        <v>154</v>
      </c>
      <c r="B58" s="11">
        <v>2.0124651607133375E-2</v>
      </c>
      <c r="C58" s="47">
        <f t="shared" si="0"/>
        <v>1.0201246516071334</v>
      </c>
      <c r="D58" s="62">
        <f t="shared" si="1"/>
        <v>93.014756080338756</v>
      </c>
      <c r="E58" s="47">
        <f>-(D58-MAX(D$36:D58))/MAX(D$36:D58)</f>
        <v>6.9852439196612437E-2</v>
      </c>
      <c r="F58" s="11">
        <v>2.5233837086975915E-2</v>
      </c>
      <c r="G58" s="47">
        <f t="shared" si="2"/>
        <v>1.025233837086976</v>
      </c>
      <c r="H58" s="62">
        <f t="shared" si="3"/>
        <v>86.187899264531296</v>
      </c>
      <c r="I58" s="47">
        <f>-(H58-MAX(H$36:H58))/MAX(H$36:H58)</f>
        <v>0.13812100735468705</v>
      </c>
      <c r="J58" s="11">
        <v>3.2470167112397474E-2</v>
      </c>
      <c r="K58" s="47">
        <f t="shared" si="4"/>
        <v>1.0324701671123975</v>
      </c>
      <c r="L58" s="62">
        <f t="shared" si="5"/>
        <v>76.916632993537732</v>
      </c>
      <c r="M58" s="47">
        <f>-(L58-MAX(L$36:L58))/MAX(L$36:L58)</f>
        <v>0.23157956450325493</v>
      </c>
      <c r="N58" s="47">
        <v>2.1807518940412534E-2</v>
      </c>
      <c r="O58" s="47">
        <f t="shared" si="6"/>
        <v>1.0218075189404126</v>
      </c>
      <c r="P58" s="62">
        <f t="shared" si="7"/>
        <v>90.90038940594448</v>
      </c>
      <c r="Q58" s="47">
        <f>-(P58-MAX(P$36:P58))/MAX(P$36:P58)</f>
        <v>9.0996105940555197E-2</v>
      </c>
      <c r="R58" s="47">
        <v>2.1807518940412534E-2</v>
      </c>
      <c r="S58" s="47">
        <f t="shared" si="8"/>
        <v>1.0218075189404126</v>
      </c>
      <c r="T58" s="62">
        <f t="shared" si="9"/>
        <v>90.90038940594448</v>
      </c>
      <c r="U58" s="47">
        <f>-(T58-MAX(T$36:T58))/MAX(T$36:T58)</f>
        <v>9.0996105940555197E-2</v>
      </c>
      <c r="V58" s="11">
        <f>Data!J24</f>
        <v>2.1348031129310905E-3</v>
      </c>
    </row>
    <row r="59" spans="1:22" x14ac:dyDescent="0.2">
      <c r="A59">
        <v>155</v>
      </c>
      <c r="B59" s="11">
        <v>-4.06857190515928E-3</v>
      </c>
      <c r="C59" s="47">
        <f t="shared" si="0"/>
        <v>0.9959314280948407</v>
      </c>
      <c r="D59" s="62">
        <f t="shared" si="1"/>
        <v>92.636318856985042</v>
      </c>
      <c r="E59" s="47">
        <f>-(D59-MAX(D$36:D59))/MAX(D$36:D59)</f>
        <v>7.3636811430149579E-2</v>
      </c>
      <c r="F59" s="11">
        <v>3.6502371520152474E-3</v>
      </c>
      <c r="G59" s="47">
        <f t="shared" si="2"/>
        <v>1.0036502371520153</v>
      </c>
      <c r="H59" s="62">
        <f t="shared" si="3"/>
        <v>86.50250553648084</v>
      </c>
      <c r="I59" s="47">
        <f>-(H59-MAX(H$36:H59))/MAX(H$36:H59)</f>
        <v>0.13497494463519161</v>
      </c>
      <c r="J59" s="11">
        <v>1.5601672066911989E-2</v>
      </c>
      <c r="K59" s="47">
        <f t="shared" si="4"/>
        <v>1.0156016720669121</v>
      </c>
      <c r="L59" s="62">
        <f t="shared" si="5"/>
        <v>78.116661077993939</v>
      </c>
      <c r="M59" s="47">
        <f>-(L59-MAX(L$36:L59))/MAX(L$36:L59)</f>
        <v>0.21959092085912094</v>
      </c>
      <c r="N59" s="47">
        <v>-2.1884932783740037E-3</v>
      </c>
      <c r="O59" s="47">
        <f t="shared" si="6"/>
        <v>0.997811506721626</v>
      </c>
      <c r="P59" s="62">
        <f t="shared" si="7"/>
        <v>90.701454514727985</v>
      </c>
      <c r="Q59" s="47">
        <f>-(P59-MAX(P$36:P59))/MAX(P$36:P59)</f>
        <v>9.2985454852720154E-2</v>
      </c>
      <c r="R59" s="47">
        <v>-2.1884932783740037E-3</v>
      </c>
      <c r="S59" s="47">
        <f t="shared" si="8"/>
        <v>0.997811506721626</v>
      </c>
      <c r="T59" s="62">
        <f t="shared" si="9"/>
        <v>90.701454514727985</v>
      </c>
      <c r="U59" s="47">
        <f>-(T59-MAX(T$36:T59))/MAX(T$36:T59)</f>
        <v>9.2985454852720154E-2</v>
      </c>
      <c r="V59" s="11">
        <f>Data!J25</f>
        <v>1.7429362666304953E-3</v>
      </c>
    </row>
    <row r="60" spans="1:22" x14ac:dyDescent="0.2">
      <c r="A60">
        <v>156</v>
      </c>
      <c r="B60" s="11">
        <v>-7.6674513814429654E-3</v>
      </c>
      <c r="C60" s="47">
        <f t="shared" si="0"/>
        <v>0.99233254861855702</v>
      </c>
      <c r="D60" s="62">
        <f t="shared" si="1"/>
        <v>91.926034385993262</v>
      </c>
      <c r="E60" s="47">
        <f>-(D60-MAX(D$36:D60))/MAX(D$36:D60)</f>
        <v>8.0739656140067381E-2</v>
      </c>
      <c r="F60" s="11">
        <v>-2.1490226480669239E-3</v>
      </c>
      <c r="G60" s="47">
        <f t="shared" si="2"/>
        <v>0.99785097735193307</v>
      </c>
      <c r="H60" s="62">
        <f t="shared" si="3"/>
        <v>86.316609692968413</v>
      </c>
      <c r="I60" s="47">
        <f>-(H60-MAX(H$36:H60))/MAX(H$36:H60)</f>
        <v>0.13683390307031587</v>
      </c>
      <c r="J60" s="11">
        <v>6.5523142923092801E-3</v>
      </c>
      <c r="K60" s="47">
        <f t="shared" si="4"/>
        <v>1.0065523142923092</v>
      </c>
      <c r="L60" s="62">
        <f t="shared" si="5"/>
        <v>78.628505992842747</v>
      </c>
      <c r="M60" s="47">
        <f>-(L60-MAX(L$36:L60))/MAX(L$36:L60)</f>
        <v>0.21447743529601834</v>
      </c>
      <c r="N60" s="47">
        <v>-6.4252844759674467E-3</v>
      </c>
      <c r="O60" s="47">
        <f t="shared" si="6"/>
        <v>0.99357471552403254</v>
      </c>
      <c r="P60" s="62">
        <f t="shared" si="7"/>
        <v>90.118671867086832</v>
      </c>
      <c r="Q60" s="47">
        <f>-(P60-MAX(P$36:P60))/MAX(P$36:P60)</f>
        <v>9.8813281329131683E-2</v>
      </c>
      <c r="R60" s="47">
        <v>-6.4252844759674467E-3</v>
      </c>
      <c r="S60" s="47">
        <f t="shared" si="8"/>
        <v>0.99357471552403254</v>
      </c>
      <c r="T60" s="62">
        <f t="shared" si="9"/>
        <v>90.118671867086832</v>
      </c>
      <c r="U60" s="47">
        <f>-(T60-MAX(T$36:T60))/MAX(T$36:T60)</f>
        <v>9.8813281329131683E-2</v>
      </c>
      <c r="V60" s="11">
        <f>Data!J26</f>
        <v>1.5659133527946196E-3</v>
      </c>
    </row>
    <row r="61" spans="1:22" x14ac:dyDescent="0.2">
      <c r="A61">
        <v>157</v>
      </c>
      <c r="B61" s="11">
        <v>-2.0230524813389883E-2</v>
      </c>
      <c r="C61" s="47">
        <f t="shared" si="0"/>
        <v>0.97976947518661017</v>
      </c>
      <c r="D61" s="62">
        <f t="shared" si="1"/>
        <v>90.066322466350897</v>
      </c>
      <c r="E61" s="47">
        <f>-(D61-MAX(D$36:D61))/MAX(D$36:D61)</f>
        <v>9.9336775336491032E-2</v>
      </c>
      <c r="F61" s="11">
        <v>-2.4303155138997057E-2</v>
      </c>
      <c r="G61" s="47">
        <f t="shared" si="2"/>
        <v>0.97569684486100294</v>
      </c>
      <c r="H61" s="62">
        <f t="shared" si="3"/>
        <v>84.218843736527944</v>
      </c>
      <c r="I61" s="47">
        <f>-(H61-MAX(H$36:H61))/MAX(H$36:H61)</f>
        <v>0.15781156263472057</v>
      </c>
      <c r="J61" s="11">
        <v>-2.9848290486366728E-2</v>
      </c>
      <c r="K61" s="47">
        <f t="shared" si="4"/>
        <v>0.97015170951363328</v>
      </c>
      <c r="L61" s="62">
        <f t="shared" si="5"/>
        <v>76.281579505459348</v>
      </c>
      <c r="M61" s="47">
        <f>-(L61-MAX(L$36:L61))/MAX(L$36:L61)</f>
        <v>0.23792394099089861</v>
      </c>
      <c r="N61" s="47">
        <v>-2.1716974744608573E-2</v>
      </c>
      <c r="O61" s="47">
        <f t="shared" si="6"/>
        <v>0.97828302525539146</v>
      </c>
      <c r="P61" s="62">
        <f t="shared" si="7"/>
        <v>88.161566946131643</v>
      </c>
      <c r="Q61" s="47">
        <f>-(P61-MAX(P$36:P61))/MAX(P$36:P61)</f>
        <v>0.11838433053868357</v>
      </c>
      <c r="R61" s="47">
        <v>-2.1716974744608573E-2</v>
      </c>
      <c r="S61" s="47">
        <f t="shared" si="8"/>
        <v>0.97828302525539146</v>
      </c>
      <c r="T61" s="62">
        <f t="shared" si="9"/>
        <v>88.161566946131643</v>
      </c>
      <c r="U61" s="47">
        <f>-(T61-MAX(T$36:T61))/MAX(T$36:T61)</f>
        <v>0.11838433053868357</v>
      </c>
      <c r="V61" s="11">
        <f>Data!J27</f>
        <v>1.3318406423716092E-3</v>
      </c>
    </row>
    <row r="62" spans="1:22" x14ac:dyDescent="0.2">
      <c r="A62">
        <v>158</v>
      </c>
      <c r="B62" s="11">
        <v>6.4683349504043169E-3</v>
      </c>
      <c r="C62" s="47">
        <f t="shared" si="0"/>
        <v>1.0064683349504042</v>
      </c>
      <c r="D62" s="62">
        <f t="shared" si="1"/>
        <v>90.648901607814366</v>
      </c>
      <c r="E62" s="47">
        <f>-(D62-MAX(D$36:D62))/MAX(D$36:D62)</f>
        <v>9.3510983921856333E-2</v>
      </c>
      <c r="F62" s="11">
        <v>8.2649438580281159E-3</v>
      </c>
      <c r="G62" s="47">
        <f t="shared" si="2"/>
        <v>1.008264943858028</v>
      </c>
      <c r="H62" s="62">
        <f t="shared" si="3"/>
        <v>84.914907751798381</v>
      </c>
      <c r="I62" s="47">
        <f>-(H62-MAX(H$36:H62))/MAX(H$36:H62)</f>
        <v>0.15085092248201618</v>
      </c>
      <c r="J62" s="11">
        <v>1.0850998220581342E-2</v>
      </c>
      <c r="K62" s="47">
        <f t="shared" si="4"/>
        <v>1.0108509982205813</v>
      </c>
      <c r="L62" s="62">
        <f t="shared" si="5"/>
        <v>77.109310788936227</v>
      </c>
      <c r="M62" s="47">
        <f>-(L62-MAX(L$36:L62))/MAX(L$36:L62)</f>
        <v>0.22965465503064314</v>
      </c>
      <c r="N62" s="47">
        <v>7.0331607492744707E-3</v>
      </c>
      <c r="O62" s="47">
        <f t="shared" si="6"/>
        <v>1.0070331607492744</v>
      </c>
      <c r="P62" s="62">
        <f t="shared" si="7"/>
        <v>88.781621418371699</v>
      </c>
      <c r="Q62" s="47">
        <f>-(P62-MAX(P$36:P62))/MAX(P$36:P62)</f>
        <v>0.11218378581628301</v>
      </c>
      <c r="R62" s="47">
        <v>7.0331607492744707E-3</v>
      </c>
      <c r="S62" s="47">
        <f t="shared" si="8"/>
        <v>1.0070331607492744</v>
      </c>
      <c r="T62" s="62">
        <f t="shared" si="9"/>
        <v>88.781621418371699</v>
      </c>
      <c r="U62" s="47">
        <f>-(T62-MAX(T$36:T62))/MAX(T$36:T62)</f>
        <v>0.11218378581628301</v>
      </c>
      <c r="V62" s="11">
        <f>Data!J28</f>
        <v>1.484280124139811E-3</v>
      </c>
    </row>
    <row r="63" spans="1:22" x14ac:dyDescent="0.2">
      <c r="A63">
        <v>159</v>
      </c>
      <c r="B63" s="11">
        <v>7.2675639288503364E-3</v>
      </c>
      <c r="C63" s="47">
        <f t="shared" si="0"/>
        <v>1.0072675639288504</v>
      </c>
      <c r="D63" s="62">
        <f t="shared" si="1"/>
        <v>91.307698295329232</v>
      </c>
      <c r="E63" s="47">
        <f>-(D63-MAX(D$36:D63))/MAX(D$36:D63)</f>
        <v>8.6923017046707685E-2</v>
      </c>
      <c r="F63" s="11">
        <v>1.1495506488263228E-2</v>
      </c>
      <c r="G63" s="47">
        <f t="shared" si="2"/>
        <v>1.0114955064882631</v>
      </c>
      <c r="H63" s="62">
        <f t="shared" si="3"/>
        <v>85.891047624809445</v>
      </c>
      <c r="I63" s="47">
        <f>-(H63-MAX(H$36:H63))/MAX(H$36:H63)</f>
        <v>0.14108952375190553</v>
      </c>
      <c r="J63" s="11">
        <v>1.7763635743914565E-2</v>
      </c>
      <c r="K63" s="47">
        <f t="shared" si="4"/>
        <v>1.0177636357439146</v>
      </c>
      <c r="L63" s="62">
        <f t="shared" si="5"/>
        <v>78.4790524982552</v>
      </c>
      <c r="M63" s="47">
        <f>-(L63-MAX(L$36:L63))/MAX(L$36:L63)</f>
        <v>0.21597052092558722</v>
      </c>
      <c r="N63" s="47">
        <v>8.4782081119430825E-3</v>
      </c>
      <c r="O63" s="47">
        <f t="shared" si="6"/>
        <v>1.008478208111943</v>
      </c>
      <c r="P63" s="62">
        <f t="shared" si="7"/>
        <v>89.534330481272391</v>
      </c>
      <c r="Q63" s="47">
        <f>-(P63-MAX(P$36:P63))/MAX(P$36:P63)</f>
        <v>0.10465669518727609</v>
      </c>
      <c r="R63" s="47">
        <v>8.4782081119430825E-3</v>
      </c>
      <c r="S63" s="47">
        <f t="shared" si="8"/>
        <v>1.008478208111943</v>
      </c>
      <c r="T63" s="62">
        <f t="shared" si="9"/>
        <v>89.534330481272391</v>
      </c>
      <c r="U63" s="47">
        <f>-(T63-MAX(T$36:T63))/MAX(T$36:T63)</f>
        <v>0.10465669518727609</v>
      </c>
      <c r="V63" s="11">
        <f>Data!J29</f>
        <v>1.4435847095508596E-3</v>
      </c>
    </row>
    <row r="64" spans="1:22" x14ac:dyDescent="0.2">
      <c r="A64">
        <v>160</v>
      </c>
      <c r="B64" s="11">
        <v>1.3157175863533469E-2</v>
      </c>
      <c r="C64" s="47">
        <f t="shared" si="0"/>
        <v>1.0131571758635334</v>
      </c>
      <c r="D64" s="62">
        <f t="shared" si="1"/>
        <v>92.509049739495325</v>
      </c>
      <c r="E64" s="47">
        <f>-(D64-MAX(D$36:D64))/MAX(D$36:D64)</f>
        <v>7.4909502605046752E-2</v>
      </c>
      <c r="F64" s="11">
        <v>3.2676141898823033E-3</v>
      </c>
      <c r="G64" s="47">
        <f t="shared" si="2"/>
        <v>1.0032676141898822</v>
      </c>
      <c r="H64" s="62">
        <f t="shared" si="3"/>
        <v>86.171706430812122</v>
      </c>
      <c r="I64" s="47">
        <f>-(H64-MAX(H$36:H64))/MAX(H$36:H64)</f>
        <v>0.13828293569187877</v>
      </c>
      <c r="J64" s="11">
        <v>-1.2175014986094536E-2</v>
      </c>
      <c r="K64" s="47">
        <f t="shared" si="4"/>
        <v>0.98782498501390548</v>
      </c>
      <c r="L64" s="62">
        <f t="shared" si="5"/>
        <v>77.523568857994448</v>
      </c>
      <c r="M64" s="47">
        <f>-(L64-MAX(L$36:L64))/MAX(L$36:L64)</f>
        <v>0.22551609158285801</v>
      </c>
      <c r="N64" s="47">
        <v>1.0832932735854459E-2</v>
      </c>
      <c r="O64" s="47">
        <f t="shared" si="6"/>
        <v>1.0108329327358545</v>
      </c>
      <c r="P64" s="62">
        <f t="shared" si="7"/>
        <v>90.504249860925782</v>
      </c>
      <c r="Q64" s="47">
        <f>-(P64-MAX(P$36:P64))/MAX(P$36:P64)</f>
        <v>9.4957501390742174E-2</v>
      </c>
      <c r="R64" s="47">
        <v>1.0832932735854459E-2</v>
      </c>
      <c r="S64" s="47">
        <f t="shared" si="8"/>
        <v>1.0108329327358545</v>
      </c>
      <c r="T64" s="62">
        <f t="shared" si="9"/>
        <v>90.504249860925782</v>
      </c>
      <c r="U64" s="47">
        <f>-(T64-MAX(T$36:T64))/MAX(T$36:T64)</f>
        <v>9.4957501390742174E-2</v>
      </c>
      <c r="V64" s="11">
        <f>Data!J30</f>
        <v>1.4991639278095399E-3</v>
      </c>
    </row>
    <row r="65" spans="1:22" x14ac:dyDescent="0.2">
      <c r="A65">
        <v>161</v>
      </c>
      <c r="B65" s="11">
        <v>7.5987760723524953E-3</v>
      </c>
      <c r="C65" s="47">
        <f t="shared" si="0"/>
        <v>1.0075987760723526</v>
      </c>
      <c r="D65" s="62">
        <f t="shared" si="1"/>
        <v>93.212005293131881</v>
      </c>
      <c r="E65" s="47">
        <f>-(D65-MAX(D$36:D65))/MAX(D$36:D65)</f>
        <v>6.7879947068681196E-2</v>
      </c>
      <c r="F65" s="11">
        <v>7.64581350348507E-4</v>
      </c>
      <c r="G65" s="47">
        <f t="shared" si="2"/>
        <v>1.0007645813503485</v>
      </c>
      <c r="H65" s="62">
        <f t="shared" si="3"/>
        <v>86.237591710476835</v>
      </c>
      <c r="I65" s="47">
        <f>-(H65-MAX(H$36:H65))/MAX(H$36:H65)</f>
        <v>0.13762408289523165</v>
      </c>
      <c r="J65" s="11">
        <v>-9.8484779395388768E-3</v>
      </c>
      <c r="K65" s="47">
        <f t="shared" si="4"/>
        <v>0.99015152206046109</v>
      </c>
      <c r="L65" s="62">
        <f t="shared" si="5"/>
        <v>76.760079700302157</v>
      </c>
      <c r="M65" s="47">
        <f>-(L65-MAX(L$36:L65))/MAX(L$36:L65)</f>
        <v>0.23314357926943219</v>
      </c>
      <c r="N65" s="47">
        <v>5.9545212082743101E-3</v>
      </c>
      <c r="O65" s="47">
        <f t="shared" si="6"/>
        <v>1.0059545212082743</v>
      </c>
      <c r="P65" s="62">
        <f t="shared" si="7"/>
        <v>91.043159336161622</v>
      </c>
      <c r="Q65" s="47">
        <f>-(P65-MAX(P$36:P65))/MAX(P$36:P65)</f>
        <v>8.956840663838378E-2</v>
      </c>
      <c r="R65" s="47">
        <v>5.9545212082743101E-3</v>
      </c>
      <c r="S65" s="47">
        <f t="shared" si="8"/>
        <v>1.0059545212082743</v>
      </c>
      <c r="T65" s="62">
        <f t="shared" si="9"/>
        <v>91.043159336161622</v>
      </c>
      <c r="U65" s="47">
        <f>-(T65-MAX(T$36:T65))/MAX(T$36:T65)</f>
        <v>8.956840663838378E-2</v>
      </c>
      <c r="V65" s="11">
        <f>Data!J31</f>
        <v>1.4393459611953354E-3</v>
      </c>
    </row>
    <row r="66" spans="1:22" x14ac:dyDescent="0.2">
      <c r="A66">
        <v>162</v>
      </c>
      <c r="B66" s="11">
        <v>6.538519234369611E-3</v>
      </c>
      <c r="C66" s="47">
        <f t="shared" si="0"/>
        <v>1.0065385192343697</v>
      </c>
      <c r="D66" s="62">
        <f t="shared" si="1"/>
        <v>93.821473782615186</v>
      </c>
      <c r="E66" s="47">
        <f>-(D66-MAX(D$36:D66))/MAX(D$36:D66)</f>
        <v>6.1785262173848138E-2</v>
      </c>
      <c r="F66" s="11">
        <v>-8.9924161061244352E-3</v>
      </c>
      <c r="G66" s="47">
        <f t="shared" si="2"/>
        <v>0.99100758389387555</v>
      </c>
      <c r="H66" s="62">
        <f t="shared" si="3"/>
        <v>85.46210740182616</v>
      </c>
      <c r="I66" s="47">
        <f>-(H66-MAX(H$36:H66))/MAX(H$36:H66)</f>
        <v>0.1453789259817384</v>
      </c>
      <c r="J66" s="11">
        <v>-3.2835567017412123E-2</v>
      </c>
      <c r="K66" s="47">
        <f t="shared" si="4"/>
        <v>0.96716443298258792</v>
      </c>
      <c r="L66" s="62">
        <f t="shared" si="5"/>
        <v>74.239618959040996</v>
      </c>
      <c r="M66" s="47">
        <f>-(L66-MAX(L$36:L66))/MAX(L$36:L66)</f>
        <v>0.25832374466506347</v>
      </c>
      <c r="N66" s="47">
        <v>2.6228981510890508E-3</v>
      </c>
      <c r="O66" s="47">
        <f t="shared" si="6"/>
        <v>1.002622898151089</v>
      </c>
      <c r="P66" s="62">
        <f t="shared" si="7"/>
        <v>91.281956270453733</v>
      </c>
      <c r="Q66" s="47">
        <f>-(P66-MAX(P$36:P66))/MAX(P$36:P66)</f>
        <v>8.7180437295462668E-2</v>
      </c>
      <c r="R66" s="47">
        <v>2.6228981510890508E-3</v>
      </c>
      <c r="S66" s="47">
        <f t="shared" si="8"/>
        <v>1.002622898151089</v>
      </c>
      <c r="T66" s="62">
        <f t="shared" si="9"/>
        <v>91.281956270453733</v>
      </c>
      <c r="U66" s="47">
        <f>-(T66-MAX(T$36:T66))/MAX(T$36:T66)</f>
        <v>8.7180437295462668E-2</v>
      </c>
      <c r="V66" s="11">
        <f>Data!J32</f>
        <v>1.4564409183243144E-3</v>
      </c>
    </row>
    <row r="67" spans="1:22" x14ac:dyDescent="0.2">
      <c r="A67">
        <v>163</v>
      </c>
      <c r="B67" s="11">
        <v>-2.2155100893502425E-2</v>
      </c>
      <c r="C67" s="47">
        <f t="shared" si="0"/>
        <v>0.97784489910649752</v>
      </c>
      <c r="D67" s="62">
        <f t="shared" si="1"/>
        <v>91.742849564984255</v>
      </c>
      <c r="E67" s="47">
        <f>-(D67-MAX(D$36:D67))/MAX(D$36:D67)</f>
        <v>8.2571504350157449E-2</v>
      </c>
      <c r="F67" s="11">
        <v>-4.1143193133004075E-2</v>
      </c>
      <c r="G67" s="47">
        <f t="shared" si="2"/>
        <v>0.95885680686699593</v>
      </c>
      <c r="H67" s="62">
        <f t="shared" si="3"/>
        <v>81.945923411439296</v>
      </c>
      <c r="I67" s="47">
        <f>-(H67-MAX(H$36:H67))/MAX(H$36:H67)</f>
        <v>0.18054076588560705</v>
      </c>
      <c r="J67" s="11">
        <v>-6.937261801790838E-2</v>
      </c>
      <c r="K67" s="47">
        <f t="shared" si="4"/>
        <v>0.93062738198209161</v>
      </c>
      <c r="L67" s="62">
        <f t="shared" si="5"/>
        <v>69.089422231200373</v>
      </c>
      <c r="M67" s="47">
        <f>-(L67-MAX(L$36:L67))/MAX(L$36:L67)</f>
        <v>0.30977576821936675</v>
      </c>
      <c r="N67" s="47">
        <v>-2.7541090017691682E-2</v>
      </c>
      <c r="O67" s="47">
        <f t="shared" si="6"/>
        <v>0.97245890998230833</v>
      </c>
      <c r="P67" s="62">
        <f t="shared" si="7"/>
        <v>88.767951695818169</v>
      </c>
      <c r="Q67" s="47">
        <f>-(P67-MAX(P$36:P67))/MAX(P$36:P67)</f>
        <v>0.11232048304181831</v>
      </c>
      <c r="R67" s="47">
        <v>-2.7541090017691682E-2</v>
      </c>
      <c r="S67" s="47">
        <f t="shared" si="8"/>
        <v>0.97245890998230833</v>
      </c>
      <c r="T67" s="62">
        <f t="shared" si="9"/>
        <v>88.767951695818169</v>
      </c>
      <c r="U67" s="47">
        <f>-(T67-MAX(T$36:T67))/MAX(T$36:T67)</f>
        <v>0.11232048304181831</v>
      </c>
      <c r="V67" s="11">
        <f>Data!J33</f>
        <v>1.4543227831143909E-3</v>
      </c>
    </row>
    <row r="68" spans="1:22" x14ac:dyDescent="0.2">
      <c r="A68">
        <v>164</v>
      </c>
      <c r="B68" s="11">
        <v>1.818857468784028E-2</v>
      </c>
      <c r="C68" s="47">
        <f t="shared" si="0"/>
        <v>1.0181885746878403</v>
      </c>
      <c r="D68" s="62">
        <f t="shared" si="1"/>
        <v>93.411521236372266</v>
      </c>
      <c r="E68" s="47">
        <f>-(D68-MAX(D$36:D68))/MAX(D$36:D68)</f>
        <v>6.5884787636277337E-2</v>
      </c>
      <c r="F68" s="11">
        <v>2.0167558150627842E-2</v>
      </c>
      <c r="G68" s="47">
        <f t="shared" si="2"/>
        <v>1.0201675581506278</v>
      </c>
      <c r="H68" s="62">
        <f t="shared" si="3"/>
        <v>83.598572587046391</v>
      </c>
      <c r="I68" s="47">
        <f>-(H68-MAX(H$36:H68))/MAX(H$36:H68)</f>
        <v>0.16401427412953609</v>
      </c>
      <c r="J68" s="11">
        <v>2.2666384789694918E-2</v>
      </c>
      <c r="K68" s="47">
        <f t="shared" si="4"/>
        <v>1.0226663847896948</v>
      </c>
      <c r="L68" s="62">
        <f t="shared" si="5"/>
        <v>70.655429660390453</v>
      </c>
      <c r="M68" s="47">
        <f>-(L68-MAX(L$36:L68))/MAX(L$36:L68)</f>
        <v>0.29413088019065542</v>
      </c>
      <c r="N68" s="47">
        <v>1.9038066700931132E-2</v>
      </c>
      <c r="O68" s="47">
        <f t="shared" si="6"/>
        <v>1.0190380667009311</v>
      </c>
      <c r="P68" s="62">
        <f t="shared" si="7"/>
        <v>90.457921881108192</v>
      </c>
      <c r="Q68" s="47">
        <f>-(P68-MAX(P$36:P68))/MAX(P$36:P68)</f>
        <v>9.5420781188918086E-2</v>
      </c>
      <c r="R68" s="47">
        <v>1.9038066700931132E-2</v>
      </c>
      <c r="S68" s="47">
        <f t="shared" si="8"/>
        <v>1.0190380667009311</v>
      </c>
      <c r="T68" s="62">
        <f t="shared" si="9"/>
        <v>90.457921881108192</v>
      </c>
      <c r="U68" s="47">
        <f>-(T68-MAX(T$36:T68))/MAX(T$36:T68)</f>
        <v>9.5420781188918086E-2</v>
      </c>
      <c r="V68" s="11">
        <f>Data!J34</f>
        <v>1.3757786525011096E-3</v>
      </c>
    </row>
    <row r="69" spans="1:22" x14ac:dyDescent="0.2">
      <c r="A69">
        <v>165</v>
      </c>
      <c r="B69" s="11">
        <v>-2.4866740846324665E-2</v>
      </c>
      <c r="C69" s="47">
        <f t="shared" si="0"/>
        <v>0.97513325915367532</v>
      </c>
      <c r="D69" s="62">
        <f t="shared" si="1"/>
        <v>91.08868114572644</v>
      </c>
      <c r="E69" s="47">
        <f>-(D69-MAX(D$36:D69))/MAX(D$36:D69)</f>
        <v>8.9113188542735602E-2</v>
      </c>
      <c r="F69" s="11">
        <v>-3.968785587515624E-2</v>
      </c>
      <c r="G69" s="47">
        <f t="shared" si="2"/>
        <v>0.96031214412484378</v>
      </c>
      <c r="H69" s="62">
        <f t="shared" si="3"/>
        <v>80.280724486842914</v>
      </c>
      <c r="I69" s="47">
        <f>-(H69-MAX(H$36:H69))/MAX(H$36:H69)</f>
        <v>0.19719275513157086</v>
      </c>
      <c r="J69" s="11">
        <v>-6.1480376135593456E-2</v>
      </c>
      <c r="K69" s="47">
        <f t="shared" si="4"/>
        <v>0.93851962386440657</v>
      </c>
      <c r="L69" s="62">
        <f t="shared" si="5"/>
        <v>66.311507268847677</v>
      </c>
      <c r="M69" s="47">
        <f>-(L69-MAX(L$36:L69))/MAX(L$36:L69)</f>
        <v>0.33752797917903427</v>
      </c>
      <c r="N69" s="47">
        <v>-2.9227996463079952E-2</v>
      </c>
      <c r="O69" s="47">
        <f t="shared" si="6"/>
        <v>0.97077200353692006</v>
      </c>
      <c r="P69" s="62">
        <f t="shared" si="7"/>
        <v>87.814018060309593</v>
      </c>
      <c r="Q69" s="47">
        <f>-(P69-MAX(P$36:P69))/MAX(P$36:P69)</f>
        <v>0.12185981939690407</v>
      </c>
      <c r="R69" s="47">
        <v>-2.9227996463079952E-2</v>
      </c>
      <c r="S69" s="47">
        <f t="shared" si="8"/>
        <v>0.97077200353692006</v>
      </c>
      <c r="T69" s="62">
        <f t="shared" si="9"/>
        <v>87.814018060309593</v>
      </c>
      <c r="U69" s="47">
        <f>-(T69-MAX(T$36:T69))/MAX(T$36:T69)</f>
        <v>0.12185981939690407</v>
      </c>
      <c r="V69" s="11">
        <f>Data!J35</f>
        <v>1.3929702705797466E-3</v>
      </c>
    </row>
    <row r="70" spans="1:22" x14ac:dyDescent="0.2">
      <c r="A70">
        <v>166</v>
      </c>
      <c r="B70" s="11">
        <v>1.8823427744961149E-2</v>
      </c>
      <c r="C70" s="47">
        <f t="shared" si="0"/>
        <v>1.018823427744961</v>
      </c>
      <c r="D70" s="62">
        <f t="shared" si="1"/>
        <v>92.803282353656812</v>
      </c>
      <c r="E70" s="47">
        <f>-(D70-MAX(D$36:D70))/MAX(D$36:D70)</f>
        <v>7.1967176463431884E-2</v>
      </c>
      <c r="F70" s="11">
        <v>2.8162051834272631E-2</v>
      </c>
      <c r="G70" s="47">
        <f t="shared" si="2"/>
        <v>1.0281620518342727</v>
      </c>
      <c r="H70" s="62">
        <f t="shared" si="3"/>
        <v>82.541594411134341</v>
      </c>
      <c r="I70" s="47">
        <f>-(H70-MAX(H$36:H70))/MAX(H$36:H70)</f>
        <v>0.17458405588865658</v>
      </c>
      <c r="J70" s="11">
        <v>4.1862371149220784E-2</v>
      </c>
      <c r="K70" s="47">
        <f t="shared" si="4"/>
        <v>1.0418623711492208</v>
      </c>
      <c r="L70" s="62">
        <f t="shared" si="5"/>
        <v>69.087464197600426</v>
      </c>
      <c r="M70" s="47">
        <f>-(L70-MAX(L$36:L70))/MAX(L$36:L70)</f>
        <v>0.3097953295674527</v>
      </c>
      <c r="N70" s="47">
        <v>2.1591500301884201E-2</v>
      </c>
      <c r="O70" s="47">
        <f t="shared" si="6"/>
        <v>1.0215915003018843</v>
      </c>
      <c r="P70" s="62">
        <f t="shared" si="7"/>
        <v>89.710054457768436</v>
      </c>
      <c r="Q70" s="47">
        <f>-(P70-MAX(P$36:P70))/MAX(P$36:P70)</f>
        <v>0.10289945542231564</v>
      </c>
      <c r="R70" s="47">
        <v>2.1591500301884201E-2</v>
      </c>
      <c r="S70" s="47">
        <f t="shared" si="8"/>
        <v>1.0215915003018843</v>
      </c>
      <c r="T70" s="62">
        <f t="shared" si="9"/>
        <v>89.710054457768436</v>
      </c>
      <c r="U70" s="47">
        <f>-(T70-MAX(T$36:T70))/MAX(T$36:T70)</f>
        <v>0.10289945542231564</v>
      </c>
      <c r="V70" s="11">
        <f>Data!J36</f>
        <v>1.2767011566531424E-3</v>
      </c>
    </row>
    <row r="71" spans="1:22" x14ac:dyDescent="0.2">
      <c r="A71">
        <v>167</v>
      </c>
      <c r="B71" s="11">
        <v>9.2449037464114783E-3</v>
      </c>
      <c r="C71" s="47">
        <f t="shared" si="0"/>
        <v>1.0092449037464115</v>
      </c>
      <c r="D71" s="62">
        <f t="shared" si="1"/>
        <v>93.661239766367416</v>
      </c>
      <c r="E71" s="47">
        <f>-(D71-MAX(D$36:D71))/MAX(D$36:D71)</f>
        <v>6.3387602336325843E-2</v>
      </c>
      <c r="F71" s="11">
        <v>1.6907053024205775E-2</v>
      </c>
      <c r="G71" s="47">
        <f t="shared" si="2"/>
        <v>1.0169070530242057</v>
      </c>
      <c r="H71" s="62">
        <f t="shared" si="3"/>
        <v>83.937129524545867</v>
      </c>
      <c r="I71" s="47">
        <f>-(H71-MAX(H$36:H71))/MAX(H$36:H71)</f>
        <v>0.16062870475454133</v>
      </c>
      <c r="J71" s="11">
        <v>2.8343458750607023E-2</v>
      </c>
      <c r="K71" s="47">
        <f t="shared" si="4"/>
        <v>1.0283434587506071</v>
      </c>
      <c r="L71" s="62">
        <f t="shared" si="5"/>
        <v>71.045641889269149</v>
      </c>
      <c r="M71" s="47">
        <f>-(L71-MAX(L$36:L71))/MAX(L$36:L71)</f>
        <v>0.29023254196157156</v>
      </c>
      <c r="N71" s="47">
        <v>1.1388926621493538E-2</v>
      </c>
      <c r="O71" s="47">
        <f t="shared" si="6"/>
        <v>1.0113889266214935</v>
      </c>
      <c r="P71" s="62">
        <f t="shared" si="7"/>
        <v>90.731755685198152</v>
      </c>
      <c r="Q71" s="47">
        <f>-(P71-MAX(P$36:P71))/MAX(P$36:P71)</f>
        <v>9.2682443148018476E-2</v>
      </c>
      <c r="R71" s="47">
        <v>1.1388926621493538E-2</v>
      </c>
      <c r="S71" s="47">
        <f t="shared" si="8"/>
        <v>1.0113889266214935</v>
      </c>
      <c r="T71" s="62">
        <f t="shared" si="9"/>
        <v>90.731755685198152</v>
      </c>
      <c r="U71" s="47">
        <f>-(T71-MAX(T$36:T71))/MAX(T$36:T71)</f>
        <v>9.2682443148018476E-2</v>
      </c>
      <c r="V71" s="11">
        <f>Data!J37</f>
        <v>1.1799185475584715E-3</v>
      </c>
    </row>
    <row r="72" spans="1:22" x14ac:dyDescent="0.2">
      <c r="A72">
        <v>168</v>
      </c>
      <c r="B72" s="11">
        <v>1.6729595237562189E-2</v>
      </c>
      <c r="C72" s="47">
        <f t="shared" si="0"/>
        <v>1.0167295952375621</v>
      </c>
      <c r="D72" s="62">
        <f t="shared" si="1"/>
        <v>95.228154397107005</v>
      </c>
      <c r="E72" s="47">
        <f>-(D72-MAX(D$36:D72))/MAX(D$36:D72)</f>
        <v>4.7718456028929948E-2</v>
      </c>
      <c r="F72" s="11">
        <v>1.8649851569233714E-3</v>
      </c>
      <c r="G72" s="47">
        <f t="shared" si="2"/>
        <v>1.0018649851569235</v>
      </c>
      <c r="H72" s="62">
        <f t="shared" si="3"/>
        <v>84.093671025223912</v>
      </c>
      <c r="I72" s="47">
        <f>-(H72-MAX(H$36:H72))/MAX(H$36:H72)</f>
        <v>0.15906328974776088</v>
      </c>
      <c r="J72" s="11">
        <v>-2.128767041224508E-2</v>
      </c>
      <c r="K72" s="47">
        <f t="shared" si="4"/>
        <v>0.97871232958775489</v>
      </c>
      <c r="L72" s="62">
        <f t="shared" si="5"/>
        <v>69.533245680503995</v>
      </c>
      <c r="M72" s="47">
        <f>-(L72-MAX(L$36:L72))/MAX(L$36:L72)</f>
        <v>0.30534183767763057</v>
      </c>
      <c r="N72" s="47">
        <v>1.3198058756723167E-2</v>
      </c>
      <c r="O72" s="47">
        <f t="shared" si="6"/>
        <v>1.0131980587567231</v>
      </c>
      <c r="P72" s="62">
        <f t="shared" si="7"/>
        <v>91.929238727832043</v>
      </c>
      <c r="Q72" s="47">
        <f>-(P72-MAX(P$36:P72))/MAX(P$36:P72)</f>
        <v>8.0707612721679561E-2</v>
      </c>
      <c r="R72" s="47">
        <v>1.3198058756723167E-2</v>
      </c>
      <c r="S72" s="47">
        <f t="shared" si="8"/>
        <v>1.0131980587567231</v>
      </c>
      <c r="T72" s="62">
        <f t="shared" si="9"/>
        <v>91.929238727832043</v>
      </c>
      <c r="U72" s="47">
        <f>-(T72-MAX(T$36:T72))/MAX(T$36:T72)</f>
        <v>8.0707612721679561E-2</v>
      </c>
      <c r="V72" s="11">
        <f>Data!J38</f>
        <v>1.102493917274817E-3</v>
      </c>
    </row>
    <row r="73" spans="1:22" x14ac:dyDescent="0.2">
      <c r="A73">
        <v>169</v>
      </c>
      <c r="B73" s="11">
        <v>-6.2079140703122859E-5</v>
      </c>
      <c r="C73" s="47">
        <f t="shared" si="0"/>
        <v>0.99993792085929689</v>
      </c>
      <c r="D73" s="62">
        <f t="shared" si="1"/>
        <v>95.222242715111292</v>
      </c>
      <c r="E73" s="47">
        <f>-(D73-MAX(D$36:D73))/MAX(D$36:D73)</f>
        <v>4.7777572848887076E-2</v>
      </c>
      <c r="F73" s="11">
        <v>-5.315093357175703E-3</v>
      </c>
      <c r="G73" s="47">
        <f t="shared" si="2"/>
        <v>0.99468490664282427</v>
      </c>
      <c r="H73" s="62">
        <f t="shared" si="3"/>
        <v>83.646705312977218</v>
      </c>
      <c r="I73" s="47">
        <f>-(H73-MAX(H$36:H73))/MAX(H$36:H73)</f>
        <v>0.16353294687022782</v>
      </c>
      <c r="J73" s="11">
        <v>-1.3296378109478669E-2</v>
      </c>
      <c r="K73" s="47">
        <f t="shared" si="4"/>
        <v>0.9867036218905213</v>
      </c>
      <c r="L73" s="62">
        <f t="shared" si="5"/>
        <v>68.608705354756736</v>
      </c>
      <c r="M73" s="47">
        <f>-(L73-MAX(L$36:L73))/MAX(L$36:L73)</f>
        <v>0.31457827526070448</v>
      </c>
      <c r="N73" s="47">
        <v>-2.9278566383241192E-3</v>
      </c>
      <c r="O73" s="47">
        <f t="shared" si="6"/>
        <v>0.99707214336167593</v>
      </c>
      <c r="P73" s="62">
        <f t="shared" si="7"/>
        <v>91.660083095966684</v>
      </c>
      <c r="Q73" s="47">
        <f>-(P73-MAX(P$36:P73))/MAX(P$36:P73)</f>
        <v>8.3399169040333163E-2</v>
      </c>
      <c r="R73" s="47">
        <v>-1.4405118222969213E-3</v>
      </c>
      <c r="S73" s="47">
        <f t="shared" si="8"/>
        <v>0.99855948817770313</v>
      </c>
      <c r="T73" s="62">
        <f t="shared" si="9"/>
        <v>91.796813572629844</v>
      </c>
      <c r="U73" s="47">
        <f>-(T73-MAX(T$36:T73))/MAX(T$36:T73)</f>
        <v>8.2031864273701557E-2</v>
      </c>
      <c r="V73" s="11">
        <f>Data!J39</f>
        <v>9.1140394182205619E-4</v>
      </c>
    </row>
    <row r="74" spans="1:22" x14ac:dyDescent="0.2">
      <c r="A74">
        <v>170</v>
      </c>
      <c r="B74" s="11">
        <v>3.1947885928649317E-3</v>
      </c>
      <c r="C74" s="47">
        <f t="shared" si="0"/>
        <v>1.0031947885928649</v>
      </c>
      <c r="D74" s="62">
        <f t="shared" si="1"/>
        <v>95.526457649924552</v>
      </c>
      <c r="E74" s="47">
        <f>-(D74-MAX(D$36:D74))/MAX(D$36:D74)</f>
        <v>4.4735423500754476E-2</v>
      </c>
      <c r="F74" s="11">
        <v>-4.1578674526246574E-3</v>
      </c>
      <c r="G74" s="47">
        <f t="shared" si="2"/>
        <v>0.9958421325473753</v>
      </c>
      <c r="H74" s="62">
        <f t="shared" si="3"/>
        <v>83.298913399437097</v>
      </c>
      <c r="I74" s="47">
        <f>-(H74-MAX(H$36:H74))/MAX(H$36:H74)</f>
        <v>0.16701086600562903</v>
      </c>
      <c r="J74" s="11">
        <v>-1.5438416797573856E-2</v>
      </c>
      <c r="K74" s="47">
        <f t="shared" si="4"/>
        <v>0.98456158320242615</v>
      </c>
      <c r="L74" s="62">
        <f t="shared" si="5"/>
        <v>67.549495565548071</v>
      </c>
      <c r="M74" s="47">
        <f>-(L74-MAX(L$36:L74))/MAX(L$36:L74)</f>
        <v>0.32516010152934161</v>
      </c>
      <c r="N74" s="47">
        <v>-7.2096081559750033E-4</v>
      </c>
      <c r="O74" s="47">
        <f t="shared" si="6"/>
        <v>0.99927903918440253</v>
      </c>
      <c r="P74" s="62">
        <f t="shared" si="7"/>
        <v>91.593999767700083</v>
      </c>
      <c r="Q74" s="47">
        <f>-(P74-MAX(P$36:P74))/MAX(P$36:P74)</f>
        <v>8.4060002322999164E-2</v>
      </c>
      <c r="R74" s="47">
        <v>1.3363256102199234E-3</v>
      </c>
      <c r="S74" s="47">
        <f t="shared" si="8"/>
        <v>1.0013363256102199</v>
      </c>
      <c r="T74" s="62">
        <f t="shared" si="9"/>
        <v>91.919484005543538</v>
      </c>
      <c r="U74" s="47">
        <f>-(T74-MAX(T$36:T74))/MAX(T$36:T74)</f>
        <v>8.0805159944564622E-2</v>
      </c>
      <c r="V74" s="11">
        <f>Data!J40</f>
        <v>1.0243957961830787E-3</v>
      </c>
    </row>
    <row r="75" spans="1:22" x14ac:dyDescent="0.2">
      <c r="A75">
        <v>171</v>
      </c>
      <c r="B75" s="11">
        <v>6.4884262031737934E-4</v>
      </c>
      <c r="C75" s="47">
        <f t="shared" si="0"/>
        <v>1.0006488426203173</v>
      </c>
      <c r="D75" s="62">
        <f t="shared" si="1"/>
        <v>95.58843928701576</v>
      </c>
      <c r="E75" s="47">
        <f>-(D75-MAX(D$36:D75))/MAX(D$36:D75)</f>
        <v>4.4115607129842402E-2</v>
      </c>
      <c r="F75" s="11">
        <v>1.718995593344633E-3</v>
      </c>
      <c r="G75" s="47">
        <f t="shared" si="2"/>
        <v>1.0017189955933445</v>
      </c>
      <c r="H75" s="62">
        <f t="shared" si="3"/>
        <v>83.442103864501121</v>
      </c>
      <c r="I75" s="47">
        <f>-(H75-MAX(H$36:H75))/MAX(H$36:H75)</f>
        <v>0.16557896135498879</v>
      </c>
      <c r="J75" s="11">
        <v>3.3603084702231887E-3</v>
      </c>
      <c r="K75" s="47">
        <f t="shared" si="4"/>
        <v>1.0033603084702232</v>
      </c>
      <c r="L75" s="62">
        <f t="shared" si="5"/>
        <v>67.776482707656285</v>
      </c>
      <c r="M75" s="47">
        <f>-(L75-MAX(L$36:L75))/MAX(L$36:L75)</f>
        <v>0.32289243130246609</v>
      </c>
      <c r="N75" s="47">
        <v>1.2192306774747447E-3</v>
      </c>
      <c r="O75" s="47">
        <f t="shared" si="6"/>
        <v>1.0012192306774748</v>
      </c>
      <c r="P75" s="62">
        <f t="shared" si="7"/>
        <v>91.705673982089479</v>
      </c>
      <c r="Q75" s="47">
        <f>-(P75-MAX(P$36:P75))/MAX(P$36:P75)</f>
        <v>8.2943260179105208E-2</v>
      </c>
      <c r="R75" s="47">
        <v>9.1968046663038557E-4</v>
      </c>
      <c r="S75" s="47">
        <f t="shared" si="8"/>
        <v>1.0009196804666305</v>
      </c>
      <c r="T75" s="62">
        <f t="shared" si="9"/>
        <v>92.004020559486193</v>
      </c>
      <c r="U75" s="47">
        <f>-(T75-MAX(T$36:T75))/MAX(T$36:T75)</f>
        <v>7.9959794405138063E-2</v>
      </c>
      <c r="V75" s="11">
        <f>Data!J41</f>
        <v>9.4754396603994912E-4</v>
      </c>
    </row>
    <row r="76" spans="1:22" x14ac:dyDescent="0.2">
      <c r="A76">
        <v>172</v>
      </c>
      <c r="B76" s="11">
        <v>3.3978206120906282E-2</v>
      </c>
      <c r="C76" s="47">
        <f t="shared" si="0"/>
        <v>1.0339782061209062</v>
      </c>
      <c r="D76" s="62">
        <f t="shared" si="1"/>
        <v>98.836362979885706</v>
      </c>
      <c r="E76" s="47">
        <f>-(D76-MAX(D$36:D76))/MAX(D$36:D76)</f>
        <v>1.1636370201142937E-2</v>
      </c>
      <c r="F76" s="11">
        <v>4.4694554738474175E-2</v>
      </c>
      <c r="G76" s="47">
        <f t="shared" si="2"/>
        <v>1.0446945547384743</v>
      </c>
      <c r="H76" s="62">
        <f t="shared" si="3"/>
        <v>87.171511543166517</v>
      </c>
      <c r="I76" s="47">
        <f>-(H76-MAX(H$36:H76))/MAX(H$36:H76)</f>
        <v>0.12828488456833484</v>
      </c>
      <c r="J76" s="11">
        <v>6.0018325758935849E-2</v>
      </c>
      <c r="K76" s="47">
        <f t="shared" si="4"/>
        <v>1.060018325758936</v>
      </c>
      <c r="L76" s="62">
        <f t="shared" si="5"/>
        <v>71.844313725599292</v>
      </c>
      <c r="M76" s="47">
        <f>-(L76-MAX(L$36:L76))/MAX(L$36:L76)</f>
        <v>0.28225356867053636</v>
      </c>
      <c r="N76" s="47">
        <v>4.0663060135942113E-2</v>
      </c>
      <c r="O76" s="47">
        <f t="shared" si="6"/>
        <v>1.0406630601359421</v>
      </c>
      <c r="P76" s="62">
        <f t="shared" si="7"/>
        <v>95.434707318030291</v>
      </c>
      <c r="Q76" s="47">
        <f>-(P76-MAX(P$36:P76))/MAX(P$36:P76)</f>
        <v>4.5652926819697084E-2</v>
      </c>
      <c r="R76" s="47">
        <v>3.7413190729566059E-2</v>
      </c>
      <c r="S76" s="47">
        <f t="shared" si="8"/>
        <v>1.0374131907295661</v>
      </c>
      <c r="T76" s="62">
        <f t="shared" si="9"/>
        <v>95.446184528565169</v>
      </c>
      <c r="U76" s="47">
        <f>-(T76-MAX(T$36:T76))/MAX(T$36:T76)</f>
        <v>4.5538154714348307E-2</v>
      </c>
      <c r="V76" s="11">
        <f>Data!J42</f>
        <v>9.655799159381317E-4</v>
      </c>
    </row>
    <row r="77" spans="1:22" x14ac:dyDescent="0.2">
      <c r="A77">
        <v>173</v>
      </c>
      <c r="B77" s="11">
        <v>3.7995387752491616E-2</v>
      </c>
      <c r="C77" s="47">
        <f t="shared" si="0"/>
        <v>1.0379953877524917</v>
      </c>
      <c r="D77" s="62">
        <f t="shared" si="1"/>
        <v>102.59168891535248</v>
      </c>
      <c r="E77" s="47">
        <f>-(D77-MAX(D$36:D77))/MAX(D$36:D77)</f>
        <v>0</v>
      </c>
      <c r="F77" s="11">
        <v>4.4297223253999825E-2</v>
      </c>
      <c r="G77" s="47">
        <f t="shared" si="2"/>
        <v>1.0442972232539998</v>
      </c>
      <c r="H77" s="62">
        <f t="shared" si="3"/>
        <v>91.032967451382788</v>
      </c>
      <c r="I77" s="47">
        <f>-(H77-MAX(H$36:H77))/MAX(H$36:H77)</f>
        <v>8.9670325486172112E-2</v>
      </c>
      <c r="J77" s="11">
        <v>5.2762571349058762E-2</v>
      </c>
      <c r="K77" s="47">
        <f t="shared" si="4"/>
        <v>1.0527625713490587</v>
      </c>
      <c r="L77" s="62">
        <f t="shared" si="5"/>
        <v>75.635004454570378</v>
      </c>
      <c r="M77" s="47">
        <f>-(L77-MAX(L$36:L77))/MAX(L$36:L77)</f>
        <v>0.24438342137698332</v>
      </c>
      <c r="N77" s="47">
        <v>4.2404149734642932E-2</v>
      </c>
      <c r="O77" s="47">
        <f t="shared" si="6"/>
        <v>1.042404149734643</v>
      </c>
      <c r="P77" s="62">
        <f t="shared" si="7"/>
        <v>99.481534937025884</v>
      </c>
      <c r="Q77" s="47">
        <f>-(P77-MAX(P$36:P77))/MAX(P$36:P77)</f>
        <v>5.1846506297411566E-3</v>
      </c>
      <c r="R77" s="47">
        <v>4.0370205867588563E-2</v>
      </c>
      <c r="S77" s="47">
        <f t="shared" si="8"/>
        <v>1.0403702058675885</v>
      </c>
      <c r="T77" s="62">
        <f t="shared" si="9"/>
        <v>99.299366647259191</v>
      </c>
      <c r="U77" s="47">
        <f>-(T77-MAX(T$36:T77))/MAX(T$36:T77)</f>
        <v>7.0063335274080886E-3</v>
      </c>
      <c r="V77" s="11">
        <f>Data!J43</f>
        <v>9.0790444305709054E-4</v>
      </c>
    </row>
    <row r="78" spans="1:22" x14ac:dyDescent="0.2">
      <c r="A78">
        <v>174</v>
      </c>
      <c r="B78" s="11">
        <v>-1.6064304898978953E-3</v>
      </c>
      <c r="C78" s="47">
        <f t="shared" si="0"/>
        <v>0.99839356951010205</v>
      </c>
      <c r="D78" s="62">
        <f t="shared" si="1"/>
        <v>102.42688249826872</v>
      </c>
      <c r="E78" s="47">
        <f>-(D78-MAX(D$36:D78))/MAX(D$36:D78)</f>
        <v>1.6064304898979998E-3</v>
      </c>
      <c r="F78" s="11">
        <v>1.1559269543140751E-3</v>
      </c>
      <c r="G78" s="47">
        <f t="shared" si="2"/>
        <v>1.001155926954314</v>
      </c>
      <c r="H78" s="62">
        <f t="shared" si="3"/>
        <v>91.138194912191025</v>
      </c>
      <c r="I78" s="47">
        <f>-(H78-MAX(H$36:H78))/MAX(H$36:H78)</f>
        <v>8.8618050878089744E-2</v>
      </c>
      <c r="J78" s="11">
        <v>5.4452586967273647E-3</v>
      </c>
      <c r="K78" s="47">
        <f t="shared" si="4"/>
        <v>1.0054452586967273</v>
      </c>
      <c r="L78" s="62">
        <f t="shared" si="5"/>
        <v>76.046856620353637</v>
      </c>
      <c r="M78" s="47">
        <f>-(L78-MAX(L$36:L78))/MAX(L$36:L78)</f>
        <v>0.240268893630845</v>
      </c>
      <c r="N78" s="47">
        <v>-1.8017555661207837E-4</v>
      </c>
      <c r="O78" s="47">
        <f t="shared" si="6"/>
        <v>0.99981982444338791</v>
      </c>
      <c r="P78" s="62">
        <f t="shared" si="7"/>
        <v>99.463610796095978</v>
      </c>
      <c r="Q78" s="47">
        <f>-(P78-MAX(P$36:P78))/MAX(P$36:P78)</f>
        <v>5.3638920390402236E-3</v>
      </c>
      <c r="R78" s="47">
        <v>-9.4154931720157053E-4</v>
      </c>
      <c r="S78" s="47">
        <f t="shared" si="8"/>
        <v>0.99905845068279842</v>
      </c>
      <c r="T78" s="62">
        <f t="shared" si="9"/>
        <v>99.205871396393917</v>
      </c>
      <c r="U78" s="47">
        <f>-(T78-MAX(T$36:T78))/MAX(T$36:T78)</f>
        <v>7.9412860360608302E-3</v>
      </c>
      <c r="V78" s="11">
        <f>Data!J44</f>
        <v>8.6928586276630948E-4</v>
      </c>
    </row>
    <row r="79" spans="1:22" x14ac:dyDescent="0.2">
      <c r="A79">
        <v>175</v>
      </c>
      <c r="B79" s="11">
        <v>-1.7318849356816282E-2</v>
      </c>
      <c r="C79" s="47">
        <f t="shared" si="0"/>
        <v>0.98268115064318373</v>
      </c>
      <c r="D79" s="62">
        <f t="shared" si="1"/>
        <v>100.65296675019289</v>
      </c>
      <c r="E79" s="47">
        <f>-(D79-MAX(D$36:D79))/MAX(D$36:D79)</f>
        <v>1.8897458319057526E-2</v>
      </c>
      <c r="F79" s="11">
        <v>-1.1842818894403645E-2</v>
      </c>
      <c r="G79" s="47">
        <f t="shared" si="2"/>
        <v>0.98815718110559636</v>
      </c>
      <c r="H79" s="62">
        <f t="shared" si="3"/>
        <v>90.058861775483081</v>
      </c>
      <c r="I79" s="47">
        <f>-(H79-MAX(H$36:H79))/MAX(H$36:H79)</f>
        <v>9.9411382245169197E-2</v>
      </c>
      <c r="J79" s="11">
        <v>-2.9307379032607076E-3</v>
      </c>
      <c r="K79" s="47">
        <f t="shared" si="4"/>
        <v>0.99706926209673929</v>
      </c>
      <c r="L79" s="62">
        <f t="shared" si="5"/>
        <v>75.823983215232531</v>
      </c>
      <c r="M79" s="47">
        <f>-(L79-MAX(L$36:L79))/MAX(L$36:L79)</f>
        <v>0.24249546638056729</v>
      </c>
      <c r="N79" s="47">
        <v>-1.4849363107042657E-2</v>
      </c>
      <c r="O79" s="47">
        <f t="shared" si="6"/>
        <v>0.98515063689295734</v>
      </c>
      <c r="P79" s="62">
        <f t="shared" si="7"/>
        <v>97.986639523447181</v>
      </c>
      <c r="Q79" s="47">
        <f>-(P79-MAX(P$36:P79))/MAX(P$36:P79)</f>
        <v>2.0133604765528189E-2</v>
      </c>
      <c r="R79" s="47">
        <v>-1.6266663923043396E-2</v>
      </c>
      <c r="S79" s="47">
        <f t="shared" si="8"/>
        <v>0.98373333607695657</v>
      </c>
      <c r="T79" s="62">
        <f t="shared" si="9"/>
        <v>97.592122827196107</v>
      </c>
      <c r="U79" s="47">
        <f>-(T79-MAX(T$36:T79))/MAX(T$36:T79)</f>
        <v>2.407877172803893E-2</v>
      </c>
      <c r="V79" s="11">
        <f>Data!J45</f>
        <v>8.3076864981230624E-4</v>
      </c>
    </row>
    <row r="80" spans="1:22" x14ac:dyDescent="0.2">
      <c r="A80">
        <v>176</v>
      </c>
      <c r="B80" s="11">
        <v>5.9802563700344534E-3</v>
      </c>
      <c r="C80" s="47">
        <f t="shared" si="0"/>
        <v>1.0059802563700344</v>
      </c>
      <c r="D80" s="62">
        <f t="shared" si="1"/>
        <v>101.25489729576358</v>
      </c>
      <c r="E80" s="47">
        <f>-(D80-MAX(D$36:D80))/MAX(D$36:D80)</f>
        <v>1.3030213594513188E-2</v>
      </c>
      <c r="F80" s="11">
        <v>1.2642276981237129E-2</v>
      </c>
      <c r="G80" s="47">
        <f t="shared" si="2"/>
        <v>1.0126422769812371</v>
      </c>
      <c r="H80" s="62">
        <f t="shared" si="3"/>
        <v>91.197410850663687</v>
      </c>
      <c r="I80" s="47">
        <f>-(H80-MAX(H$36:H80))/MAX(H$36:H80)</f>
        <v>8.8025891493363137E-2</v>
      </c>
      <c r="J80" s="11">
        <v>2.2641091764952704E-2</v>
      </c>
      <c r="K80" s="47">
        <f t="shared" si="4"/>
        <v>1.0226410917649527</v>
      </c>
      <c r="L80" s="62">
        <f t="shared" si="5"/>
        <v>77.540720977192834</v>
      </c>
      <c r="M80" s="47">
        <f>-(L80-MAX(L$36:L80))/MAX(L$36:L80)</f>
        <v>0.22534473672252212</v>
      </c>
      <c r="N80" s="47">
        <v>9.7225820802883459E-3</v>
      </c>
      <c r="O80" s="47">
        <f t="shared" si="6"/>
        <v>1.0097225820802884</v>
      </c>
      <c r="P80" s="62">
        <f t="shared" si="7"/>
        <v>98.939322668985525</v>
      </c>
      <c r="Q80" s="47">
        <f>-(P80-MAX(P$36:P80))/MAX(P$36:P80)</f>
        <v>1.0606773310144747E-2</v>
      </c>
      <c r="R80" s="47">
        <v>7.808552524622675E-3</v>
      </c>
      <c r="S80" s="47">
        <f t="shared" si="8"/>
        <v>1.0078085525246228</v>
      </c>
      <c r="T80" s="62">
        <f t="shared" si="9"/>
        <v>98.354176044281701</v>
      </c>
      <c r="U80" s="47">
        <f>-(T80-MAX(T$36:T80))/MAX(T$36:T80)</f>
        <v>1.6458239557182994E-2</v>
      </c>
      <c r="V80" s="11">
        <f>Data!J46</f>
        <v>7.5461731469405485E-4</v>
      </c>
    </row>
    <row r="81" spans="1:22" x14ac:dyDescent="0.2">
      <c r="A81">
        <v>177</v>
      </c>
      <c r="B81" s="11">
        <v>4.1475981110780491E-2</v>
      </c>
      <c r="C81" s="47">
        <f t="shared" si="0"/>
        <v>1.0414759811107805</v>
      </c>
      <c r="D81" s="62">
        <f t="shared" si="1"/>
        <v>105.4545435033767</v>
      </c>
      <c r="E81" s="47">
        <f>-(D81-MAX(D$36:D81))/MAX(D$36:D81)</f>
        <v>0</v>
      </c>
      <c r="F81" s="11">
        <v>3.7003397244296132E-2</v>
      </c>
      <c r="G81" s="47">
        <f t="shared" si="2"/>
        <v>1.037003397244296</v>
      </c>
      <c r="H81" s="62">
        <f t="shared" si="3"/>
        <v>94.57202487202207</v>
      </c>
      <c r="I81" s="47">
        <f>-(H81-MAX(H$36:H81))/MAX(H$36:H81)</f>
        <v>5.4279751279779305E-2</v>
      </c>
      <c r="J81" s="11">
        <v>2.8926201642770499E-2</v>
      </c>
      <c r="K81" s="47">
        <f t="shared" si="4"/>
        <v>1.0289262016427705</v>
      </c>
      <c r="L81" s="62">
        <f t="shared" si="5"/>
        <v>79.783679507704917</v>
      </c>
      <c r="M81" s="47">
        <f>-(L81-MAX(L$36:L81))/MAX(L$36:L81)</f>
        <v>0.20293690237332435</v>
      </c>
      <c r="N81" s="47">
        <v>4.0157432512457257E-2</v>
      </c>
      <c r="O81" s="47">
        <f t="shared" si="6"/>
        <v>1.0401574325124572</v>
      </c>
      <c r="P81" s="62">
        <f t="shared" si="7"/>
        <v>102.91247184189353</v>
      </c>
      <c r="Q81" s="47">
        <f>-(P81-MAX(P$36:P81))/MAX(P$36:P81)</f>
        <v>0</v>
      </c>
      <c r="R81" s="47">
        <v>4.1135428418666707E-2</v>
      </c>
      <c r="S81" s="47">
        <f t="shared" si="8"/>
        <v>1.0411354284186667</v>
      </c>
      <c r="T81" s="62">
        <f t="shared" si="9"/>
        <v>102.4000172126282</v>
      </c>
      <c r="U81" s="47">
        <f>-(T81-MAX(T$36:T81))/MAX(T$36:T81)</f>
        <v>0</v>
      </c>
      <c r="V81" s="11">
        <f>Data!J47</f>
        <v>8.1060191905291644E-4</v>
      </c>
    </row>
    <row r="82" spans="1:22" x14ac:dyDescent="0.2">
      <c r="A82">
        <v>178</v>
      </c>
      <c r="B82" s="11">
        <v>2.038854336987792E-4</v>
      </c>
      <c r="C82" s="47">
        <f t="shared" si="0"/>
        <v>1.0002038854336988</v>
      </c>
      <c r="D82" s="62">
        <f t="shared" si="1"/>
        <v>105.47604414871439</v>
      </c>
      <c r="E82" s="47">
        <f>-(D82-MAX(D$36:D82))/MAX(D$36:D82)</f>
        <v>0</v>
      </c>
      <c r="F82" s="11">
        <v>9.896529763322507E-3</v>
      </c>
      <c r="G82" s="47">
        <f t="shared" si="2"/>
        <v>1.0098965297633224</v>
      </c>
      <c r="H82" s="62">
        <f t="shared" si="3"/>
        <v>95.5079597309457</v>
      </c>
      <c r="I82" s="47">
        <f>-(H82-MAX(H$36:H82))/MAX(H$36:H82)</f>
        <v>4.4920402690543003E-2</v>
      </c>
      <c r="J82" s="11">
        <v>2.4696304337509589E-2</v>
      </c>
      <c r="K82" s="47">
        <f t="shared" si="4"/>
        <v>1.0246963043375097</v>
      </c>
      <c r="L82" s="62">
        <f t="shared" si="5"/>
        <v>81.75404153799353</v>
      </c>
      <c r="M82" s="47">
        <f>-(L82-MAX(L$36:L82))/MAX(L$36:L82)</f>
        <v>0.1832523895381378</v>
      </c>
      <c r="N82" s="47">
        <v>5.4277907993295809E-3</v>
      </c>
      <c r="O82" s="47">
        <f t="shared" si="6"/>
        <v>1.0054277907993296</v>
      </c>
      <c r="P82" s="62">
        <f t="shared" si="7"/>
        <v>103.47105920969324</v>
      </c>
      <c r="Q82" s="47">
        <f>-(P82-MAX(P$36:P82))/MAX(P$36:P82)</f>
        <v>0</v>
      </c>
      <c r="R82" s="47">
        <v>2.6998373725068392E-3</v>
      </c>
      <c r="S82" s="47">
        <f t="shared" si="8"/>
        <v>1.0026998373725069</v>
      </c>
      <c r="T82" s="62">
        <f t="shared" si="9"/>
        <v>102.67648060604421</v>
      </c>
      <c r="U82" s="47">
        <f>-(T82-MAX(T$36:T82))/MAX(T$36:T82)</f>
        <v>0</v>
      </c>
      <c r="V82" s="11">
        <f>Data!J48</f>
        <v>7.7227349783380854E-4</v>
      </c>
    </row>
    <row r="83" spans="1:22" x14ac:dyDescent="0.2">
      <c r="A83">
        <v>179</v>
      </c>
      <c r="B83" s="11">
        <v>2.1036716563239986E-2</v>
      </c>
      <c r="C83" s="47">
        <f t="shared" si="0"/>
        <v>1.0210367165632399</v>
      </c>
      <c r="D83" s="62">
        <f t="shared" si="1"/>
        <v>107.69491379368267</v>
      </c>
      <c r="E83" s="47">
        <f>-(D83-MAX(D$36:D83))/MAX(D$36:D83)</f>
        <v>0</v>
      </c>
      <c r="F83" s="11">
        <v>2.1651994362613176E-2</v>
      </c>
      <c r="G83" s="47">
        <f t="shared" si="2"/>
        <v>1.0216519943626132</v>
      </c>
      <c r="H83" s="62">
        <f t="shared" si="3"/>
        <v>97.575897536624822</v>
      </c>
      <c r="I83" s="47">
        <f>-(H83-MAX(H$36:H83))/MAX(H$36:H83)</f>
        <v>2.4241024633751777E-2</v>
      </c>
      <c r="J83" s="11">
        <v>2.1965567957668741E-2</v>
      </c>
      <c r="K83" s="47">
        <f t="shared" si="4"/>
        <v>1.0219655679576687</v>
      </c>
      <c r="L83" s="62">
        <f t="shared" si="5"/>
        <v>83.549815493210389</v>
      </c>
      <c r="M83" s="47">
        <f>-(L83-MAX(L$36:L83))/MAX(L$36:L83)</f>
        <v>0.1653120643962743</v>
      </c>
      <c r="N83" s="47">
        <v>2.1915985541391101E-2</v>
      </c>
      <c r="O83" s="47">
        <f t="shared" si="6"/>
        <v>1.0219159855413911</v>
      </c>
      <c r="P83" s="62">
        <f t="shared" si="7"/>
        <v>105.73872944728529</v>
      </c>
      <c r="Q83" s="47">
        <f>-(P83-MAX(P$36:P83))/MAX(P$36:P83)</f>
        <v>0</v>
      </c>
      <c r="R83" s="47">
        <v>2.1601990975670358E-2</v>
      </c>
      <c r="S83" s="47">
        <f t="shared" si="8"/>
        <v>1.0216019909756704</v>
      </c>
      <c r="T83" s="62">
        <f t="shared" si="9"/>
        <v>104.89449701350956</v>
      </c>
      <c r="U83" s="47">
        <f>-(T83-MAX(T$36:T83))/MAX(T$36:T83)</f>
        <v>0</v>
      </c>
      <c r="V83" s="11">
        <f>Data!J49</f>
        <v>8.0932035911252562E-4</v>
      </c>
    </row>
    <row r="84" spans="1:22" x14ac:dyDescent="0.2">
      <c r="A84">
        <v>180</v>
      </c>
      <c r="B84" s="11">
        <v>3.8479340024680363E-2</v>
      </c>
      <c r="C84" s="47">
        <f t="shared" si="0"/>
        <v>1.0384793400246803</v>
      </c>
      <c r="D84" s="62">
        <f t="shared" si="1"/>
        <v>111.83894300047842</v>
      </c>
      <c r="E84" s="47">
        <f>-(D84-MAX(D$36:D84))/MAX(D$36:D84)</f>
        <v>0</v>
      </c>
      <c r="F84" s="11">
        <v>4.1517102938715592E-2</v>
      </c>
      <c r="G84" s="47">
        <f t="shared" si="2"/>
        <v>1.0415171029387156</v>
      </c>
      <c r="H84" s="62">
        <f t="shared" si="3"/>
        <v>101.62696611899044</v>
      </c>
      <c r="I84" s="47">
        <f>-(H84-MAX(H$36:H84))/MAX(H$36:H84)</f>
        <v>0</v>
      </c>
      <c r="J84" s="11">
        <v>4.4985830770736625E-2</v>
      </c>
      <c r="K84" s="47">
        <f t="shared" si="4"/>
        <v>1.0449858307707367</v>
      </c>
      <c r="L84" s="62">
        <f t="shared" si="5"/>
        <v>87.30837335391422</v>
      </c>
      <c r="M84" s="47">
        <f>-(L84-MAX(L$36:L84))/MAX(L$36:L84)</f>
        <v>0.12776293417882958</v>
      </c>
      <c r="N84" s="47">
        <v>4.114000863547803E-2</v>
      </c>
      <c r="O84" s="47">
        <f t="shared" si="6"/>
        <v>1.0411400086354781</v>
      </c>
      <c r="P84" s="62">
        <f t="shared" si="7"/>
        <v>110.08882168985109</v>
      </c>
      <c r="Q84" s="47">
        <f>-(P84-MAX(P$36:P84))/MAX(P$36:P84)</f>
        <v>0</v>
      </c>
      <c r="R84" s="47">
        <v>4.0021870576410733E-2</v>
      </c>
      <c r="S84" s="47">
        <f t="shared" si="8"/>
        <v>1.0400218705764108</v>
      </c>
      <c r="T84" s="62">
        <f t="shared" si="9"/>
        <v>109.09257099716196</v>
      </c>
      <c r="U84" s="47">
        <f>-(T84-MAX(T$36:T84))/MAX(T$36:T84)</f>
        <v>0</v>
      </c>
      <c r="V84" s="11">
        <f>Data!J50</f>
        <v>7.8985970587126179E-4</v>
      </c>
    </row>
    <row r="85" spans="1:22" x14ac:dyDescent="0.2">
      <c r="A85">
        <v>181</v>
      </c>
      <c r="B85" s="11">
        <v>8.0834223444752381E-3</v>
      </c>
      <c r="C85" s="47">
        <f t="shared" si="0"/>
        <v>1.0080834223444752</v>
      </c>
      <c r="D85" s="62">
        <f t="shared" si="1"/>
        <v>112.74298441131099</v>
      </c>
      <c r="E85" s="47">
        <f>-(D85-MAX(D$36:D85))/MAX(D$36:D85)</f>
        <v>0</v>
      </c>
      <c r="F85" s="11">
        <v>1.0697124151403215E-2</v>
      </c>
      <c r="G85" s="47">
        <f t="shared" si="2"/>
        <v>1.0106971241514031</v>
      </c>
      <c r="H85" s="62">
        <f t="shared" si="3"/>
        <v>102.71408239269572</v>
      </c>
      <c r="I85" s="47">
        <f>-(H85-MAX(H$36:H85))/MAX(H$36:H85)</f>
        <v>0</v>
      </c>
      <c r="J85" s="11">
        <v>1.445622736899849E-2</v>
      </c>
      <c r="K85" s="47">
        <f t="shared" si="4"/>
        <v>1.0144562273689985</v>
      </c>
      <c r="L85" s="62">
        <f t="shared" si="5"/>
        <v>88.570523050335822</v>
      </c>
      <c r="M85" s="47">
        <f>-(L85-MAX(L$36:L85))/MAX(L$36:L85)</f>
        <v>0.11515367683565056</v>
      </c>
      <c r="N85" s="47">
        <v>9.6948979170693311E-3</v>
      </c>
      <c r="O85" s="47">
        <f t="shared" si="6"/>
        <v>1.0096948979170692</v>
      </c>
      <c r="P85" s="62">
        <f t="shared" si="7"/>
        <v>111.15612157794463</v>
      </c>
      <c r="Q85" s="47">
        <f>-(P85-MAX(P$36:P85))/MAX(P$36:P85)</f>
        <v>0</v>
      </c>
      <c r="R85" s="47">
        <v>8.9071325116982791E-3</v>
      </c>
      <c r="S85" s="47">
        <f t="shared" si="8"/>
        <v>1.0089071325116983</v>
      </c>
      <c r="T85" s="62">
        <f t="shared" si="9"/>
        <v>110.06427298307553</v>
      </c>
      <c r="U85" s="47">
        <f>-(T85-MAX(T$36:T85))/MAX(T$36:T85)</f>
        <v>0</v>
      </c>
      <c r="V85" s="11">
        <f>Data!J51</f>
        <v>7.3286229705340003E-4</v>
      </c>
    </row>
    <row r="86" spans="1:22" x14ac:dyDescent="0.2">
      <c r="A86">
        <v>182</v>
      </c>
      <c r="B86" s="11">
        <v>7.8809581757052823E-3</v>
      </c>
      <c r="C86" s="47">
        <f t="shared" si="0"/>
        <v>1.0078809581757053</v>
      </c>
      <c r="D86" s="62">
        <f t="shared" si="1"/>
        <v>113.63150715606072</v>
      </c>
      <c r="E86" s="47">
        <f>-(D86-MAX(D$36:D86))/MAX(D$36:D86)</f>
        <v>0</v>
      </c>
      <c r="F86" s="11">
        <v>1.1821433430859367E-2</v>
      </c>
      <c r="G86" s="47">
        <f t="shared" si="2"/>
        <v>1.0118214334308593</v>
      </c>
      <c r="H86" s="62">
        <f t="shared" si="3"/>
        <v>103.92831008011277</v>
      </c>
      <c r="I86" s="47">
        <f>-(H86-MAX(H$36:H86))/MAX(H$36:H86)</f>
        <v>0</v>
      </c>
      <c r="J86" s="11">
        <v>1.761197137339118E-2</v>
      </c>
      <c r="K86" s="47">
        <f t="shared" si="4"/>
        <v>1.0176119713733911</v>
      </c>
      <c r="L86" s="62">
        <f t="shared" si="5"/>
        <v>90.130424566824615</v>
      </c>
      <c r="M86" s="47">
        <f>-(L86-MAX(L$36:L86))/MAX(L$36:L86)</f>
        <v>9.9569788722229657E-2</v>
      </c>
      <c r="N86" s="47">
        <v>1.0202628579403855E-2</v>
      </c>
      <c r="O86" s="47">
        <f t="shared" si="6"/>
        <v>1.0102026285794039</v>
      </c>
      <c r="P86" s="62">
        <f t="shared" si="7"/>
        <v>112.29020620073146</v>
      </c>
      <c r="Q86" s="47">
        <f>-(P86-MAX(P$36:P86))/MAX(P$36:P86)</f>
        <v>0</v>
      </c>
      <c r="R86" s="47">
        <v>9.0427025820022083E-3</v>
      </c>
      <c r="S86" s="47">
        <f t="shared" si="8"/>
        <v>1.0090427025820021</v>
      </c>
      <c r="T86" s="62">
        <f t="shared" si="9"/>
        <v>111.05955146856577</v>
      </c>
      <c r="U86" s="47">
        <f>-(T86-MAX(T$36:T86))/MAX(T$36:T86)</f>
        <v>0</v>
      </c>
      <c r="V86" s="11">
        <f>Data!J52</f>
        <v>7.8865834193983704E-4</v>
      </c>
    </row>
    <row r="87" spans="1:22" x14ac:dyDescent="0.2">
      <c r="A87">
        <v>183</v>
      </c>
      <c r="B87" s="11">
        <v>5.409390383389976E-3</v>
      </c>
      <c r="C87" s="47">
        <f t="shared" si="0"/>
        <v>1.0054093903833901</v>
      </c>
      <c r="D87" s="62">
        <f t="shared" si="1"/>
        <v>114.24618433812084</v>
      </c>
      <c r="E87" s="47">
        <f>-(D87-MAX(D$36:D87))/MAX(D$36:D87)</f>
        <v>0</v>
      </c>
      <c r="F87" s="11">
        <v>1.4693497354583743E-3</v>
      </c>
      <c r="G87" s="47">
        <f t="shared" si="2"/>
        <v>1.0014693497354583</v>
      </c>
      <c r="H87" s="62">
        <f t="shared" si="3"/>
        <v>104.08101711503561</v>
      </c>
      <c r="I87" s="47">
        <f>-(H87-MAX(H$36:H87))/MAX(H$36:H87)</f>
        <v>0</v>
      </c>
      <c r="J87" s="11">
        <v>-4.6834961669107141E-3</v>
      </c>
      <c r="K87" s="47">
        <f t="shared" si="4"/>
        <v>0.99531650383308934</v>
      </c>
      <c r="L87" s="62">
        <f t="shared" si="5"/>
        <v>89.708299068843857</v>
      </c>
      <c r="M87" s="47">
        <f>-(L87-MAX(L$36:L87))/MAX(L$36:L87)</f>
        <v>0.10378695016531969</v>
      </c>
      <c r="N87" s="47">
        <v>3.4055543330911765E-3</v>
      </c>
      <c r="O87" s="47">
        <f t="shared" si="6"/>
        <v>1.0034055543330911</v>
      </c>
      <c r="P87" s="62">
        <f t="shared" si="7"/>
        <v>112.67261659902205</v>
      </c>
      <c r="Q87" s="47">
        <f>-(P87-MAX(P$36:P87))/MAX(P$36:P87)</f>
        <v>0</v>
      </c>
      <c r="R87" s="47">
        <v>4.4836894100153827E-3</v>
      </c>
      <c r="S87" s="47">
        <f t="shared" si="8"/>
        <v>1.0044836894100153</v>
      </c>
      <c r="T87" s="62">
        <f t="shared" si="9"/>
        <v>111.55750800336644</v>
      </c>
      <c r="U87" s="47">
        <f>-(T87-MAX(T$36:T87))/MAX(T$36:T87)</f>
        <v>0</v>
      </c>
      <c r="V87" s="11">
        <f>Data!J53</f>
        <v>7.5051128581351395E-4</v>
      </c>
    </row>
    <row r="88" spans="1:22" x14ac:dyDescent="0.2">
      <c r="A88">
        <v>184</v>
      </c>
      <c r="B88" s="11">
        <v>-3.2819378789661742E-2</v>
      </c>
      <c r="C88" s="47">
        <f t="shared" si="0"/>
        <v>0.96718062121033821</v>
      </c>
      <c r="D88" s="62">
        <f t="shared" si="1"/>
        <v>110.49669553905453</v>
      </c>
      <c r="E88" s="47">
        <f>-(D88-MAX(D$36:D88))/MAX(D$36:D88)</f>
        <v>3.2819378789661784E-2</v>
      </c>
      <c r="F88" s="11">
        <v>-3.1570837963666325E-2</v>
      </c>
      <c r="G88" s="47">
        <f t="shared" si="2"/>
        <v>0.96842916203633367</v>
      </c>
      <c r="H88" s="62">
        <f t="shared" si="3"/>
        <v>100.79509218860323</v>
      </c>
      <c r="I88" s="47">
        <f>-(H88-MAX(H$36:H88))/MAX(H$36:H88)</f>
        <v>3.1570837963666339E-2</v>
      </c>
      <c r="J88" s="11">
        <v>-2.8628064939811234E-2</v>
      </c>
      <c r="K88" s="47">
        <f t="shared" si="4"/>
        <v>0.97137193506018882</v>
      </c>
      <c r="L88" s="62">
        <f t="shared" si="5"/>
        <v>87.140124057460994</v>
      </c>
      <c r="M88" s="47">
        <f>-(L88-MAX(L$36:L88))/MAX(L$36:L88)</f>
        <v>0.12944379555589314</v>
      </c>
      <c r="N88" s="47">
        <v>-3.3053291136793533E-2</v>
      </c>
      <c r="O88" s="47">
        <f t="shared" si="6"/>
        <v>0.96694670886320644</v>
      </c>
      <c r="P88" s="62">
        <f t="shared" si="7"/>
        <v>108.94841579943025</v>
      </c>
      <c r="Q88" s="47">
        <f>-(P88-MAX(P$36:P88))/MAX(P$36:P88)</f>
        <v>3.3053291136793596E-2</v>
      </c>
      <c r="R88" s="47">
        <v>-3.3171505222673273E-2</v>
      </c>
      <c r="S88" s="47">
        <f t="shared" si="8"/>
        <v>0.96682849477732669</v>
      </c>
      <c r="T88" s="62">
        <f t="shared" si="9"/>
        <v>107.85697754400435</v>
      </c>
      <c r="U88" s="47">
        <f>-(T88-MAX(T$36:T88))/MAX(T$36:T88)</f>
        <v>3.3171505222673273E-2</v>
      </c>
      <c r="V88" s="11">
        <f>Data!J54</f>
        <v>8.0619457412288865E-4</v>
      </c>
    </row>
    <row r="89" spans="1:22" x14ac:dyDescent="0.2">
      <c r="A89">
        <v>185</v>
      </c>
      <c r="B89" s="11">
        <v>4.8687438960604316E-3</v>
      </c>
      <c r="C89" s="47">
        <f t="shared" si="0"/>
        <v>1.0048687438960604</v>
      </c>
      <c r="D89" s="62">
        <f t="shared" si="1"/>
        <v>111.03467565099514</v>
      </c>
      <c r="E89" s="47">
        <f>-(D89-MAX(D$36:D89))/MAX(D$36:D89)</f>
        <v>2.8110424043756074E-2</v>
      </c>
      <c r="F89" s="11">
        <v>3.7755088027335744E-3</v>
      </c>
      <c r="G89" s="47">
        <f t="shared" si="2"/>
        <v>1.0037755088027336</v>
      </c>
      <c r="H89" s="62">
        <f t="shared" si="3"/>
        <v>101.17564494643365</v>
      </c>
      <c r="I89" s="47">
        <f>-(H89-MAX(H$36:H89))/MAX(H$36:H89)</f>
        <v>2.791452513757425E-2</v>
      </c>
      <c r="J89" s="11">
        <v>1.9832941966181909E-3</v>
      </c>
      <c r="K89" s="47">
        <f t="shared" si="4"/>
        <v>1.0019832941966182</v>
      </c>
      <c r="L89" s="62">
        <f t="shared" si="5"/>
        <v>87.312948559796752</v>
      </c>
      <c r="M89" s="47">
        <f>-(L89-MAX(L$36:L89))/MAX(L$36:L89)</f>
        <v>0.12771722648778913</v>
      </c>
      <c r="N89" s="47">
        <v>4.3871158764235349E-3</v>
      </c>
      <c r="O89" s="47">
        <f t="shared" si="6"/>
        <v>1.0043871158764235</v>
      </c>
      <c r="P89" s="62">
        <f t="shared" si="7"/>
        <v>109.42638512409512</v>
      </c>
      <c r="Q89" s="47">
        <f>-(P89-MAX(P$36:P89))/MAX(P$36:P89)</f>
        <v>2.8811183878684376E-2</v>
      </c>
      <c r="R89" s="47">
        <v>4.6671395233768599E-3</v>
      </c>
      <c r="S89" s="47">
        <f t="shared" si="8"/>
        <v>1.0046671395233768</v>
      </c>
      <c r="T89" s="62">
        <f t="shared" si="9"/>
        <v>108.36036110677195</v>
      </c>
      <c r="U89" s="47">
        <f>-(T89-MAX(T$36:T89))/MAX(T$36:T89)</f>
        <v>2.8659181742371028E-2</v>
      </c>
      <c r="V89" s="11">
        <f>Data!J55</f>
        <v>8.2427875608845325E-4</v>
      </c>
    </row>
    <row r="90" spans="1:22" x14ac:dyDescent="0.2">
      <c r="A90">
        <v>186</v>
      </c>
      <c r="B90" s="11">
        <v>6.7991402580280785E-3</v>
      </c>
      <c r="C90" s="47">
        <f t="shared" si="0"/>
        <v>1.0067991402580281</v>
      </c>
      <c r="D90" s="62">
        <f t="shared" si="1"/>
        <v>111.78961598425091</v>
      </c>
      <c r="E90" s="47">
        <f>-(D90-MAX(D$36:D90))/MAX(D$36:D90)</f>
        <v>2.1502410501514108E-2</v>
      </c>
      <c r="F90" s="11">
        <v>8.6500963337700926E-3</v>
      </c>
      <c r="G90" s="47">
        <f t="shared" si="2"/>
        <v>1.0086500963337701</v>
      </c>
      <c r="H90" s="62">
        <f t="shared" si="3"/>
        <v>102.05082402185162</v>
      </c>
      <c r="I90" s="47">
        <f>-(H90-MAX(H$36:H90))/MAX(H$36:H90)</f>
        <v>1.9505892135355574E-2</v>
      </c>
      <c r="J90" s="11">
        <v>1.129245751108612E-2</v>
      </c>
      <c r="K90" s="47">
        <f t="shared" si="4"/>
        <v>1.0112924575110862</v>
      </c>
      <c r="L90" s="62">
        <f t="shared" si="5"/>
        <v>88.298926321575905</v>
      </c>
      <c r="M90" s="47">
        <f>-(L90-MAX(L$36:L90))/MAX(L$36:L90)</f>
        <v>0.11786701033025011</v>
      </c>
      <c r="N90" s="47">
        <v>7.9576168698928321E-3</v>
      </c>
      <c r="O90" s="47">
        <f t="shared" si="6"/>
        <v>1.0079576168698929</v>
      </c>
      <c r="P90" s="62">
        <f t="shared" si="7"/>
        <v>110.29715837237002</v>
      </c>
      <c r="Q90" s="47">
        <f>-(P90-MAX(P$36:P90))/MAX(P$36:P90)</f>
        <v>2.1082835371666043E-2</v>
      </c>
      <c r="R90" s="47">
        <v>7.3953005874501775E-3</v>
      </c>
      <c r="S90" s="47">
        <f t="shared" si="8"/>
        <v>1.0073953005874501</v>
      </c>
      <c r="T90" s="62">
        <f t="shared" si="9"/>
        <v>109.16171854892116</v>
      </c>
      <c r="U90" s="47">
        <f>-(T90-MAX(T$36:T90))/MAX(T$36:T90)</f>
        <v>2.1475824418496166E-2</v>
      </c>
      <c r="V90" s="11">
        <f>Data!J56</f>
        <v>9.5462713387251333E-4</v>
      </c>
    </row>
    <row r="91" spans="1:22" x14ac:dyDescent="0.2">
      <c r="A91">
        <v>187</v>
      </c>
      <c r="B91" s="11">
        <v>-1.0260413999608736E-2</v>
      </c>
      <c r="C91" s="47">
        <f t="shared" si="0"/>
        <v>0.98973958600039125</v>
      </c>
      <c r="D91" s="62">
        <f t="shared" si="1"/>
        <v>110.64260824339522</v>
      </c>
      <c r="E91" s="47">
        <f>-(D91-MAX(D$36:D91))/MAX(D$36:D91)</f>
        <v>3.1542200867387828E-2</v>
      </c>
      <c r="F91" s="11">
        <v>-1.4033131049377432E-2</v>
      </c>
      <c r="G91" s="47">
        <f t="shared" si="2"/>
        <v>0.98596686895062258</v>
      </c>
      <c r="H91" s="62">
        <f t="shared" si="3"/>
        <v>100.61873143465603</v>
      </c>
      <c r="I91" s="47">
        <f>-(H91-MAX(H$36:H91))/MAX(H$36:H91)</f>
        <v>3.3265294444162534E-2</v>
      </c>
      <c r="J91" s="11">
        <v>-1.9436462983026495E-2</v>
      </c>
      <c r="K91" s="47">
        <f t="shared" si="4"/>
        <v>0.98056353701697352</v>
      </c>
      <c r="L91" s="62">
        <f t="shared" si="5"/>
        <v>86.582707508685615</v>
      </c>
      <c r="M91" s="47">
        <f>-(L91-MAX(L$36:L91))/MAX(L$36:L91)</f>
        <v>0.13501255553007266</v>
      </c>
      <c r="N91" s="47">
        <v>-1.2606343025982113E-2</v>
      </c>
      <c r="O91" s="47">
        <f t="shared" si="6"/>
        <v>0.98739365697401793</v>
      </c>
      <c r="P91" s="62">
        <f t="shared" si="7"/>
        <v>108.90671455913686</v>
      </c>
      <c r="Q91" s="47">
        <f>-(P91-MAX(P$36:P91))/MAX(P$36:P91)</f>
        <v>3.3423400942992544E-2</v>
      </c>
      <c r="R91" s="47">
        <v>-1.1464144554947717E-2</v>
      </c>
      <c r="S91" s="47">
        <f t="shared" si="8"/>
        <v>0.98853585544505229</v>
      </c>
      <c r="T91" s="62">
        <f t="shared" si="9"/>
        <v>107.91027282760982</v>
      </c>
      <c r="U91" s="47">
        <f>-(T91-MAX(T$36:T91))/MAX(T$36:T91)</f>
        <v>3.2693767017873493E-2</v>
      </c>
      <c r="V91" s="11">
        <f>Data!J57</f>
        <v>1.0846189808323265E-3</v>
      </c>
    </row>
    <row r="92" spans="1:22" x14ac:dyDescent="0.2">
      <c r="A92">
        <v>188</v>
      </c>
      <c r="B92" s="11">
        <v>1.4127314180594696E-2</v>
      </c>
      <c r="C92" s="47">
        <f t="shared" si="0"/>
        <v>1.0141273141805947</v>
      </c>
      <c r="D92" s="62">
        <f t="shared" si="1"/>
        <v>112.20569113181011</v>
      </c>
      <c r="E92" s="47">
        <f>-(D92-MAX(D$36:D92))/MAX(D$36:D92)</f>
        <v>1.7860493268394183E-2</v>
      </c>
      <c r="F92" s="11">
        <v>1.2118735378709894E-2</v>
      </c>
      <c r="G92" s="47">
        <f t="shared" si="2"/>
        <v>1.01211873537871</v>
      </c>
      <c r="H92" s="62">
        <f t="shared" si="3"/>
        <v>101.83810321505412</v>
      </c>
      <c r="I92" s="47">
        <f>-(H92-MAX(H$36:H92))/MAX(H$36:H92)</f>
        <v>2.154969236611616E-2</v>
      </c>
      <c r="J92" s="11">
        <v>8.6554443104754023E-3</v>
      </c>
      <c r="K92" s="47">
        <f t="shared" si="4"/>
        <v>1.0086554443104754</v>
      </c>
      <c r="L92" s="62">
        <f t="shared" si="5"/>
        <v>87.33211931177722</v>
      </c>
      <c r="M92" s="47">
        <f>-(L92-MAX(L$36:L92))/MAX(L$36:L92)</f>
        <v>0.12752570487520282</v>
      </c>
      <c r="N92" s="47">
        <v>1.3391608611765873E-2</v>
      </c>
      <c r="O92" s="47">
        <f t="shared" si="6"/>
        <v>1.0133916086117658</v>
      </c>
      <c r="P92" s="62">
        <f t="shared" si="7"/>
        <v>110.36515065570612</v>
      </c>
      <c r="Q92" s="47">
        <f>-(P92-MAX(P$36:P92))/MAX(P$36:P92)</f>
        <v>2.0479385435129411E-2</v>
      </c>
      <c r="R92" s="47">
        <v>1.3867729872591113E-2</v>
      </c>
      <c r="S92" s="47">
        <f t="shared" si="8"/>
        <v>1.0138677298725911</v>
      </c>
      <c r="T92" s="62">
        <f t="shared" si="9"/>
        <v>109.40674334166071</v>
      </c>
      <c r="U92" s="47">
        <f>-(T92-MAX(T$36:T92))/MAX(T$36:T92)</f>
        <v>1.9279425474803713E-2</v>
      </c>
      <c r="V92" s="11">
        <f>Data!J58</f>
        <v>1.1768441895650605E-3</v>
      </c>
    </row>
    <row r="93" spans="1:22" x14ac:dyDescent="0.2">
      <c r="A93">
        <v>189</v>
      </c>
      <c r="B93" s="11">
        <v>1.3610722603500545E-2</v>
      </c>
      <c r="C93" s="47">
        <f t="shared" si="0"/>
        <v>1.0136107226035005</v>
      </c>
      <c r="D93" s="62">
        <f t="shared" si="1"/>
        <v>113.73289166833924</v>
      </c>
      <c r="E93" s="47">
        <f>-(D93-MAX(D$36:D93))/MAX(D$36:D93)</f>
        <v>4.4928648843314961E-3</v>
      </c>
      <c r="F93" s="11">
        <v>1.7105764524667191E-2</v>
      </c>
      <c r="G93" s="47">
        <f t="shared" si="2"/>
        <v>1.0171057645246673</v>
      </c>
      <c r="H93" s="62">
        <f t="shared" si="3"/>
        <v>103.58012182828959</v>
      </c>
      <c r="I93" s="47">
        <f>-(H93-MAX(H$36:H93))/MAX(H$36:H93)</f>
        <v>4.8125518046427274E-3</v>
      </c>
      <c r="J93" s="11">
        <v>2.2057126874897835E-2</v>
      </c>
      <c r="K93" s="47">
        <f t="shared" si="4"/>
        <v>1.0220571268748979</v>
      </c>
      <c r="L93" s="62">
        <f t="shared" si="5"/>
        <v>89.25841494769081</v>
      </c>
      <c r="M93" s="47">
        <f>-(L93-MAX(L$36:L93))/MAX(L$36:L93)</f>
        <v>0.10828142865254807</v>
      </c>
      <c r="N93" s="47">
        <v>1.5831484149236196E-2</v>
      </c>
      <c r="O93" s="47">
        <f t="shared" si="6"/>
        <v>1.0158314841492362</v>
      </c>
      <c r="P93" s="62">
        <f t="shared" si="7"/>
        <v>112.11239478893999</v>
      </c>
      <c r="Q93" s="47">
        <f>-(P93-MAX(P$36:P93))/MAX(P$36:P93)</f>
        <v>4.9721203517955536E-3</v>
      </c>
      <c r="R93" s="47">
        <v>1.4761139477308937E-2</v>
      </c>
      <c r="S93" s="47">
        <f t="shared" si="8"/>
        <v>1.0147611394773088</v>
      </c>
      <c r="T93" s="62">
        <f t="shared" si="9"/>
        <v>111.0217115398851</v>
      </c>
      <c r="U93" s="47">
        <f>-(T93-MAX(T$36:T93))/MAX(T$36:T93)</f>
        <v>4.8028722859707858E-3</v>
      </c>
      <c r="V93" s="11">
        <f>Data!J59</f>
        <v>1.3433838346143944E-3</v>
      </c>
    </row>
    <row r="94" spans="1:22" x14ac:dyDescent="0.2">
      <c r="A94">
        <v>190</v>
      </c>
      <c r="B94" s="11">
        <v>2.1911553798177472E-2</v>
      </c>
      <c r="C94" s="47">
        <f t="shared" si="0"/>
        <v>1.0219115537981776</v>
      </c>
      <c r="D94" s="62">
        <f t="shared" si="1"/>
        <v>116.22495604275235</v>
      </c>
      <c r="E94" s="47">
        <f>-(D94-MAX(D$36:D94))/MAX(D$36:D94)</f>
        <v>0</v>
      </c>
      <c r="F94" s="11">
        <v>1.9935353727445228E-2</v>
      </c>
      <c r="G94" s="47">
        <f t="shared" si="2"/>
        <v>1.0199353537274451</v>
      </c>
      <c r="H94" s="62">
        <f t="shared" si="3"/>
        <v>105.64502819606841</v>
      </c>
      <c r="I94" s="47">
        <f>-(H94-MAX(H$36:H94))/MAX(H$36:H94)</f>
        <v>0</v>
      </c>
      <c r="J94" s="11">
        <v>1.6288394085585377E-2</v>
      </c>
      <c r="K94" s="47">
        <f t="shared" si="4"/>
        <v>1.0162883940855854</v>
      </c>
      <c r="L94" s="62">
        <f t="shared" si="5"/>
        <v>90.712291185813498</v>
      </c>
      <c r="M94" s="47">
        <f>-(L94-MAX(L$36:L94))/MAX(L$36:L94)</f>
        <v>9.3756765149005619E-2</v>
      </c>
      <c r="N94" s="47">
        <v>2.1397268352181878E-2</v>
      </c>
      <c r="O94" s="47">
        <f t="shared" si="6"/>
        <v>1.0213972683521819</v>
      </c>
      <c r="P94" s="62">
        <f t="shared" si="7"/>
        <v>114.5112937858447</v>
      </c>
      <c r="Q94" s="47">
        <f>-(P94-MAX(P$36:P94))/MAX(P$36:P94)</f>
        <v>0</v>
      </c>
      <c r="R94" s="47">
        <v>2.1811827476971066E-2</v>
      </c>
      <c r="S94" s="47">
        <f t="shared" si="8"/>
        <v>1.021811827476971</v>
      </c>
      <c r="T94" s="62">
        <f t="shared" si="9"/>
        <v>113.44329795819111</v>
      </c>
      <c r="U94" s="47">
        <f>-(T94-MAX(T$36:T94))/MAX(T$36:T94)</f>
        <v>0</v>
      </c>
      <c r="V94" s="11">
        <f>Data!J60</f>
        <v>1.4161138853695777E-3</v>
      </c>
    </row>
    <row r="95" spans="1:22" x14ac:dyDescent="0.2">
      <c r="A95">
        <v>191</v>
      </c>
      <c r="B95" s="11">
        <v>3.8359353409782221E-2</v>
      </c>
      <c r="C95" s="47">
        <f t="shared" si="0"/>
        <v>1.0383593534097821</v>
      </c>
      <c r="D95" s="62">
        <f t="shared" si="1"/>
        <v>120.68327020663268</v>
      </c>
      <c r="E95" s="47">
        <f>-(D95-MAX(D$36:D95))/MAX(D$36:D95)</f>
        <v>0</v>
      </c>
      <c r="F95" s="11">
        <v>4.3938975810246285E-2</v>
      </c>
      <c r="G95" s="47">
        <f t="shared" si="2"/>
        <v>1.0439389758102462</v>
      </c>
      <c r="H95" s="62">
        <f t="shared" si="3"/>
        <v>110.28696253444824</v>
      </c>
      <c r="I95" s="47">
        <f>-(H95-MAX(H$36:H95))/MAX(H$36:H95)</f>
        <v>0</v>
      </c>
      <c r="J95" s="11">
        <v>5.1314744193946688E-2</v>
      </c>
      <c r="K95" s="47">
        <f t="shared" si="4"/>
        <v>1.0513147441939468</v>
      </c>
      <c r="L95" s="62">
        <f t="shared" si="5"/>
        <v>95.367169203260332</v>
      </c>
      <c r="M95" s="47">
        <f>-(L95-MAX(L$36:L95))/MAX(L$36:L95)</f>
        <v>4.7253125375132002E-2</v>
      </c>
      <c r="N95" s="47">
        <v>4.2367348074914497E-2</v>
      </c>
      <c r="O95" s="47">
        <f t="shared" si="6"/>
        <v>1.0423673480749145</v>
      </c>
      <c r="P95" s="62">
        <f t="shared" si="7"/>
        <v>119.36283362817838</v>
      </c>
      <c r="Q95" s="47">
        <f>-(P95-MAX(P$36:P95))/MAX(P$36:P95)</f>
        <v>0</v>
      </c>
      <c r="R95" s="47">
        <v>4.0539631960957043E-2</v>
      </c>
      <c r="S95" s="47">
        <f t="shared" si="8"/>
        <v>1.040539631960957</v>
      </c>
      <c r="T95" s="62">
        <f t="shared" si="9"/>
        <v>118.04224750585337</v>
      </c>
      <c r="U95" s="47">
        <f>-(T95-MAX(T$36:T95))/MAX(T$36:T95)</f>
        <v>0</v>
      </c>
      <c r="V95" s="11">
        <f>Data!J61</f>
        <v>1.6559988091694856E-3</v>
      </c>
    </row>
    <row r="96" spans="1:22" x14ac:dyDescent="0.2">
      <c r="A96">
        <v>192</v>
      </c>
      <c r="B96" s="11">
        <v>1.1865857791552444E-2</v>
      </c>
      <c r="C96" s="47">
        <f t="shared" si="0"/>
        <v>1.0118658577915525</v>
      </c>
      <c r="D96" s="62">
        <f t="shared" si="1"/>
        <v>122.11528072872409</v>
      </c>
      <c r="E96" s="47">
        <f>-(D96-MAX(D$36:D96))/MAX(D$36:D96)</f>
        <v>0</v>
      </c>
      <c r="F96" s="11">
        <v>1.3805545446639821E-2</v>
      </c>
      <c r="G96" s="47">
        <f t="shared" si="2"/>
        <v>1.0138055454466399</v>
      </c>
      <c r="H96" s="62">
        <f t="shared" si="3"/>
        <v>111.80953420788944</v>
      </c>
      <c r="I96" s="47">
        <f>-(H96-MAX(H$36:H96))/MAX(H$36:H96)</f>
        <v>0</v>
      </c>
      <c r="J96" s="11">
        <v>1.6452325769549261E-2</v>
      </c>
      <c r="K96" s="47">
        <f t="shared" si="4"/>
        <v>1.0164523257695492</v>
      </c>
      <c r="L96" s="62">
        <f t="shared" si="5"/>
        <v>96.936180938712099</v>
      </c>
      <c r="M96" s="47">
        <f>-(L96-MAX(L$36:L96))/MAX(L$36:L96)</f>
        <v>3.1578223417883751E-2</v>
      </c>
      <c r="N96" s="47">
        <v>1.318683936229551E-2</v>
      </c>
      <c r="O96" s="47">
        <f t="shared" si="6"/>
        <v>1.0131868393622956</v>
      </c>
      <c r="P96" s="62">
        <f t="shared" si="7"/>
        <v>120.93685214106158</v>
      </c>
      <c r="Q96" s="47">
        <f>-(P96-MAX(P$36:P96))/MAX(P$36:P96)</f>
        <v>0</v>
      </c>
      <c r="R96" s="47">
        <v>1.2570060150520526E-2</v>
      </c>
      <c r="S96" s="47">
        <f t="shared" si="8"/>
        <v>1.0125700601505205</v>
      </c>
      <c r="T96" s="62">
        <f t="shared" si="9"/>
        <v>119.52604565730458</v>
      </c>
      <c r="U96" s="47">
        <f>-(T96-MAX(T$36:T96))/MAX(T$36:T96)</f>
        <v>0</v>
      </c>
      <c r="V96" s="11">
        <f>Data!J62</f>
        <v>1.7832927758065361E-3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Returns of the SAAs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</dc:creator>
  <cp:lastModifiedBy>Joao Pedro Canhoto Espadanal</cp:lastModifiedBy>
  <dcterms:created xsi:type="dcterms:W3CDTF">2016-09-09T13:05:48Z</dcterms:created>
  <dcterms:modified xsi:type="dcterms:W3CDTF">2023-04-03T09:30:14Z</dcterms:modified>
</cp:coreProperties>
</file>