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heus\Desktop\"/>
    </mc:Choice>
  </mc:AlternateContent>
  <bookViews>
    <workbookView xWindow="0" yWindow="0" windowWidth="11325" windowHeight="3675" activeTab="1"/>
  </bookViews>
  <sheets>
    <sheet name="Sheet1" sheetId="1" r:id="rId1"/>
    <sheet name="Sheet2" sheetId="2" r:id="rId2"/>
  </sheets>
  <definedNames>
    <definedName name="_xlnm._FilterDatabase" localSheetId="0" hidden="1">Sheet1!$U$13:$V$61</definedName>
    <definedName name="_xlnm._FilterDatabase" localSheetId="1" hidden="1">Sheet2!$H$4:$I$10</definedName>
  </definedNames>
  <calcPr calcId="152511"/>
</workbook>
</file>

<file path=xl/calcChain.xml><?xml version="1.0" encoding="utf-8"?>
<calcChain xmlns="http://schemas.openxmlformats.org/spreadsheetml/2006/main">
  <c r="L8" i="2" l="1"/>
  <c r="L9" i="2"/>
  <c r="L7" i="2"/>
  <c r="L6" i="2"/>
  <c r="L5" i="2"/>
  <c r="L10" i="2"/>
  <c r="E54" i="2" l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L11" i="2" l="1"/>
</calcChain>
</file>

<file path=xl/sharedStrings.xml><?xml version="1.0" encoding="utf-8"?>
<sst xmlns="http://schemas.openxmlformats.org/spreadsheetml/2006/main" count="895" uniqueCount="278">
  <si>
    <t>Proposta</t>
  </si>
  <si>
    <t>TABELA I</t>
  </si>
  <si>
    <t>PROPOSTA DE DISTRIBUIÇÃO DO ORÇAMENTO POR UNIDADE (GRUPO I a IX)</t>
  </si>
  <si>
    <t>Em R$ 1,00</t>
  </si>
  <si>
    <t>de</t>
  </si>
  <si>
    <t>Distribuição</t>
  </si>
  <si>
    <t>DISCRIMINAÇÃO</t>
  </si>
  <si>
    <t>CATEGORIA A: DESPESAS FIXAS</t>
  </si>
  <si>
    <t>CATEGORIA B: DESPESAS COMPROMISSADAS</t>
  </si>
  <si>
    <t>CATEGORIA C</t>
  </si>
  <si>
    <t>CATEGORIA D</t>
  </si>
  <si>
    <t>GRUPOS I e II</t>
  </si>
  <si>
    <t>GRUPOS III a VI</t>
  </si>
  <si>
    <t>GRUPO VII</t>
  </si>
  <si>
    <t>GRUPOS VIII a X</t>
  </si>
  <si>
    <t>TOTAL</t>
  </si>
  <si>
    <t>PESSOAL E</t>
  </si>
  <si>
    <t>DESPESAS DE</t>
  </si>
  <si>
    <t>RESTAURANTES</t>
  </si>
  <si>
    <t>MANUT. INFRA -</t>
  </si>
  <si>
    <t>PROGRAMA</t>
  </si>
  <si>
    <t>PROGRAMA DE QUALIF. ORÇAMENTÁRIA - PQO</t>
  </si>
  <si>
    <t>MANUTENÇÃO DE</t>
  </si>
  <si>
    <t>PROJ. ESPEC./</t>
  </si>
  <si>
    <t>Orçamentária</t>
  </si>
  <si>
    <t>REFLEXOS</t>
  </si>
  <si>
    <t>SENTENÇAS</t>
  </si>
  <si>
    <t>SUBTOTAL</t>
  </si>
  <si>
    <t>UTILIDADE</t>
  </si>
  <si>
    <t>E</t>
  </si>
  <si>
    <t>DESPESAS</t>
  </si>
  <si>
    <t>ESTRUT./OBRAS,</t>
  </si>
  <si>
    <t>DE</t>
  </si>
  <si>
    <t>APOIO</t>
  </si>
  <si>
    <t>APOIO ENSINO</t>
  </si>
  <si>
    <t>DE BOLSAS</t>
  </si>
  <si>
    <t>ATIVIDADES</t>
  </si>
  <si>
    <t>REC. PRÓPRIA/</t>
  </si>
  <si>
    <t>CATEGORIAS</t>
  </si>
  <si>
    <t>E OUTROS</t>
  </si>
  <si>
    <t>FOLHA</t>
  </si>
  <si>
    <t>JUDICIAIS</t>
  </si>
  <si>
    <t>(I e II)</t>
  </si>
  <si>
    <t>PÚBLICA</t>
  </si>
  <si>
    <t>TRANSPORTES</t>
  </si>
  <si>
    <t>CONTRATUAIS</t>
  </si>
  <si>
    <t>PERIÓDICOS</t>
  </si>
  <si>
    <t>MANUTENÇÃO</t>
  </si>
  <si>
    <t>ENS. GRAD.</t>
  </si>
  <si>
    <t>QUAL. PROD.</t>
  </si>
  <si>
    <t>MÉDIO/TÉCNICO</t>
  </si>
  <si>
    <t>(III a VI)</t>
  </si>
  <si>
    <t>EXISTENTES</t>
  </si>
  <si>
    <t>FUNDO DE</t>
  </si>
  <si>
    <t>A, B, C e D</t>
  </si>
  <si>
    <t>UNIDADE</t>
  </si>
  <si>
    <t>PROGRAMAS DE</t>
  </si>
  <si>
    <t>UNICAMP</t>
  </si>
  <si>
    <t>E FAEPEX</t>
  </si>
  <si>
    <t>PREDIAL - PMP</t>
  </si>
  <si>
    <t>PAEG</t>
  </si>
  <si>
    <t>PAQPP</t>
  </si>
  <si>
    <t>RESERVA</t>
  </si>
  <si>
    <t>01-RE</t>
  </si>
  <si>
    <t>273.203.012</t>
  </si>
  <si>
    <t>-</t>
  </si>
  <si>
    <t>1.422.262</t>
  </si>
  <si>
    <t>15.651.806</t>
  </si>
  <si>
    <t>17.074.068</t>
  </si>
  <si>
    <t>5.055.423</t>
  </si>
  <si>
    <t>295.332.503</t>
  </si>
  <si>
    <t>01.42-EDITORA</t>
  </si>
  <si>
    <t>1.158.520</t>
  </si>
  <si>
    <t>1.854.915</t>
  </si>
  <si>
    <t>01.43-CSS/CECOM</t>
  </si>
  <si>
    <t>25.467.002</t>
  </si>
  <si>
    <t>26.980.543</t>
  </si>
  <si>
    <t>01.44-PREFEITURA</t>
  </si>
  <si>
    <t>31.562.272</t>
  </si>
  <si>
    <t>38.973.581</t>
  </si>
  <si>
    <t>23.121.521</t>
  </si>
  <si>
    <t>43.560.660</t>
  </si>
  <si>
    <t>1.800.000</t>
  </si>
  <si>
    <t>107.455.762</t>
  </si>
  <si>
    <t>1.473.456</t>
  </si>
  <si>
    <t>140.491.490</t>
  </si>
  <si>
    <t>01.46-PFL</t>
  </si>
  <si>
    <t>6.928.734</t>
  </si>
  <si>
    <t>1.003.677</t>
  </si>
  <si>
    <t>2.404.116</t>
  </si>
  <si>
    <t>9.457.585</t>
  </si>
  <si>
    <t>02-FCM</t>
  </si>
  <si>
    <t>162.079.108</t>
  </si>
  <si>
    <t>2.259.348</t>
  </si>
  <si>
    <t>5.915.192</t>
  </si>
  <si>
    <t>9.260.135</t>
  </si>
  <si>
    <t>171.543.308</t>
  </si>
  <si>
    <t>02.48-CIPOI</t>
  </si>
  <si>
    <t>03-FEM</t>
  </si>
  <si>
    <t>42.808.670</t>
  </si>
  <si>
    <t>1.260.466</t>
  </si>
  <si>
    <t>44.256.164</t>
  </si>
  <si>
    <t>04-FEA</t>
  </si>
  <si>
    <t>40.805.060</t>
  </si>
  <si>
    <t>1.315.025</t>
  </si>
  <si>
    <t>42.378.982</t>
  </si>
  <si>
    <t>05-FEC</t>
  </si>
  <si>
    <t>35.533.639</t>
  </si>
  <si>
    <t>36.875.764</t>
  </si>
  <si>
    <t>06-FOP</t>
  </si>
  <si>
    <t>58.264.172</t>
  </si>
  <si>
    <t>1.028.386</t>
  </si>
  <si>
    <t>2.084.890</t>
  </si>
  <si>
    <t>4.366.541</t>
  </si>
  <si>
    <t>63.044.934</t>
  </si>
  <si>
    <t>07-IB</t>
  </si>
  <si>
    <t>77.740.175</t>
  </si>
  <si>
    <t>1.786.863</t>
  </si>
  <si>
    <t>80.103.532</t>
  </si>
  <si>
    <t>08-IFGW</t>
  </si>
  <si>
    <t>65.403.059</t>
  </si>
  <si>
    <t>1.557.623</t>
  </si>
  <si>
    <t>67.473.930</t>
  </si>
  <si>
    <t>09-IFCH</t>
  </si>
  <si>
    <t>52.347.534</t>
  </si>
  <si>
    <t>53.507.332</t>
  </si>
  <si>
    <t>10-IMECC</t>
  </si>
  <si>
    <t>46.221.186</t>
  </si>
  <si>
    <t>47.314.817</t>
  </si>
  <si>
    <t>11-IQ</t>
  </si>
  <si>
    <t>48.800.529</t>
  </si>
  <si>
    <t>1.689.026</t>
  </si>
  <si>
    <t>51.199.057</t>
  </si>
  <si>
    <t>12-COTUCA</t>
  </si>
  <si>
    <t>29.199.087</t>
  </si>
  <si>
    <t>1.991.226</t>
  </si>
  <si>
    <t>3.225.607</t>
  </si>
  <si>
    <t>32.619.408</t>
  </si>
  <si>
    <t>13-COTIL</t>
  </si>
  <si>
    <t>26.169.006</t>
  </si>
  <si>
    <t>1.012.065</t>
  </si>
  <si>
    <t>27.308.514</t>
  </si>
  <si>
    <t>15-HC</t>
  </si>
  <si>
    <t>255.504.951</t>
  </si>
  <si>
    <t>2.946.578</t>
  </si>
  <si>
    <t>23.126.679</t>
  </si>
  <si>
    <t>26.577.914</t>
  </si>
  <si>
    <t>13.430.313</t>
  </si>
  <si>
    <t>295.513.178</t>
  </si>
  <si>
    <t>16-BCCL</t>
  </si>
  <si>
    <t>15.032.668</t>
  </si>
  <si>
    <t>17.602.365</t>
  </si>
  <si>
    <t>18.563.158</t>
  </si>
  <si>
    <t>1.000.000</t>
  </si>
  <si>
    <t>34.904.845</t>
  </si>
  <si>
    <t>17-IA</t>
  </si>
  <si>
    <t>41.111.609</t>
  </si>
  <si>
    <t>42.153.363</t>
  </si>
  <si>
    <t>18-FEQ</t>
  </si>
  <si>
    <t>23.936.498</t>
  </si>
  <si>
    <t>24.917.320</t>
  </si>
  <si>
    <t>19-FE</t>
  </si>
  <si>
    <t>47.622.897</t>
  </si>
  <si>
    <t>48.668.228</t>
  </si>
  <si>
    <t>20-CCUEC</t>
  </si>
  <si>
    <t>19.419.114</t>
  </si>
  <si>
    <t>1.826.619</t>
  </si>
  <si>
    <t>21.767.641</t>
  </si>
  <si>
    <t>21-IEL</t>
  </si>
  <si>
    <t>36.396.773</t>
  </si>
  <si>
    <t>37.348.949</t>
  </si>
  <si>
    <t>22-IG</t>
  </si>
  <si>
    <t>23.856.108</t>
  </si>
  <si>
    <t>24.950.408</t>
  </si>
  <si>
    <t>23-FEF</t>
  </si>
  <si>
    <t>24.750.602</t>
  </si>
  <si>
    <t>1.098.262</t>
  </si>
  <si>
    <t>26.001.852</t>
  </si>
  <si>
    <t>24-CLE</t>
  </si>
  <si>
    <t>2.656.920</t>
  </si>
  <si>
    <t>2.769.881</t>
  </si>
  <si>
    <t>25-CEMIB</t>
  </si>
  <si>
    <t>5.257.774</t>
  </si>
  <si>
    <t>5.558.295</t>
  </si>
  <si>
    <t>26-IE</t>
  </si>
  <si>
    <t>37.359.939</t>
  </si>
  <si>
    <t>38.547.626</t>
  </si>
  <si>
    <t>27-CAISM</t>
  </si>
  <si>
    <t>88.987.441</t>
  </si>
  <si>
    <t>5.108.849</t>
  </si>
  <si>
    <t>5.625.151</t>
  </si>
  <si>
    <t>2.491.509</t>
  </si>
  <si>
    <t>97.104.101</t>
  </si>
  <si>
    <t>28-FEAGRI</t>
  </si>
  <si>
    <t>24.996.649</t>
  </si>
  <si>
    <t>26.133.959</t>
  </si>
  <si>
    <t>29-FEEC</t>
  </si>
  <si>
    <t>47.141.139</t>
  </si>
  <si>
    <t>1.211.427</t>
  </si>
  <si>
    <t>48.799.229</t>
  </si>
  <si>
    <t>30-RTV-UNICAMP</t>
  </si>
  <si>
    <t>5.184.807</t>
  </si>
  <si>
    <t>5.360.069</t>
  </si>
  <si>
    <t>31-CPQBA</t>
  </si>
  <si>
    <t>7.245.944</t>
  </si>
  <si>
    <t>8.126.252</t>
  </si>
  <si>
    <t>32-HEMOCENTRO</t>
  </si>
  <si>
    <t>25.732.270</t>
  </si>
  <si>
    <t>26.753.903</t>
  </si>
  <si>
    <t>34-IC</t>
  </si>
  <si>
    <t>18.550.312</t>
  </si>
  <si>
    <t>19.224.489</t>
  </si>
  <si>
    <t>35-GASTROCENTRO</t>
  </si>
  <si>
    <t>6.634.737</t>
  </si>
  <si>
    <t>7.263.198</t>
  </si>
  <si>
    <t>36-FCA</t>
  </si>
  <si>
    <t>18.239.479</t>
  </si>
  <si>
    <t>1.248.472</t>
  </si>
  <si>
    <t>4.360.162</t>
  </si>
  <si>
    <t>1.198.812</t>
  </si>
  <si>
    <t>8.698.992</t>
  </si>
  <si>
    <t>27.418.596</t>
  </si>
  <si>
    <t>37-FT</t>
  </si>
  <si>
    <t>18.974.080</t>
  </si>
  <si>
    <t>1.661.868</t>
  </si>
  <si>
    <t>2.314.363</t>
  </si>
  <si>
    <t>21.500.241</t>
  </si>
  <si>
    <t>38-FENF</t>
  </si>
  <si>
    <t>12.176.850</t>
  </si>
  <si>
    <t>12.498.570</t>
  </si>
  <si>
    <t>39-FCF</t>
  </si>
  <si>
    <t>2.384.311</t>
  </si>
  <si>
    <t>2.642.403</t>
  </si>
  <si>
    <t>xx-HORA EXTRA/SOBREAVISO</t>
  </si>
  <si>
    <t>3.200.000</t>
  </si>
  <si>
    <t>xx-RECEITA PRÓPRIA</t>
  </si>
  <si>
    <t>4.400.000</t>
  </si>
  <si>
    <t>xx-RES. DE CONTINGÊNCIA</t>
  </si>
  <si>
    <t>2.943.646</t>
  </si>
  <si>
    <t>xx-RESERVA TÉCNICA</t>
  </si>
  <si>
    <t>5.347.759</t>
  </si>
  <si>
    <t>xx-DESPESAS GERAIS</t>
  </si>
  <si>
    <t>130.086.891</t>
  </si>
  <si>
    <t>7.544.019</t>
  </si>
  <si>
    <t>137.630.910</t>
  </si>
  <si>
    <t>6.824.235</t>
  </si>
  <si>
    <t>32.808.815</t>
  </si>
  <si>
    <t>39.633.050</t>
  </si>
  <si>
    <t>4.844.728</t>
  </si>
  <si>
    <t>182.108.688</t>
  </si>
  <si>
    <t>xx-FUNDO DE RESERVA</t>
  </si>
  <si>
    <t>3.389.396</t>
  </si>
  <si>
    <t>1.966.131.528</t>
  </si>
  <si>
    <t>1.973.675.547</t>
  </si>
  <si>
    <t>44.471.475</t>
  </si>
  <si>
    <t>28.170.191</t>
  </si>
  <si>
    <t>113.925.341</t>
  </si>
  <si>
    <t>26.226.600</t>
  </si>
  <si>
    <t>5.600.000</t>
  </si>
  <si>
    <t>4.698.402</t>
  </si>
  <si>
    <t>4.389.759</t>
  </si>
  <si>
    <t>42.592.819</t>
  </si>
  <si>
    <t>270.420.121</t>
  </si>
  <si>
    <t>33.214.712</t>
  </si>
  <si>
    <t>21.925.529</t>
  </si>
  <si>
    <t>2.299.235.909</t>
  </si>
  <si>
    <t>(*) Refere-se ao PASEP (R$ 22.903.115), ao Programa de Auxílio Alimentação (R$ 105.060.000) e a Taxa de Administração SP-PREV (R$ 2.123.776).</t>
  </si>
  <si>
    <t>Despesas</t>
  </si>
  <si>
    <t>Participação</t>
  </si>
  <si>
    <t>Divisão por Área</t>
  </si>
  <si>
    <t>Adm/Reitoria</t>
  </si>
  <si>
    <t>Exatas</t>
  </si>
  <si>
    <t>Biológicas</t>
  </si>
  <si>
    <t>Humanas e Artes</t>
  </si>
  <si>
    <t>Tecnológicas</t>
  </si>
  <si>
    <t>Colégios</t>
  </si>
  <si>
    <t>Total</t>
  </si>
  <si>
    <t>Biológicas/Saúde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</si>
</sst>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00%"/>
  </numFmts>
  <fonts count="3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Font="1" applyAlignment="1"/>
    <xf numFmtId="10" fontId="0" fillId="0" borderId="0" xfId="0" applyNumberFormat="1" applyFont="1" applyAlignment="1"/>
    <xf numFmtId="10" fontId="0" fillId="0" borderId="0" xfId="1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165" fontId="0" fillId="2" borderId="0" xfId="1" applyNumberFormat="1" applyFont="1" applyFill="1" applyAlignment="1">
      <alignment horizontal="center"/>
    </xf>
    <xf numFmtId="165" fontId="0" fillId="3" borderId="0" xfId="1" applyNumberFormat="1" applyFon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5" fontId="0" fillId="5" borderId="0" xfId="1" applyNumberFormat="1" applyFont="1" applyFill="1" applyAlignment="1">
      <alignment horizontal="center"/>
    </xf>
    <xf numFmtId="165" fontId="2" fillId="3" borderId="0" xfId="1" applyNumberFormat="1" applyFont="1" applyFill="1" applyAlignment="1">
      <alignment horizontal="center"/>
    </xf>
    <xf numFmtId="165" fontId="0" fillId="6" borderId="0" xfId="1" applyNumberFormat="1" applyFont="1" applyFill="1" applyAlignment="1">
      <alignment horizontal="center"/>
    </xf>
    <xf numFmtId="0" fontId="2" fillId="0" borderId="0" xfId="0" applyFont="1" applyAlignment="1"/>
    <xf numFmtId="165" fontId="0" fillId="7" borderId="0" xfId="1" applyNumberFormat="1" applyFont="1" applyFill="1" applyAlignment="1">
      <alignment horizontal="center"/>
    </xf>
    <xf numFmtId="165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Participação do Orçamento por</a:t>
            </a:r>
            <a:r>
              <a:rPr lang="en-US" baseline="0"/>
              <a:t> Área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Sheet2!$I$4</c:f>
              <c:strCache>
                <c:ptCount val="1"/>
                <c:pt idx="0">
                  <c:v>Participação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1.0019247594050743E-2"/>
                  <c:y val="6.953557888597237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4044181977252844E-3"/>
                  <c:y val="1.552420530766987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1012685914260722E-3"/>
                  <c:y val="1.323563721201516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1.5845144356955328E-2"/>
                  <c:y val="-6.2022455526392533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4.2449693788276467E-3"/>
                  <c:y val="2.39450277048701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Sheet2!$H$5:$H$10</c:f>
              <c:strCache>
                <c:ptCount val="6"/>
                <c:pt idx="0">
                  <c:v>Colégios</c:v>
                </c:pt>
                <c:pt idx="1">
                  <c:v>Exatas</c:v>
                </c:pt>
                <c:pt idx="2">
                  <c:v>Humanas e Artes</c:v>
                </c:pt>
                <c:pt idx="3">
                  <c:v>Tecnológicas</c:v>
                </c:pt>
                <c:pt idx="4">
                  <c:v>Adm/Reitoria</c:v>
                </c:pt>
                <c:pt idx="5">
                  <c:v>Biológicas/Saúde</c:v>
                </c:pt>
              </c:strCache>
            </c:strRef>
          </c:cat>
          <c:val>
            <c:numRef>
              <c:f>Sheet2!$I$5:$I$10</c:f>
              <c:numCache>
                <c:formatCode>0.00000%</c:formatCode>
                <c:ptCount val="6"/>
                <c:pt idx="0">
                  <c:v>2.6064277165044919E-2</c:v>
                </c:pt>
                <c:pt idx="1">
                  <c:v>9.1405453514948568E-2</c:v>
                </c:pt>
                <c:pt idx="2">
                  <c:v>0.11124306253169257</c:v>
                </c:pt>
                <c:pt idx="3">
                  <c:v>0.11003129779320092</c:v>
                </c:pt>
                <c:pt idx="4">
                  <c:v>0.30810168944695271</c:v>
                </c:pt>
                <c:pt idx="5">
                  <c:v>0.35446906115887389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11</xdr:row>
      <xdr:rowOff>138112</xdr:rowOff>
    </xdr:from>
    <xdr:to>
      <xdr:col>11</xdr:col>
      <xdr:colOff>228600</xdr:colOff>
      <xdr:row>26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6"/>
  <sheetViews>
    <sheetView topLeftCell="R3" workbookViewId="0">
      <selection activeCell="V17" sqref="V17"/>
    </sheetView>
  </sheetViews>
  <sheetFormatPr defaultColWidth="15.140625" defaultRowHeight="15" customHeight="1" x14ac:dyDescent="0.25"/>
  <cols>
    <col min="1" max="1" width="11.5703125" customWidth="1"/>
    <col min="2" max="2" width="21.28515625" customWidth="1"/>
    <col min="3" max="3" width="25" customWidth="1"/>
    <col min="4" max="4" width="21.42578125" customWidth="1"/>
    <col min="5" max="5" width="24.42578125" customWidth="1"/>
    <col min="6" max="6" width="26.28515625" customWidth="1"/>
    <col min="7" max="7" width="32.5703125" customWidth="1"/>
    <col min="8" max="8" width="24.85546875" customWidth="1"/>
    <col min="9" max="9" width="22.5703125" customWidth="1"/>
    <col min="10" max="10" width="19.5703125" customWidth="1"/>
    <col min="11" max="11" width="23.42578125" customWidth="1"/>
    <col min="12" max="12" width="19.7109375" customWidth="1"/>
    <col min="13" max="13" width="16.140625" customWidth="1"/>
    <col min="14" max="14" width="18.85546875" customWidth="1"/>
    <col min="15" max="15" width="22.42578125" customWidth="1"/>
    <col min="16" max="16" width="24.42578125" customWidth="1"/>
    <col min="17" max="17" width="20.85546875" customWidth="1"/>
    <col min="18" max="18" width="36" customWidth="1"/>
    <col min="19" max="19" width="29.7109375" customWidth="1"/>
    <col min="20" max="20" width="24.42578125" customWidth="1"/>
    <col min="21" max="21" width="27.5703125" bestFit="1" customWidth="1"/>
    <col min="22" max="22" width="16.42578125" customWidth="1"/>
  </cols>
  <sheetData>
    <row r="1" spans="1:22" x14ac:dyDescent="0.25">
      <c r="A1" s="1">
        <v>22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 t="s">
        <v>3</v>
      </c>
      <c r="V4" s="1"/>
    </row>
    <row r="5" spans="1:2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 t="s">
        <v>5</v>
      </c>
      <c r="B6" s="1" t="s">
        <v>6</v>
      </c>
      <c r="C6" s="1" t="s">
        <v>7</v>
      </c>
      <c r="D6" s="1"/>
      <c r="E6" s="1"/>
      <c r="F6" s="1"/>
      <c r="G6" s="1"/>
      <c r="H6" s="1"/>
      <c r="I6" s="1" t="s">
        <v>8</v>
      </c>
      <c r="J6" s="1"/>
      <c r="K6" s="1"/>
      <c r="L6" s="1"/>
      <c r="M6" s="1"/>
      <c r="N6" s="1"/>
      <c r="O6" s="1"/>
      <c r="P6" s="1"/>
      <c r="Q6" s="1"/>
      <c r="R6" s="1" t="s">
        <v>9</v>
      </c>
      <c r="S6" s="1" t="s">
        <v>10</v>
      </c>
      <c r="T6" s="1"/>
      <c r="U6" s="1" t="s">
        <v>6</v>
      </c>
      <c r="V6" s="1"/>
    </row>
    <row r="7" spans="1:22" x14ac:dyDescent="0.25">
      <c r="A7" s="1"/>
      <c r="B7" s="1"/>
      <c r="C7" s="1" t="s">
        <v>11</v>
      </c>
      <c r="D7" s="1"/>
      <c r="E7" s="1"/>
      <c r="F7" s="1"/>
      <c r="G7" s="1"/>
      <c r="H7" s="1"/>
      <c r="I7" s="1" t="s">
        <v>12</v>
      </c>
      <c r="J7" s="1"/>
      <c r="K7" s="1"/>
      <c r="L7" s="1"/>
      <c r="M7" s="1"/>
      <c r="N7" s="1"/>
      <c r="O7" s="1"/>
      <c r="P7" s="1"/>
      <c r="Q7" s="1" t="s">
        <v>13</v>
      </c>
      <c r="R7" s="1" t="s">
        <v>14</v>
      </c>
      <c r="S7" s="1" t="s">
        <v>15</v>
      </c>
      <c r="T7" s="1"/>
      <c r="U7" s="1"/>
      <c r="V7" s="1"/>
    </row>
    <row r="8" spans="1:22" x14ac:dyDescent="0.25">
      <c r="A8" s="1"/>
      <c r="B8" s="1"/>
      <c r="C8" s="1" t="s">
        <v>16</v>
      </c>
      <c r="D8" s="1"/>
      <c r="E8" s="1"/>
      <c r="F8" s="1" t="s">
        <v>17</v>
      </c>
      <c r="G8" s="1" t="s">
        <v>18</v>
      </c>
      <c r="H8" s="1"/>
      <c r="I8" s="1" t="s">
        <v>19</v>
      </c>
      <c r="J8" s="1" t="s">
        <v>20</v>
      </c>
      <c r="K8" s="1" t="s">
        <v>21</v>
      </c>
      <c r="L8" s="1"/>
      <c r="M8" s="1"/>
      <c r="N8" s="1"/>
      <c r="O8" s="1" t="s">
        <v>20</v>
      </c>
      <c r="P8" s="1"/>
      <c r="Q8" s="1"/>
      <c r="R8" s="1" t="s">
        <v>22</v>
      </c>
      <c r="S8" s="1" t="s">
        <v>23</v>
      </c>
      <c r="T8" s="1"/>
      <c r="U8" s="1"/>
      <c r="V8" s="1"/>
    </row>
    <row r="9" spans="1:22" x14ac:dyDescent="0.25">
      <c r="A9" s="1" t="s">
        <v>24</v>
      </c>
      <c r="B9" s="1"/>
      <c r="C9" s="1" t="s">
        <v>25</v>
      </c>
      <c r="D9" s="1" t="s">
        <v>26</v>
      </c>
      <c r="E9" s="1" t="s">
        <v>27</v>
      </c>
      <c r="F9" s="1" t="s">
        <v>28</v>
      </c>
      <c r="G9" s="1" t="s">
        <v>29</v>
      </c>
      <c r="H9" s="1" t="s">
        <v>30</v>
      </c>
      <c r="I9" s="1" t="s">
        <v>31</v>
      </c>
      <c r="J9" s="1" t="s">
        <v>32</v>
      </c>
      <c r="K9" s="1" t="s">
        <v>33</v>
      </c>
      <c r="L9" s="1" t="s">
        <v>33</v>
      </c>
      <c r="M9" s="1"/>
      <c r="N9" s="1" t="s">
        <v>34</v>
      </c>
      <c r="O9" s="1" t="s">
        <v>35</v>
      </c>
      <c r="P9" s="1" t="s">
        <v>27</v>
      </c>
      <c r="Q9" s="1"/>
      <c r="R9" s="1" t="s">
        <v>36</v>
      </c>
      <c r="S9" s="1" t="s">
        <v>37</v>
      </c>
      <c r="T9" s="1" t="s">
        <v>38</v>
      </c>
      <c r="U9" s="1"/>
      <c r="V9" s="1"/>
    </row>
    <row r="10" spans="1:2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39</v>
      </c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1"/>
      <c r="C11" s="1" t="s">
        <v>40</v>
      </c>
      <c r="D11" s="1" t="s">
        <v>41</v>
      </c>
      <c r="E11" s="1" t="s">
        <v>42</v>
      </c>
      <c r="F11" s="1" t="s">
        <v>43</v>
      </c>
      <c r="G11" s="1" t="s">
        <v>44</v>
      </c>
      <c r="H11" s="1" t="s">
        <v>45</v>
      </c>
      <c r="I11" s="1" t="s">
        <v>46</v>
      </c>
      <c r="J11" s="1" t="s">
        <v>47</v>
      </c>
      <c r="K11" s="1" t="s">
        <v>48</v>
      </c>
      <c r="L11" s="1" t="s">
        <v>49</v>
      </c>
      <c r="M11" s="1"/>
      <c r="N11" s="1" t="s">
        <v>50</v>
      </c>
      <c r="O11" s="1"/>
      <c r="P11" s="1" t="s">
        <v>51</v>
      </c>
      <c r="Q11" s="1"/>
      <c r="R11" s="1" t="s">
        <v>52</v>
      </c>
      <c r="S11" s="1" t="s">
        <v>53</v>
      </c>
      <c r="T11" s="1" t="s">
        <v>54</v>
      </c>
      <c r="U11" s="1"/>
      <c r="V11" s="1"/>
    </row>
    <row r="12" spans="1:22" x14ac:dyDescent="0.25">
      <c r="A12" s="1"/>
      <c r="B12" s="1" t="s">
        <v>55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56</v>
      </c>
      <c r="P12" s="1"/>
      <c r="Q12" s="1"/>
      <c r="R12" s="1"/>
      <c r="S12" s="1"/>
      <c r="T12" s="1"/>
      <c r="U12" s="1" t="s">
        <v>55</v>
      </c>
      <c r="V12" s="1"/>
    </row>
    <row r="13" spans="1:22" x14ac:dyDescent="0.25">
      <c r="A13" s="1"/>
      <c r="B13" s="1"/>
      <c r="C13" s="1" t="s">
        <v>57</v>
      </c>
      <c r="D13" s="1"/>
      <c r="E13" s="1"/>
      <c r="F13" s="1"/>
      <c r="G13" s="1"/>
      <c r="H13" s="1"/>
      <c r="I13" s="1" t="s">
        <v>58</v>
      </c>
      <c r="J13" s="1" t="s">
        <v>59</v>
      </c>
      <c r="K13" s="1" t="s">
        <v>60</v>
      </c>
      <c r="L13" s="1" t="s">
        <v>61</v>
      </c>
      <c r="M13" s="1"/>
      <c r="N13" s="1"/>
      <c r="O13" s="1" t="s">
        <v>33</v>
      </c>
      <c r="P13" s="1"/>
      <c r="Q13" s="1"/>
      <c r="R13" s="1"/>
      <c r="S13" s="1" t="s">
        <v>62</v>
      </c>
      <c r="T13" s="1" t="s">
        <v>267</v>
      </c>
      <c r="U13" s="1" t="s">
        <v>55</v>
      </c>
      <c r="V13" s="1" t="s">
        <v>268</v>
      </c>
    </row>
    <row r="14" spans="1:22" x14ac:dyDescent="0.25">
      <c r="A14" s="1"/>
      <c r="B14" s="1" t="s">
        <v>63</v>
      </c>
      <c r="C14" s="2" t="s">
        <v>64</v>
      </c>
      <c r="D14" s="2" t="s">
        <v>65</v>
      </c>
      <c r="E14" s="2" t="s">
        <v>64</v>
      </c>
      <c r="F14" s="2" t="s">
        <v>66</v>
      </c>
      <c r="G14" s="2" t="s">
        <v>65</v>
      </c>
      <c r="H14" s="2" t="s">
        <v>67</v>
      </c>
      <c r="I14" s="2" t="s">
        <v>65</v>
      </c>
      <c r="J14" s="2" t="s">
        <v>65</v>
      </c>
      <c r="K14" s="2" t="s">
        <v>65</v>
      </c>
      <c r="L14" s="2" t="s">
        <v>65</v>
      </c>
      <c r="M14" s="2"/>
      <c r="N14" s="2" t="s">
        <v>65</v>
      </c>
      <c r="O14" s="2" t="s">
        <v>65</v>
      </c>
      <c r="P14" s="2" t="s">
        <v>68</v>
      </c>
      <c r="Q14" s="2"/>
      <c r="R14" s="2" t="s">
        <v>69</v>
      </c>
      <c r="S14" s="2" t="s">
        <v>65</v>
      </c>
      <c r="T14" s="2" t="s">
        <v>70</v>
      </c>
      <c r="U14" s="2" t="s">
        <v>63</v>
      </c>
      <c r="V14" s="3">
        <f t="shared" ref="V14:V45" si="0">T14/$T$62</f>
        <v>0.12844810827978417</v>
      </c>
    </row>
    <row r="15" spans="1:22" x14ac:dyDescent="0.25">
      <c r="A15" s="1"/>
      <c r="B15" s="1" t="s">
        <v>71</v>
      </c>
      <c r="C15" s="2" t="s">
        <v>72</v>
      </c>
      <c r="D15" s="2" t="s">
        <v>65</v>
      </c>
      <c r="E15" s="2" t="s">
        <v>72</v>
      </c>
      <c r="F15" s="2" t="s">
        <v>65</v>
      </c>
      <c r="G15" s="2" t="s">
        <v>65</v>
      </c>
      <c r="H15" s="2">
        <v>48.040999999999997</v>
      </c>
      <c r="I15" s="2" t="s">
        <v>65</v>
      </c>
      <c r="J15" s="2" t="s">
        <v>65</v>
      </c>
      <c r="K15" s="2" t="s">
        <v>65</v>
      </c>
      <c r="L15" s="2" t="s">
        <v>65</v>
      </c>
      <c r="M15" s="2"/>
      <c r="N15" s="2" t="s">
        <v>65</v>
      </c>
      <c r="O15" s="2" t="s">
        <v>65</v>
      </c>
      <c r="P15" s="2">
        <v>48.040999999999997</v>
      </c>
      <c r="Q15" s="2"/>
      <c r="R15" s="2">
        <v>648.35400000000004</v>
      </c>
      <c r="S15" s="2" t="s">
        <v>65</v>
      </c>
      <c r="T15" s="2" t="s">
        <v>73</v>
      </c>
      <c r="U15" s="2" t="s">
        <v>71</v>
      </c>
      <c r="V15" s="3">
        <f t="shared" si="0"/>
        <v>8.0675279676140446E-4</v>
      </c>
    </row>
    <row r="16" spans="1:22" x14ac:dyDescent="0.25">
      <c r="A16" s="1"/>
      <c r="B16" s="1" t="s">
        <v>74</v>
      </c>
      <c r="C16" s="2" t="s">
        <v>75</v>
      </c>
      <c r="D16" s="2" t="s">
        <v>65</v>
      </c>
      <c r="E16" s="2" t="s">
        <v>75</v>
      </c>
      <c r="F16" s="2" t="s">
        <v>65</v>
      </c>
      <c r="G16" s="2" t="s">
        <v>65</v>
      </c>
      <c r="H16" s="2">
        <v>963.476</v>
      </c>
      <c r="I16" s="2" t="s">
        <v>65</v>
      </c>
      <c r="J16" s="2" t="s">
        <v>65</v>
      </c>
      <c r="K16" s="2" t="s">
        <v>65</v>
      </c>
      <c r="L16" s="2" t="s">
        <v>65</v>
      </c>
      <c r="M16" s="2"/>
      <c r="N16" s="2" t="s">
        <v>65</v>
      </c>
      <c r="O16" s="2" t="s">
        <v>65</v>
      </c>
      <c r="P16" s="2">
        <v>963.476</v>
      </c>
      <c r="Q16" s="2"/>
      <c r="R16" s="2">
        <v>550.06500000000005</v>
      </c>
      <c r="S16" s="2" t="s">
        <v>65</v>
      </c>
      <c r="T16" s="2" t="s">
        <v>76</v>
      </c>
      <c r="U16" s="2" t="s">
        <v>74</v>
      </c>
      <c r="V16" s="3">
        <f t="shared" si="0"/>
        <v>1.1734569251632194E-2</v>
      </c>
    </row>
    <row r="17" spans="1:22" x14ac:dyDescent="0.25">
      <c r="A17" s="1"/>
      <c r="B17" s="1" t="s">
        <v>77</v>
      </c>
      <c r="C17" s="2" t="s">
        <v>78</v>
      </c>
      <c r="D17" s="2" t="s">
        <v>65</v>
      </c>
      <c r="E17" s="2" t="s">
        <v>78</v>
      </c>
      <c r="F17" s="2" t="s">
        <v>79</v>
      </c>
      <c r="G17" s="2" t="s">
        <v>80</v>
      </c>
      <c r="H17" s="2" t="s">
        <v>81</v>
      </c>
      <c r="I17" s="2" t="s">
        <v>82</v>
      </c>
      <c r="J17" s="2" t="s">
        <v>65</v>
      </c>
      <c r="K17" s="2" t="s">
        <v>65</v>
      </c>
      <c r="L17" s="2" t="s">
        <v>65</v>
      </c>
      <c r="M17" s="2"/>
      <c r="N17" s="2" t="s">
        <v>65</v>
      </c>
      <c r="O17" s="2" t="s">
        <v>65</v>
      </c>
      <c r="P17" s="2" t="s">
        <v>83</v>
      </c>
      <c r="Q17" s="2"/>
      <c r="R17" s="2" t="s">
        <v>84</v>
      </c>
      <c r="S17" s="2" t="s">
        <v>65</v>
      </c>
      <c r="T17" s="2" t="s">
        <v>85</v>
      </c>
      <c r="U17" s="2" t="s">
        <v>77</v>
      </c>
      <c r="V17" s="3">
        <f t="shared" si="0"/>
        <v>6.1103555946594258E-2</v>
      </c>
    </row>
    <row r="18" spans="1:22" x14ac:dyDescent="0.25">
      <c r="A18" s="1"/>
      <c r="B18" s="1" t="s">
        <v>86</v>
      </c>
      <c r="C18" s="2" t="s">
        <v>87</v>
      </c>
      <c r="D18" s="2" t="s">
        <v>65</v>
      </c>
      <c r="E18" s="2" t="s">
        <v>87</v>
      </c>
      <c r="F18" s="2">
        <v>672.7</v>
      </c>
      <c r="G18" s="2">
        <v>727.73900000000003</v>
      </c>
      <c r="H18" s="2" t="s">
        <v>88</v>
      </c>
      <c r="I18" s="2" t="s">
        <v>65</v>
      </c>
      <c r="J18" s="2" t="s">
        <v>65</v>
      </c>
      <c r="K18" s="2" t="s">
        <v>65</v>
      </c>
      <c r="L18" s="2" t="s">
        <v>65</v>
      </c>
      <c r="M18" s="2"/>
      <c r="N18" s="2" t="s">
        <v>65</v>
      </c>
      <c r="O18" s="2" t="s">
        <v>65</v>
      </c>
      <c r="P18" s="2" t="s">
        <v>89</v>
      </c>
      <c r="Q18" s="2"/>
      <c r="R18" s="2">
        <v>124.735</v>
      </c>
      <c r="S18" s="2" t="s">
        <v>65</v>
      </c>
      <c r="T18" s="2" t="s">
        <v>90</v>
      </c>
      <c r="U18" s="2" t="s">
        <v>86</v>
      </c>
      <c r="V18" s="3">
        <f t="shared" si="0"/>
        <v>4.1133599918911148E-3</v>
      </c>
    </row>
    <row r="19" spans="1:22" x14ac:dyDescent="0.25">
      <c r="A19" s="1"/>
      <c r="B19" s="1" t="s">
        <v>91</v>
      </c>
      <c r="C19" s="2" t="s">
        <v>92</v>
      </c>
      <c r="D19" s="2" t="s">
        <v>65</v>
      </c>
      <c r="E19" s="2" t="s">
        <v>92</v>
      </c>
      <c r="F19" s="2" t="s">
        <v>65</v>
      </c>
      <c r="G19" s="2" t="s">
        <v>65</v>
      </c>
      <c r="H19" s="2" t="s">
        <v>93</v>
      </c>
      <c r="I19" s="2" t="s">
        <v>65</v>
      </c>
      <c r="J19" s="2">
        <v>314.15600000000001</v>
      </c>
      <c r="K19" s="2">
        <v>336.20299999999997</v>
      </c>
      <c r="L19" s="2">
        <v>435.23599999999999</v>
      </c>
      <c r="M19" s="2"/>
      <c r="N19" s="2" t="s">
        <v>65</v>
      </c>
      <c r="O19" s="2" t="s">
        <v>94</v>
      </c>
      <c r="P19" s="2" t="s">
        <v>95</v>
      </c>
      <c r="Q19" s="2"/>
      <c r="R19" s="2">
        <v>204.065</v>
      </c>
      <c r="S19" s="2" t="s">
        <v>65</v>
      </c>
      <c r="T19" s="2" t="s">
        <v>96</v>
      </c>
      <c r="U19" s="2" t="s">
        <v>91</v>
      </c>
      <c r="V19" s="3">
        <f t="shared" si="0"/>
        <v>7.4608833016447121E-2</v>
      </c>
    </row>
    <row r="20" spans="1:22" x14ac:dyDescent="0.25">
      <c r="A20" s="1"/>
      <c r="B20" s="1" t="s">
        <v>97</v>
      </c>
      <c r="C20" s="2" t="s">
        <v>65</v>
      </c>
      <c r="D20" s="2" t="s">
        <v>65</v>
      </c>
      <c r="E20" s="2" t="s">
        <v>65</v>
      </c>
      <c r="F20" s="2" t="s">
        <v>65</v>
      </c>
      <c r="G20" s="2" t="s">
        <v>65</v>
      </c>
      <c r="H20" s="2" t="s">
        <v>65</v>
      </c>
      <c r="I20" s="2" t="s">
        <v>65</v>
      </c>
      <c r="J20" s="2" t="s">
        <v>65</v>
      </c>
      <c r="K20" s="2" t="s">
        <v>65</v>
      </c>
      <c r="L20" s="2" t="s">
        <v>65</v>
      </c>
      <c r="M20" s="2"/>
      <c r="N20" s="2" t="s">
        <v>65</v>
      </c>
      <c r="O20" s="2" t="s">
        <v>65</v>
      </c>
      <c r="P20" s="2" t="s">
        <v>65</v>
      </c>
      <c r="Q20" s="2"/>
      <c r="R20" s="2">
        <v>177.04599999999999</v>
      </c>
      <c r="S20" s="2" t="s">
        <v>65</v>
      </c>
      <c r="T20" s="2">
        <v>177.04599999999999</v>
      </c>
      <c r="U20" s="2" t="s">
        <v>97</v>
      </c>
      <c r="V20" s="3">
        <f t="shared" si="0"/>
        <v>7.700210287556012E-8</v>
      </c>
    </row>
    <row r="21" spans="1:22" x14ac:dyDescent="0.25">
      <c r="A21" s="1"/>
      <c r="B21" s="1" t="s">
        <v>98</v>
      </c>
      <c r="C21" s="2" t="s">
        <v>99</v>
      </c>
      <c r="D21" s="2" t="s">
        <v>65</v>
      </c>
      <c r="E21" s="2" t="s">
        <v>99</v>
      </c>
      <c r="F21" s="2" t="s">
        <v>65</v>
      </c>
      <c r="G21" s="2" t="s">
        <v>65</v>
      </c>
      <c r="H21" s="2">
        <v>594.61900000000003</v>
      </c>
      <c r="I21" s="2" t="s">
        <v>65</v>
      </c>
      <c r="J21" s="2">
        <v>280.07400000000001</v>
      </c>
      <c r="K21" s="2">
        <v>200.35499999999999</v>
      </c>
      <c r="L21" s="2">
        <v>185.41800000000001</v>
      </c>
      <c r="M21" s="2"/>
      <c r="N21" s="2" t="s">
        <v>65</v>
      </c>
      <c r="O21" s="2" t="s">
        <v>65</v>
      </c>
      <c r="P21" s="2" t="s">
        <v>100</v>
      </c>
      <c r="Q21" s="2"/>
      <c r="R21" s="2">
        <v>187.02799999999999</v>
      </c>
      <c r="S21" s="2" t="s">
        <v>65</v>
      </c>
      <c r="T21" s="2" t="s">
        <v>101</v>
      </c>
      <c r="U21" s="2" t="s">
        <v>98</v>
      </c>
      <c r="V21" s="3">
        <f t="shared" si="0"/>
        <v>1.9248204947898629E-2</v>
      </c>
    </row>
    <row r="22" spans="1:22" x14ac:dyDescent="0.25">
      <c r="A22" s="1"/>
      <c r="B22" s="1" t="s">
        <v>102</v>
      </c>
      <c r="C22" s="2" t="s">
        <v>103</v>
      </c>
      <c r="D22" s="2" t="s">
        <v>65</v>
      </c>
      <c r="E22" s="2" t="s">
        <v>103</v>
      </c>
      <c r="F22" s="2" t="s">
        <v>65</v>
      </c>
      <c r="G22" s="2" t="s">
        <v>65</v>
      </c>
      <c r="H22" s="2">
        <v>692.87099999999998</v>
      </c>
      <c r="I22" s="2" t="s">
        <v>65</v>
      </c>
      <c r="J22" s="2">
        <v>281.75799999999998</v>
      </c>
      <c r="K22" s="2">
        <v>145.52799999999999</v>
      </c>
      <c r="L22" s="2">
        <v>194.86799999999999</v>
      </c>
      <c r="M22" s="2"/>
      <c r="N22" s="2" t="s">
        <v>65</v>
      </c>
      <c r="O22" s="2" t="s">
        <v>65</v>
      </c>
      <c r="P22" s="2" t="s">
        <v>104</v>
      </c>
      <c r="Q22" s="2"/>
      <c r="R22" s="2">
        <v>258.89699999999999</v>
      </c>
      <c r="S22" s="2" t="s">
        <v>65</v>
      </c>
      <c r="T22" s="2" t="s">
        <v>105</v>
      </c>
      <c r="U22" s="2" t="s">
        <v>102</v>
      </c>
      <c r="V22" s="3">
        <f t="shared" si="0"/>
        <v>1.8431767629460766E-2</v>
      </c>
    </row>
    <row r="23" spans="1:22" x14ac:dyDescent="0.25">
      <c r="A23" s="1"/>
      <c r="B23" s="1" t="s">
        <v>106</v>
      </c>
      <c r="C23" s="2" t="s">
        <v>107</v>
      </c>
      <c r="D23" s="2" t="s">
        <v>65</v>
      </c>
      <c r="E23" s="2" t="s">
        <v>107</v>
      </c>
      <c r="F23" s="2" t="s">
        <v>65</v>
      </c>
      <c r="G23" s="2" t="s">
        <v>65</v>
      </c>
      <c r="H23" s="2">
        <v>563.69200000000001</v>
      </c>
      <c r="I23" s="2" t="s">
        <v>65</v>
      </c>
      <c r="J23" s="2">
        <v>158.84299999999999</v>
      </c>
      <c r="K23" s="2">
        <v>122.848</v>
      </c>
      <c r="L23" s="2">
        <v>142.876</v>
      </c>
      <c r="M23" s="2"/>
      <c r="N23" s="2" t="s">
        <v>65</v>
      </c>
      <c r="O23" s="2" t="s">
        <v>65</v>
      </c>
      <c r="P23" s="2">
        <v>988.25900000000001</v>
      </c>
      <c r="Q23" s="2"/>
      <c r="R23" s="2">
        <v>353.86599999999999</v>
      </c>
      <c r="S23" s="2" t="s">
        <v>65</v>
      </c>
      <c r="T23" s="2" t="s">
        <v>108</v>
      </c>
      <c r="U23" s="2" t="s">
        <v>106</v>
      </c>
      <c r="V23" s="3">
        <f t="shared" si="0"/>
        <v>1.6038268998694555E-2</v>
      </c>
    </row>
    <row r="24" spans="1:22" x14ac:dyDescent="0.25">
      <c r="A24" s="1"/>
      <c r="B24" s="1" t="s">
        <v>109</v>
      </c>
      <c r="C24" s="2" t="s">
        <v>110</v>
      </c>
      <c r="D24" s="2" t="s">
        <v>65</v>
      </c>
      <c r="E24" s="2" t="s">
        <v>110</v>
      </c>
      <c r="F24" s="2" t="s">
        <v>111</v>
      </c>
      <c r="G24" s="2">
        <v>226.91300000000001</v>
      </c>
      <c r="H24" s="2" t="s">
        <v>112</v>
      </c>
      <c r="I24" s="2" t="s">
        <v>65</v>
      </c>
      <c r="J24" s="2">
        <v>402.64699999999999</v>
      </c>
      <c r="K24" s="2">
        <v>164.97300000000001</v>
      </c>
      <c r="L24" s="2">
        <v>232.352</v>
      </c>
      <c r="M24" s="2"/>
      <c r="N24" s="2" t="s">
        <v>65</v>
      </c>
      <c r="O24" s="2">
        <v>226.38</v>
      </c>
      <c r="P24" s="2" t="s">
        <v>113</v>
      </c>
      <c r="Q24" s="2"/>
      <c r="R24" s="2">
        <v>414.221</v>
      </c>
      <c r="S24" s="2" t="s">
        <v>65</v>
      </c>
      <c r="T24" s="2" t="s">
        <v>114</v>
      </c>
      <c r="U24" s="2" t="s">
        <v>109</v>
      </c>
      <c r="V24" s="3">
        <f t="shared" si="0"/>
        <v>2.7419950146577152E-2</v>
      </c>
    </row>
    <row r="25" spans="1:22" x14ac:dyDescent="0.25">
      <c r="A25" s="1"/>
      <c r="B25" s="1" t="s">
        <v>115</v>
      </c>
      <c r="C25" s="2" t="s">
        <v>116</v>
      </c>
      <c r="D25" s="2" t="s">
        <v>65</v>
      </c>
      <c r="E25" s="2" t="s">
        <v>116</v>
      </c>
      <c r="F25" s="2" t="s">
        <v>65</v>
      </c>
      <c r="G25" s="2" t="s">
        <v>65</v>
      </c>
      <c r="H25" s="2">
        <v>787.92</v>
      </c>
      <c r="I25" s="2" t="s">
        <v>65</v>
      </c>
      <c r="J25" s="2">
        <v>439.75299999999999</v>
      </c>
      <c r="K25" s="2">
        <v>249.71199999999999</v>
      </c>
      <c r="L25" s="2">
        <v>309.47800000000001</v>
      </c>
      <c r="M25" s="2"/>
      <c r="N25" s="2" t="s">
        <v>65</v>
      </c>
      <c r="O25" s="2" t="s">
        <v>65</v>
      </c>
      <c r="P25" s="2" t="s">
        <v>117</v>
      </c>
      <c r="Q25" s="2"/>
      <c r="R25" s="2">
        <v>576.49400000000003</v>
      </c>
      <c r="S25" s="2" t="s">
        <v>65</v>
      </c>
      <c r="T25" s="2" t="s">
        <v>118</v>
      </c>
      <c r="U25" s="2" t="s">
        <v>115</v>
      </c>
      <c r="V25" s="3">
        <f t="shared" si="0"/>
        <v>3.4839196659397685E-2</v>
      </c>
    </row>
    <row r="26" spans="1:22" x14ac:dyDescent="0.25">
      <c r="A26" s="1"/>
      <c r="B26" s="1" t="s">
        <v>119</v>
      </c>
      <c r="C26" s="2" t="s">
        <v>120</v>
      </c>
      <c r="D26" s="2" t="s">
        <v>65</v>
      </c>
      <c r="E26" s="2" t="s">
        <v>120</v>
      </c>
      <c r="F26" s="2" t="s">
        <v>65</v>
      </c>
      <c r="G26" s="2" t="s">
        <v>65</v>
      </c>
      <c r="H26" s="2">
        <v>811.82500000000005</v>
      </c>
      <c r="I26" s="2" t="s">
        <v>65</v>
      </c>
      <c r="J26" s="2">
        <v>324.774</v>
      </c>
      <c r="K26" s="2">
        <v>162.785</v>
      </c>
      <c r="L26" s="2">
        <v>258.23899999999998</v>
      </c>
      <c r="M26" s="2"/>
      <c r="N26" s="2" t="s">
        <v>65</v>
      </c>
      <c r="O26" s="2" t="s">
        <v>65</v>
      </c>
      <c r="P26" s="2" t="s">
        <v>121</v>
      </c>
      <c r="Q26" s="2"/>
      <c r="R26" s="2">
        <v>513.24800000000005</v>
      </c>
      <c r="S26" s="2" t="s">
        <v>65</v>
      </c>
      <c r="T26" s="2" t="s">
        <v>122</v>
      </c>
      <c r="U26" s="2" t="s">
        <v>119</v>
      </c>
      <c r="V26" s="3">
        <f t="shared" si="0"/>
        <v>2.9346240520985181E-2</v>
      </c>
    </row>
    <row r="27" spans="1:22" x14ac:dyDescent="0.25">
      <c r="A27" s="1"/>
      <c r="B27" s="1" t="s">
        <v>123</v>
      </c>
      <c r="C27" s="2" t="s">
        <v>124</v>
      </c>
      <c r="D27" s="2" t="s">
        <v>65</v>
      </c>
      <c r="E27" s="2" t="s">
        <v>124</v>
      </c>
      <c r="F27" s="2" t="s">
        <v>65</v>
      </c>
      <c r="G27" s="2" t="s">
        <v>65</v>
      </c>
      <c r="H27" s="2">
        <v>377.178</v>
      </c>
      <c r="I27" s="2" t="s">
        <v>65</v>
      </c>
      <c r="J27" s="2">
        <v>127.342</v>
      </c>
      <c r="K27" s="2">
        <v>150.04499999999999</v>
      </c>
      <c r="L27" s="2">
        <v>263.66399999999999</v>
      </c>
      <c r="M27" s="2"/>
      <c r="N27" s="2" t="s">
        <v>65</v>
      </c>
      <c r="O27" s="2" t="s">
        <v>65</v>
      </c>
      <c r="P27" s="2">
        <v>918.22900000000004</v>
      </c>
      <c r="Q27" s="2"/>
      <c r="R27" s="2">
        <v>241.56899999999999</v>
      </c>
      <c r="S27" s="2" t="s">
        <v>65</v>
      </c>
      <c r="T27" s="2" t="s">
        <v>125</v>
      </c>
      <c r="U27" s="2" t="s">
        <v>123</v>
      </c>
      <c r="V27" s="3">
        <f t="shared" si="0"/>
        <v>2.3271788593138228E-2</v>
      </c>
    </row>
    <row r="28" spans="1:22" x14ac:dyDescent="0.25">
      <c r="A28" s="1"/>
      <c r="B28" s="1" t="s">
        <v>126</v>
      </c>
      <c r="C28" s="2" t="s">
        <v>127</v>
      </c>
      <c r="D28" s="2" t="s">
        <v>65</v>
      </c>
      <c r="E28" s="2" t="s">
        <v>127</v>
      </c>
      <c r="F28" s="2" t="s">
        <v>65</v>
      </c>
      <c r="G28" s="2" t="s">
        <v>65</v>
      </c>
      <c r="H28" s="2">
        <v>266.64999999999998</v>
      </c>
      <c r="I28" s="2" t="s">
        <v>65</v>
      </c>
      <c r="J28" s="2">
        <v>115.313</v>
      </c>
      <c r="K28" s="2">
        <v>360.57400000000001</v>
      </c>
      <c r="L28" s="2">
        <v>212.809</v>
      </c>
      <c r="M28" s="2"/>
      <c r="N28" s="2" t="s">
        <v>65</v>
      </c>
      <c r="O28" s="2" t="s">
        <v>65</v>
      </c>
      <c r="P28" s="2">
        <v>955.346</v>
      </c>
      <c r="Q28" s="2"/>
      <c r="R28" s="2">
        <v>138.285</v>
      </c>
      <c r="S28" s="2" t="s">
        <v>65</v>
      </c>
      <c r="T28" s="2" t="s">
        <v>128</v>
      </c>
      <c r="U28" s="2" t="s">
        <v>126</v>
      </c>
      <c r="V28" s="3">
        <f t="shared" si="0"/>
        <v>2.0578496018957226E-2</v>
      </c>
    </row>
    <row r="29" spans="1:22" x14ac:dyDescent="0.25">
      <c r="A29" s="1"/>
      <c r="B29" s="1" t="s">
        <v>129</v>
      </c>
      <c r="C29" s="2" t="s">
        <v>130</v>
      </c>
      <c r="D29" s="2" t="s">
        <v>65</v>
      </c>
      <c r="E29" s="2" t="s">
        <v>130</v>
      </c>
      <c r="F29" s="2" t="s">
        <v>65</v>
      </c>
      <c r="G29" s="2" t="s">
        <v>65</v>
      </c>
      <c r="H29" s="2">
        <v>889.48199999999997</v>
      </c>
      <c r="I29" s="2" t="s">
        <v>65</v>
      </c>
      <c r="J29" s="2">
        <v>329.96600000000001</v>
      </c>
      <c r="K29" s="2">
        <v>197.57900000000001</v>
      </c>
      <c r="L29" s="2">
        <v>271.99900000000002</v>
      </c>
      <c r="M29" s="2"/>
      <c r="N29" s="2" t="s">
        <v>65</v>
      </c>
      <c r="O29" s="2" t="s">
        <v>65</v>
      </c>
      <c r="P29" s="2" t="s">
        <v>131</v>
      </c>
      <c r="Q29" s="2"/>
      <c r="R29" s="2">
        <v>709.50199999999995</v>
      </c>
      <c r="S29" s="2" t="s">
        <v>65</v>
      </c>
      <c r="T29" s="2" t="s">
        <v>132</v>
      </c>
      <c r="U29" s="2" t="s">
        <v>129</v>
      </c>
      <c r="V29" s="3">
        <f t="shared" si="0"/>
        <v>2.2267857247527008E-2</v>
      </c>
    </row>
    <row r="30" spans="1:22" x14ac:dyDescent="0.25">
      <c r="A30" s="1"/>
      <c r="B30" s="1" t="s">
        <v>133</v>
      </c>
      <c r="C30" s="2" t="s">
        <v>134</v>
      </c>
      <c r="D30" s="2" t="s">
        <v>65</v>
      </c>
      <c r="E30" s="2" t="s">
        <v>134</v>
      </c>
      <c r="F30" s="2">
        <v>614.23299999999995</v>
      </c>
      <c r="G30" s="2" t="s">
        <v>65</v>
      </c>
      <c r="H30" s="2" t="s">
        <v>135</v>
      </c>
      <c r="I30" s="2" t="s">
        <v>65</v>
      </c>
      <c r="J30" s="2" t="s">
        <v>65</v>
      </c>
      <c r="K30" s="2" t="s">
        <v>65</v>
      </c>
      <c r="L30" s="2" t="s">
        <v>65</v>
      </c>
      <c r="M30" s="2"/>
      <c r="N30" s="2">
        <v>175.03200000000001</v>
      </c>
      <c r="O30" s="2">
        <v>445.11599999999999</v>
      </c>
      <c r="P30" s="2" t="s">
        <v>136</v>
      </c>
      <c r="Q30" s="2"/>
      <c r="R30" s="2">
        <v>194.714</v>
      </c>
      <c r="S30" s="2" t="s">
        <v>65</v>
      </c>
      <c r="T30" s="2" t="s">
        <v>137</v>
      </c>
      <c r="U30" s="2" t="s">
        <v>133</v>
      </c>
      <c r="V30" s="3">
        <f t="shared" si="0"/>
        <v>1.4187064438371208E-2</v>
      </c>
    </row>
    <row r="31" spans="1:22" x14ac:dyDescent="0.25">
      <c r="A31" s="1"/>
      <c r="B31" s="1" t="s">
        <v>138</v>
      </c>
      <c r="C31" s="2" t="s">
        <v>139</v>
      </c>
      <c r="D31" s="2" t="s">
        <v>65</v>
      </c>
      <c r="E31" s="2" t="s">
        <v>139</v>
      </c>
      <c r="F31" s="2" t="s">
        <v>65</v>
      </c>
      <c r="G31" s="2" t="s">
        <v>65</v>
      </c>
      <c r="H31" s="2">
        <v>362.21800000000002</v>
      </c>
      <c r="I31" s="2" t="s">
        <v>65</v>
      </c>
      <c r="J31" s="2">
        <v>142.709</v>
      </c>
      <c r="K31" s="2" t="s">
        <v>65</v>
      </c>
      <c r="L31" s="2" t="s">
        <v>65</v>
      </c>
      <c r="M31" s="2"/>
      <c r="N31" s="2">
        <v>170.50200000000001</v>
      </c>
      <c r="O31" s="2">
        <v>336.63600000000002</v>
      </c>
      <c r="P31" s="2" t="s">
        <v>140</v>
      </c>
      <c r="Q31" s="2"/>
      <c r="R31" s="2">
        <v>127.443</v>
      </c>
      <c r="S31" s="2" t="s">
        <v>65</v>
      </c>
      <c r="T31" s="2" t="s">
        <v>141</v>
      </c>
      <c r="U31" s="2" t="s">
        <v>138</v>
      </c>
      <c r="V31" s="3">
        <f t="shared" si="0"/>
        <v>1.1877212726673712E-2</v>
      </c>
    </row>
    <row r="32" spans="1:22" x14ac:dyDescent="0.25">
      <c r="A32" s="1"/>
      <c r="B32" s="1" t="s">
        <v>142</v>
      </c>
      <c r="C32" s="2" t="s">
        <v>143</v>
      </c>
      <c r="D32" s="2" t="s">
        <v>65</v>
      </c>
      <c r="E32" s="2" t="s">
        <v>143</v>
      </c>
      <c r="F32" s="2" t="s">
        <v>65</v>
      </c>
      <c r="G32" s="2" t="s">
        <v>144</v>
      </c>
      <c r="H32" s="2" t="s">
        <v>145</v>
      </c>
      <c r="I32" s="2" t="s">
        <v>65</v>
      </c>
      <c r="J32" s="2">
        <v>504.65699999999998</v>
      </c>
      <c r="K32" s="2" t="s">
        <v>65</v>
      </c>
      <c r="L32" s="2" t="s">
        <v>65</v>
      </c>
      <c r="M32" s="2"/>
      <c r="N32" s="2" t="s">
        <v>65</v>
      </c>
      <c r="O32" s="2" t="s">
        <v>65</v>
      </c>
      <c r="P32" s="2" t="s">
        <v>146</v>
      </c>
      <c r="Q32" s="2"/>
      <c r="R32" s="2" t="s">
        <v>147</v>
      </c>
      <c r="S32" s="2" t="s">
        <v>65</v>
      </c>
      <c r="T32" s="2" t="s">
        <v>148</v>
      </c>
      <c r="U32" s="2" t="s">
        <v>142</v>
      </c>
      <c r="V32" s="3">
        <f t="shared" si="0"/>
        <v>0.12852668873309597</v>
      </c>
    </row>
    <row r="33" spans="1:22" x14ac:dyDescent="0.25">
      <c r="A33" s="1"/>
      <c r="B33" s="1" t="s">
        <v>149</v>
      </c>
      <c r="C33" s="2" t="s">
        <v>150</v>
      </c>
      <c r="D33" s="2" t="s">
        <v>65</v>
      </c>
      <c r="E33" s="2" t="s">
        <v>150</v>
      </c>
      <c r="F33" s="2" t="s">
        <v>65</v>
      </c>
      <c r="G33" s="2" t="s">
        <v>65</v>
      </c>
      <c r="H33" s="2">
        <v>960.79300000000001</v>
      </c>
      <c r="I33" s="2" t="s">
        <v>151</v>
      </c>
      <c r="J33" s="2" t="s">
        <v>65</v>
      </c>
      <c r="K33" s="2" t="s">
        <v>65</v>
      </c>
      <c r="L33" s="2" t="s">
        <v>65</v>
      </c>
      <c r="M33" s="2"/>
      <c r="N33" s="2" t="s">
        <v>65</v>
      </c>
      <c r="O33" s="2" t="s">
        <v>65</v>
      </c>
      <c r="P33" s="2" t="s">
        <v>152</v>
      </c>
      <c r="Q33" s="2"/>
      <c r="R33" s="2">
        <v>309.01900000000001</v>
      </c>
      <c r="S33" s="2" t="s">
        <v>153</v>
      </c>
      <c r="T33" s="2" t="s">
        <v>154</v>
      </c>
      <c r="U33" s="2" t="s">
        <v>149</v>
      </c>
      <c r="V33" s="3">
        <f t="shared" si="0"/>
        <v>1.5181062918933388E-2</v>
      </c>
    </row>
    <row r="34" spans="1:22" x14ac:dyDescent="0.25">
      <c r="A34" s="1"/>
      <c r="B34" s="1" t="s">
        <v>155</v>
      </c>
      <c r="C34" s="2" t="s">
        <v>156</v>
      </c>
      <c r="D34" s="2" t="s">
        <v>65</v>
      </c>
      <c r="E34" s="2" t="s">
        <v>156</v>
      </c>
      <c r="F34" s="2" t="s">
        <v>65</v>
      </c>
      <c r="G34" s="2" t="s">
        <v>65</v>
      </c>
      <c r="H34" s="2">
        <v>371.06700000000001</v>
      </c>
      <c r="I34" s="2" t="s">
        <v>65</v>
      </c>
      <c r="J34" s="2">
        <v>141.892</v>
      </c>
      <c r="K34" s="2">
        <v>157.18600000000001</v>
      </c>
      <c r="L34" s="2">
        <v>145.71899999999999</v>
      </c>
      <c r="M34" s="2"/>
      <c r="N34" s="2" t="s">
        <v>65</v>
      </c>
      <c r="O34" s="2" t="s">
        <v>65</v>
      </c>
      <c r="P34" s="2">
        <v>815.86400000000003</v>
      </c>
      <c r="Q34" s="2"/>
      <c r="R34" s="2">
        <v>225.89</v>
      </c>
      <c r="S34" s="2" t="s">
        <v>65</v>
      </c>
      <c r="T34" s="2" t="s">
        <v>157</v>
      </c>
      <c r="U34" s="2" t="s">
        <v>155</v>
      </c>
      <c r="V34" s="3">
        <f t="shared" si="0"/>
        <v>1.8333639812686136E-2</v>
      </c>
    </row>
    <row r="35" spans="1:22" x14ac:dyDescent="0.25">
      <c r="A35" s="1"/>
      <c r="B35" s="1" t="s">
        <v>158</v>
      </c>
      <c r="C35" s="2" t="s">
        <v>159</v>
      </c>
      <c r="D35" s="2" t="s">
        <v>65</v>
      </c>
      <c r="E35" s="2" t="s">
        <v>159</v>
      </c>
      <c r="F35" s="2" t="s">
        <v>65</v>
      </c>
      <c r="G35" s="2" t="s">
        <v>65</v>
      </c>
      <c r="H35" s="2">
        <v>406.06200000000001</v>
      </c>
      <c r="I35" s="2" t="s">
        <v>65</v>
      </c>
      <c r="J35" s="2">
        <v>170.74100000000001</v>
      </c>
      <c r="K35" s="2">
        <v>105.401</v>
      </c>
      <c r="L35" s="2">
        <v>150.11600000000001</v>
      </c>
      <c r="M35" s="2"/>
      <c r="N35" s="2" t="s">
        <v>65</v>
      </c>
      <c r="O35" s="2" t="s">
        <v>65</v>
      </c>
      <c r="P35" s="2">
        <v>832.32</v>
      </c>
      <c r="Q35" s="2"/>
      <c r="R35" s="2">
        <v>148.50200000000001</v>
      </c>
      <c r="S35" s="2" t="s">
        <v>65</v>
      </c>
      <c r="T35" s="2" t="s">
        <v>160</v>
      </c>
      <c r="U35" s="2" t="s">
        <v>158</v>
      </c>
      <c r="V35" s="3">
        <f t="shared" si="0"/>
        <v>1.0837217661078204E-2</v>
      </c>
    </row>
    <row r="36" spans="1:22" x14ac:dyDescent="0.25">
      <c r="A36" s="1"/>
      <c r="B36" s="1" t="s">
        <v>161</v>
      </c>
      <c r="C36" s="2" t="s">
        <v>162</v>
      </c>
      <c r="D36" s="2" t="s">
        <v>65</v>
      </c>
      <c r="E36" s="2" t="s">
        <v>162</v>
      </c>
      <c r="F36" s="2" t="s">
        <v>65</v>
      </c>
      <c r="G36" s="2" t="s">
        <v>65</v>
      </c>
      <c r="H36" s="2">
        <v>370.63400000000001</v>
      </c>
      <c r="I36" s="2" t="s">
        <v>65</v>
      </c>
      <c r="J36" s="2">
        <v>97.233000000000004</v>
      </c>
      <c r="K36" s="2">
        <v>265.98899999999998</v>
      </c>
      <c r="L36" s="2">
        <v>162.40299999999999</v>
      </c>
      <c r="M36" s="2"/>
      <c r="N36" s="2" t="s">
        <v>65</v>
      </c>
      <c r="O36" s="2" t="s">
        <v>65</v>
      </c>
      <c r="P36" s="2">
        <v>896.25900000000001</v>
      </c>
      <c r="Q36" s="2"/>
      <c r="R36" s="2">
        <v>149.072</v>
      </c>
      <c r="S36" s="2" t="s">
        <v>65</v>
      </c>
      <c r="T36" s="2" t="s">
        <v>163</v>
      </c>
      <c r="U36" s="2" t="s">
        <v>161</v>
      </c>
      <c r="V36" s="3">
        <f t="shared" si="0"/>
        <v>2.1167131136694509E-2</v>
      </c>
    </row>
    <row r="37" spans="1:22" x14ac:dyDescent="0.25">
      <c r="A37" s="1"/>
      <c r="B37" s="1" t="s">
        <v>164</v>
      </c>
      <c r="C37" s="2" t="s">
        <v>165</v>
      </c>
      <c r="D37" s="2" t="s">
        <v>65</v>
      </c>
      <c r="E37" s="2" t="s">
        <v>165</v>
      </c>
      <c r="F37" s="2" t="s">
        <v>65</v>
      </c>
      <c r="G37" s="2" t="s">
        <v>65</v>
      </c>
      <c r="H37" s="2" t="s">
        <v>166</v>
      </c>
      <c r="I37" s="2" t="s">
        <v>65</v>
      </c>
      <c r="J37" s="2" t="s">
        <v>65</v>
      </c>
      <c r="K37" s="2" t="s">
        <v>65</v>
      </c>
      <c r="L37" s="2" t="s">
        <v>65</v>
      </c>
      <c r="M37" s="2"/>
      <c r="N37" s="2" t="s">
        <v>65</v>
      </c>
      <c r="O37" s="2" t="s">
        <v>65</v>
      </c>
      <c r="P37" s="2" t="s">
        <v>166</v>
      </c>
      <c r="Q37" s="2"/>
      <c r="R37" s="2">
        <v>521.90800000000002</v>
      </c>
      <c r="S37" s="2" t="s">
        <v>65</v>
      </c>
      <c r="T37" s="2" t="s">
        <v>167</v>
      </c>
      <c r="U37" s="2" t="s">
        <v>164</v>
      </c>
      <c r="V37" s="3">
        <f t="shared" si="0"/>
        <v>9.4673369160571865E-3</v>
      </c>
    </row>
    <row r="38" spans="1:22" x14ac:dyDescent="0.25">
      <c r="A38" s="1"/>
      <c r="B38" s="1" t="s">
        <v>168</v>
      </c>
      <c r="C38" s="2" t="s">
        <v>169</v>
      </c>
      <c r="D38" s="2" t="s">
        <v>65</v>
      </c>
      <c r="E38" s="2" t="s">
        <v>169</v>
      </c>
      <c r="F38" s="2" t="s">
        <v>65</v>
      </c>
      <c r="G38" s="2" t="s">
        <v>65</v>
      </c>
      <c r="H38" s="2">
        <v>366.22399999999999</v>
      </c>
      <c r="I38" s="2" t="s">
        <v>65</v>
      </c>
      <c r="J38" s="2">
        <v>119.50700000000001</v>
      </c>
      <c r="K38" s="2">
        <v>85.927999999999997</v>
      </c>
      <c r="L38" s="2">
        <v>192.66300000000001</v>
      </c>
      <c r="M38" s="2"/>
      <c r="N38" s="2" t="s">
        <v>65</v>
      </c>
      <c r="O38" s="2" t="s">
        <v>65</v>
      </c>
      <c r="P38" s="2">
        <v>764.322</v>
      </c>
      <c r="Q38" s="2"/>
      <c r="R38" s="2">
        <v>187.85400000000001</v>
      </c>
      <c r="S38" s="2" t="s">
        <v>65</v>
      </c>
      <c r="T38" s="2" t="s">
        <v>170</v>
      </c>
      <c r="U38" s="2" t="s">
        <v>168</v>
      </c>
      <c r="V38" s="3">
        <f t="shared" si="0"/>
        <v>1.6244069977249125E-2</v>
      </c>
    </row>
    <row r="39" spans="1:22" x14ac:dyDescent="0.25">
      <c r="A39" s="1"/>
      <c r="B39" s="1" t="s">
        <v>171</v>
      </c>
      <c r="C39" s="2" t="s">
        <v>172</v>
      </c>
      <c r="D39" s="2" t="s">
        <v>65</v>
      </c>
      <c r="E39" s="2" t="s">
        <v>172</v>
      </c>
      <c r="F39" s="2" t="s">
        <v>65</v>
      </c>
      <c r="G39" s="2" t="s">
        <v>65</v>
      </c>
      <c r="H39" s="2">
        <v>249.512</v>
      </c>
      <c r="I39" s="2" t="s">
        <v>65</v>
      </c>
      <c r="J39" s="2">
        <v>69.494</v>
      </c>
      <c r="K39" s="2">
        <v>115.042</v>
      </c>
      <c r="L39" s="2">
        <v>162.483</v>
      </c>
      <c r="M39" s="2"/>
      <c r="N39" s="2" t="s">
        <v>65</v>
      </c>
      <c r="O39" s="2" t="s">
        <v>65</v>
      </c>
      <c r="P39" s="2">
        <v>596.53099999999995</v>
      </c>
      <c r="Q39" s="2"/>
      <c r="R39" s="2">
        <v>497.76900000000001</v>
      </c>
      <c r="S39" s="2" t="s">
        <v>65</v>
      </c>
      <c r="T39" s="2" t="s">
        <v>173</v>
      </c>
      <c r="U39" s="2" t="s">
        <v>171</v>
      </c>
      <c r="V39" s="3">
        <f t="shared" si="0"/>
        <v>1.0851608528874972E-2</v>
      </c>
    </row>
    <row r="40" spans="1:22" x14ac:dyDescent="0.25">
      <c r="A40" s="1"/>
      <c r="B40" s="1" t="s">
        <v>174</v>
      </c>
      <c r="C40" s="2" t="s">
        <v>175</v>
      </c>
      <c r="D40" s="2" t="s">
        <v>65</v>
      </c>
      <c r="E40" s="2" t="s">
        <v>175</v>
      </c>
      <c r="F40" s="2" t="s">
        <v>65</v>
      </c>
      <c r="G40" s="2" t="s">
        <v>65</v>
      </c>
      <c r="H40" s="2">
        <v>401.18099999999998</v>
      </c>
      <c r="I40" s="2" t="s">
        <v>65</v>
      </c>
      <c r="J40" s="2">
        <v>378.84</v>
      </c>
      <c r="K40" s="2">
        <v>173.512</v>
      </c>
      <c r="L40" s="2">
        <v>144.72900000000001</v>
      </c>
      <c r="M40" s="2"/>
      <c r="N40" s="2" t="s">
        <v>65</v>
      </c>
      <c r="O40" s="2" t="s">
        <v>65</v>
      </c>
      <c r="P40" s="2" t="s">
        <v>176</v>
      </c>
      <c r="Q40" s="2"/>
      <c r="R40" s="2">
        <v>152.988</v>
      </c>
      <c r="S40" s="2" t="s">
        <v>65</v>
      </c>
      <c r="T40" s="2" t="s">
        <v>177</v>
      </c>
      <c r="U40" s="2" t="s">
        <v>174</v>
      </c>
      <c r="V40" s="3">
        <f t="shared" si="0"/>
        <v>1.1308910015809952E-2</v>
      </c>
    </row>
    <row r="41" spans="1:22" x14ac:dyDescent="0.25">
      <c r="A41" s="1"/>
      <c r="B41" s="1" t="s">
        <v>178</v>
      </c>
      <c r="C41" s="2" t="s">
        <v>179</v>
      </c>
      <c r="D41" s="2" t="s">
        <v>65</v>
      </c>
      <c r="E41" s="2" t="s">
        <v>179</v>
      </c>
      <c r="F41" s="2" t="s">
        <v>65</v>
      </c>
      <c r="G41" s="2" t="s">
        <v>65</v>
      </c>
      <c r="H41" s="2">
        <v>21.888999999999999</v>
      </c>
      <c r="I41" s="2" t="s">
        <v>65</v>
      </c>
      <c r="J41" s="2" t="s">
        <v>65</v>
      </c>
      <c r="K41" s="2" t="s">
        <v>65</v>
      </c>
      <c r="L41" s="2" t="s">
        <v>65</v>
      </c>
      <c r="M41" s="2"/>
      <c r="N41" s="2" t="s">
        <v>65</v>
      </c>
      <c r="O41" s="2" t="s">
        <v>65</v>
      </c>
      <c r="P41" s="2">
        <v>21.888999999999999</v>
      </c>
      <c r="Q41" s="2"/>
      <c r="R41" s="2">
        <v>91.072000000000003</v>
      </c>
      <c r="S41" s="2" t="s">
        <v>65</v>
      </c>
      <c r="T41" s="2" t="s">
        <v>180</v>
      </c>
      <c r="U41" s="2" t="s">
        <v>178</v>
      </c>
      <c r="V41" s="3">
        <f t="shared" si="0"/>
        <v>1.204696303305691E-3</v>
      </c>
    </row>
    <row r="42" spans="1:22" x14ac:dyDescent="0.25">
      <c r="A42" s="1"/>
      <c r="B42" s="1" t="s">
        <v>181</v>
      </c>
      <c r="C42" s="2" t="s">
        <v>182</v>
      </c>
      <c r="D42" s="2" t="s">
        <v>65</v>
      </c>
      <c r="E42" s="2" t="s">
        <v>182</v>
      </c>
      <c r="F42" s="2" t="s">
        <v>65</v>
      </c>
      <c r="G42" s="2" t="s">
        <v>65</v>
      </c>
      <c r="H42" s="2">
        <v>24.222999999999999</v>
      </c>
      <c r="I42" s="2" t="s">
        <v>65</v>
      </c>
      <c r="J42" s="2" t="s">
        <v>65</v>
      </c>
      <c r="K42" s="2" t="s">
        <v>65</v>
      </c>
      <c r="L42" s="2" t="s">
        <v>65</v>
      </c>
      <c r="M42" s="2"/>
      <c r="N42" s="2" t="s">
        <v>65</v>
      </c>
      <c r="O42" s="2" t="s">
        <v>65</v>
      </c>
      <c r="P42" s="2">
        <v>24.222999999999999</v>
      </c>
      <c r="Q42" s="2"/>
      <c r="R42" s="2">
        <v>276.298</v>
      </c>
      <c r="S42" s="2" t="s">
        <v>65</v>
      </c>
      <c r="T42" s="2" t="s">
        <v>183</v>
      </c>
      <c r="U42" s="2" t="s">
        <v>181</v>
      </c>
      <c r="V42" s="3">
        <f t="shared" si="0"/>
        <v>2.417453110506374E-3</v>
      </c>
    </row>
    <row r="43" spans="1:22" x14ac:dyDescent="0.25">
      <c r="A43" s="1"/>
      <c r="B43" s="1" t="s">
        <v>184</v>
      </c>
      <c r="C43" s="2" t="s">
        <v>185</v>
      </c>
      <c r="D43" s="2" t="s">
        <v>65</v>
      </c>
      <c r="E43" s="2" t="s">
        <v>185</v>
      </c>
      <c r="F43" s="2" t="s">
        <v>65</v>
      </c>
      <c r="G43" s="2" t="s">
        <v>65</v>
      </c>
      <c r="H43" s="2">
        <v>553.76599999999996</v>
      </c>
      <c r="I43" s="2" t="s">
        <v>65</v>
      </c>
      <c r="J43" s="2">
        <v>110.69499999999999</v>
      </c>
      <c r="K43" s="2">
        <v>167.363</v>
      </c>
      <c r="L43" s="2">
        <v>155.554</v>
      </c>
      <c r="M43" s="2"/>
      <c r="N43" s="2" t="s">
        <v>65</v>
      </c>
      <c r="O43" s="2" t="s">
        <v>65</v>
      </c>
      <c r="P43" s="2">
        <v>987.37800000000004</v>
      </c>
      <c r="Q43" s="2"/>
      <c r="R43" s="2">
        <v>200.309</v>
      </c>
      <c r="S43" s="2" t="s">
        <v>65</v>
      </c>
      <c r="T43" s="2" t="s">
        <v>186</v>
      </c>
      <c r="U43" s="2" t="s">
        <v>184</v>
      </c>
      <c r="V43" s="3">
        <f t="shared" si="0"/>
        <v>1.6765407085506685E-2</v>
      </c>
    </row>
    <row r="44" spans="1:22" x14ac:dyDescent="0.25">
      <c r="A44" s="1"/>
      <c r="B44" s="1" t="s">
        <v>187</v>
      </c>
      <c r="C44" s="2" t="s">
        <v>188</v>
      </c>
      <c r="D44" s="2" t="s">
        <v>65</v>
      </c>
      <c r="E44" s="2" t="s">
        <v>188</v>
      </c>
      <c r="F44" s="2" t="s">
        <v>65</v>
      </c>
      <c r="G44" s="2">
        <v>395.66399999999999</v>
      </c>
      <c r="H44" s="2" t="s">
        <v>189</v>
      </c>
      <c r="I44" s="2" t="s">
        <v>65</v>
      </c>
      <c r="J44" s="2">
        <v>120.63800000000001</v>
      </c>
      <c r="K44" s="2" t="s">
        <v>65</v>
      </c>
      <c r="L44" s="2" t="s">
        <v>65</v>
      </c>
      <c r="M44" s="2"/>
      <c r="N44" s="2" t="s">
        <v>65</v>
      </c>
      <c r="O44" s="2" t="s">
        <v>65</v>
      </c>
      <c r="P44" s="2" t="s">
        <v>190</v>
      </c>
      <c r="Q44" s="2"/>
      <c r="R44" s="2" t="s">
        <v>191</v>
      </c>
      <c r="S44" s="2" t="s">
        <v>65</v>
      </c>
      <c r="T44" s="2" t="s">
        <v>192</v>
      </c>
      <c r="U44" s="2" t="s">
        <v>187</v>
      </c>
      <c r="V44" s="3">
        <f t="shared" si="0"/>
        <v>4.2233204787686711E-2</v>
      </c>
    </row>
    <row r="45" spans="1:22" x14ac:dyDescent="0.25">
      <c r="A45" s="1"/>
      <c r="B45" s="1" t="s">
        <v>193</v>
      </c>
      <c r="C45" s="2" t="s">
        <v>194</v>
      </c>
      <c r="D45" s="2" t="s">
        <v>65</v>
      </c>
      <c r="E45" s="2" t="s">
        <v>194</v>
      </c>
      <c r="F45" s="2" t="s">
        <v>65</v>
      </c>
      <c r="G45" s="2" t="s">
        <v>65</v>
      </c>
      <c r="H45" s="2">
        <v>505.63600000000002</v>
      </c>
      <c r="I45" s="2" t="s">
        <v>65</v>
      </c>
      <c r="J45" s="2">
        <v>207.32300000000001</v>
      </c>
      <c r="K45" s="2">
        <v>37.424999999999997</v>
      </c>
      <c r="L45" s="2">
        <v>115.242</v>
      </c>
      <c r="M45" s="2"/>
      <c r="N45" s="2" t="s">
        <v>65</v>
      </c>
      <c r="O45" s="2" t="s">
        <v>65</v>
      </c>
      <c r="P45" s="2">
        <v>865.62599999999998</v>
      </c>
      <c r="Q45" s="2"/>
      <c r="R45" s="2">
        <v>271.68400000000003</v>
      </c>
      <c r="S45" s="2" t="s">
        <v>65</v>
      </c>
      <c r="T45" s="2" t="s">
        <v>195</v>
      </c>
      <c r="U45" s="2" t="s">
        <v>193</v>
      </c>
      <c r="V45" s="3">
        <f t="shared" si="0"/>
        <v>1.1366366929858174E-2</v>
      </c>
    </row>
    <row r="46" spans="1:22" x14ac:dyDescent="0.25">
      <c r="A46" s="1"/>
      <c r="B46" s="1" t="s">
        <v>196</v>
      </c>
      <c r="C46" s="2" t="s">
        <v>197</v>
      </c>
      <c r="D46" s="2" t="s">
        <v>65</v>
      </c>
      <c r="E46" s="2" t="s">
        <v>197</v>
      </c>
      <c r="F46" s="2" t="s">
        <v>65</v>
      </c>
      <c r="G46" s="2" t="s">
        <v>65</v>
      </c>
      <c r="H46" s="2">
        <v>650.54</v>
      </c>
      <c r="I46" s="2" t="s">
        <v>65</v>
      </c>
      <c r="J46" s="2">
        <v>242.40299999999999</v>
      </c>
      <c r="K46" s="2">
        <v>115.782</v>
      </c>
      <c r="L46" s="2">
        <v>202.702</v>
      </c>
      <c r="M46" s="2"/>
      <c r="N46" s="2" t="s">
        <v>65</v>
      </c>
      <c r="O46" s="2" t="s">
        <v>65</v>
      </c>
      <c r="P46" s="2" t="s">
        <v>198</v>
      </c>
      <c r="Q46" s="2"/>
      <c r="R46" s="2">
        <v>446.66300000000001</v>
      </c>
      <c r="S46" s="2" t="s">
        <v>65</v>
      </c>
      <c r="T46" s="2" t="s">
        <v>199</v>
      </c>
      <c r="U46" s="2" t="s">
        <v>196</v>
      </c>
      <c r="V46" s="3">
        <f t="shared" ref="V46:V62" si="1">T46/$T$62</f>
        <v>2.1224107021373072E-2</v>
      </c>
    </row>
    <row r="47" spans="1:22" x14ac:dyDescent="0.25">
      <c r="A47" s="1"/>
      <c r="B47" s="1" t="s">
        <v>200</v>
      </c>
      <c r="C47" s="2" t="s">
        <v>201</v>
      </c>
      <c r="D47" s="2" t="s">
        <v>65</v>
      </c>
      <c r="E47" s="2" t="s">
        <v>201</v>
      </c>
      <c r="F47" s="2" t="s">
        <v>65</v>
      </c>
      <c r="G47" s="2" t="s">
        <v>65</v>
      </c>
      <c r="H47" s="2">
        <v>34.848999999999997</v>
      </c>
      <c r="I47" s="2" t="s">
        <v>65</v>
      </c>
      <c r="J47" s="2" t="s">
        <v>65</v>
      </c>
      <c r="K47" s="2" t="s">
        <v>65</v>
      </c>
      <c r="L47" s="2" t="s">
        <v>65</v>
      </c>
      <c r="M47" s="2"/>
      <c r="N47" s="2" t="s">
        <v>65</v>
      </c>
      <c r="O47" s="2" t="s">
        <v>65</v>
      </c>
      <c r="P47" s="2">
        <v>34.848999999999997</v>
      </c>
      <c r="Q47" s="2"/>
      <c r="R47" s="2">
        <v>140.41300000000001</v>
      </c>
      <c r="S47" s="2" t="s">
        <v>65</v>
      </c>
      <c r="T47" s="2" t="s">
        <v>202</v>
      </c>
      <c r="U47" s="2" t="s">
        <v>200</v>
      </c>
      <c r="V47" s="3">
        <f t="shared" si="1"/>
        <v>2.3312392517091641E-3</v>
      </c>
    </row>
    <row r="48" spans="1:22" x14ac:dyDescent="0.25">
      <c r="A48" s="1"/>
      <c r="B48" s="1" t="s">
        <v>203</v>
      </c>
      <c r="C48" s="2" t="s">
        <v>204</v>
      </c>
      <c r="D48" s="2" t="s">
        <v>65</v>
      </c>
      <c r="E48" s="2" t="s">
        <v>204</v>
      </c>
      <c r="F48" s="2">
        <v>511.84100000000001</v>
      </c>
      <c r="G48" s="2" t="s">
        <v>65</v>
      </c>
      <c r="H48" s="2">
        <v>97.858999999999995</v>
      </c>
      <c r="I48" s="2" t="s">
        <v>65</v>
      </c>
      <c r="J48" s="2" t="s">
        <v>65</v>
      </c>
      <c r="K48" s="2" t="s">
        <v>65</v>
      </c>
      <c r="L48" s="2" t="s">
        <v>65</v>
      </c>
      <c r="M48" s="2"/>
      <c r="N48" s="2" t="s">
        <v>65</v>
      </c>
      <c r="O48" s="2" t="s">
        <v>65</v>
      </c>
      <c r="P48" s="2">
        <v>609.70000000000005</v>
      </c>
      <c r="Q48" s="2"/>
      <c r="R48" s="2">
        <v>270.608</v>
      </c>
      <c r="S48" s="2" t="s">
        <v>65</v>
      </c>
      <c r="T48" s="2" t="s">
        <v>205</v>
      </c>
      <c r="U48" s="2" t="s">
        <v>203</v>
      </c>
      <c r="V48" s="3">
        <f t="shared" si="1"/>
        <v>3.534327194608894E-3</v>
      </c>
    </row>
    <row r="49" spans="1:22" x14ac:dyDescent="0.25">
      <c r="A49" s="1"/>
      <c r="B49" s="1" t="s">
        <v>206</v>
      </c>
      <c r="C49" s="2" t="s">
        <v>207</v>
      </c>
      <c r="D49" s="2" t="s">
        <v>65</v>
      </c>
      <c r="E49" s="2" t="s">
        <v>207</v>
      </c>
      <c r="F49" s="2" t="s">
        <v>65</v>
      </c>
      <c r="G49" s="2" t="s">
        <v>65</v>
      </c>
      <c r="H49" s="2">
        <v>611.15300000000002</v>
      </c>
      <c r="I49" s="2" t="s">
        <v>65</v>
      </c>
      <c r="J49" s="2">
        <v>48.442</v>
      </c>
      <c r="K49" s="2" t="s">
        <v>65</v>
      </c>
      <c r="L49" s="2" t="s">
        <v>65</v>
      </c>
      <c r="M49" s="2"/>
      <c r="N49" s="2" t="s">
        <v>65</v>
      </c>
      <c r="O49" s="2" t="s">
        <v>65</v>
      </c>
      <c r="P49" s="2">
        <v>659.59500000000003</v>
      </c>
      <c r="Q49" s="2"/>
      <c r="R49" s="2">
        <v>362.03800000000001</v>
      </c>
      <c r="S49" s="2" t="s">
        <v>65</v>
      </c>
      <c r="T49" s="2" t="s">
        <v>208</v>
      </c>
      <c r="U49" s="2" t="s">
        <v>206</v>
      </c>
      <c r="V49" s="3">
        <f t="shared" si="1"/>
        <v>1.1635997374291182E-2</v>
      </c>
    </row>
    <row r="50" spans="1:22" x14ac:dyDescent="0.25">
      <c r="A50" s="1"/>
      <c r="B50" s="1" t="s">
        <v>209</v>
      </c>
      <c r="C50" s="2" t="s">
        <v>210</v>
      </c>
      <c r="D50" s="2" t="s">
        <v>65</v>
      </c>
      <c r="E50" s="2" t="s">
        <v>210</v>
      </c>
      <c r="F50" s="2" t="s">
        <v>65</v>
      </c>
      <c r="G50" s="2" t="s">
        <v>65</v>
      </c>
      <c r="H50" s="2">
        <v>254.226</v>
      </c>
      <c r="I50" s="2" t="s">
        <v>65</v>
      </c>
      <c r="J50" s="2">
        <v>55.399000000000001</v>
      </c>
      <c r="K50" s="2">
        <v>146.72300000000001</v>
      </c>
      <c r="L50" s="2">
        <v>136.22900000000001</v>
      </c>
      <c r="M50" s="2"/>
      <c r="N50" s="2" t="s">
        <v>65</v>
      </c>
      <c r="O50" s="2" t="s">
        <v>65</v>
      </c>
      <c r="P50" s="2">
        <v>592.577</v>
      </c>
      <c r="Q50" s="2"/>
      <c r="R50" s="2">
        <v>81.599999999999994</v>
      </c>
      <c r="S50" s="2" t="s">
        <v>65</v>
      </c>
      <c r="T50" s="2" t="s">
        <v>211</v>
      </c>
      <c r="U50" s="2" t="s">
        <v>209</v>
      </c>
      <c r="V50" s="3">
        <f t="shared" si="1"/>
        <v>8.3612511986041714E-3</v>
      </c>
    </row>
    <row r="51" spans="1:22" x14ac:dyDescent="0.25">
      <c r="A51" s="1"/>
      <c r="B51" s="1" t="s">
        <v>212</v>
      </c>
      <c r="C51" s="2" t="s">
        <v>213</v>
      </c>
      <c r="D51" s="2" t="s">
        <v>65</v>
      </c>
      <c r="E51" s="2" t="s">
        <v>213</v>
      </c>
      <c r="F51" s="2" t="s">
        <v>65</v>
      </c>
      <c r="G51" s="2" t="s">
        <v>65</v>
      </c>
      <c r="H51" s="2">
        <v>455.00099999999998</v>
      </c>
      <c r="I51" s="2" t="s">
        <v>65</v>
      </c>
      <c r="J51" s="2">
        <v>26.263000000000002</v>
      </c>
      <c r="K51" s="2" t="s">
        <v>65</v>
      </c>
      <c r="L51" s="2" t="s">
        <v>65</v>
      </c>
      <c r="M51" s="2"/>
      <c r="N51" s="2" t="s">
        <v>65</v>
      </c>
      <c r="O51" s="2" t="s">
        <v>65</v>
      </c>
      <c r="P51" s="2">
        <v>481.26400000000001</v>
      </c>
      <c r="Q51" s="2"/>
      <c r="R51" s="2">
        <v>147.197</v>
      </c>
      <c r="S51" s="2" t="s">
        <v>65</v>
      </c>
      <c r="T51" s="2" t="s">
        <v>214</v>
      </c>
      <c r="U51" s="2" t="s">
        <v>212</v>
      </c>
      <c r="V51" s="3">
        <f t="shared" si="1"/>
        <v>3.1589616235416927E-3</v>
      </c>
    </row>
    <row r="52" spans="1:22" x14ac:dyDescent="0.25">
      <c r="A52" s="1"/>
      <c r="B52" s="1" t="s">
        <v>215</v>
      </c>
      <c r="C52" s="2" t="s">
        <v>216</v>
      </c>
      <c r="D52" s="2" t="s">
        <v>65</v>
      </c>
      <c r="E52" s="2" t="s">
        <v>216</v>
      </c>
      <c r="F52" s="2" t="s">
        <v>217</v>
      </c>
      <c r="G52" s="2">
        <v>751.77599999999995</v>
      </c>
      <c r="H52" s="2" t="s">
        <v>218</v>
      </c>
      <c r="I52" s="2" t="s">
        <v>65</v>
      </c>
      <c r="J52" s="2">
        <v>253.345</v>
      </c>
      <c r="K52" s="2">
        <v>747.66399999999999</v>
      </c>
      <c r="L52" s="2">
        <v>138.761</v>
      </c>
      <c r="M52" s="2"/>
      <c r="N52" s="2" t="s">
        <v>65</v>
      </c>
      <c r="O52" s="2" t="s">
        <v>219</v>
      </c>
      <c r="P52" s="2" t="s">
        <v>220</v>
      </c>
      <c r="Q52" s="2"/>
      <c r="R52" s="2">
        <v>480.125</v>
      </c>
      <c r="S52" s="2" t="s">
        <v>65</v>
      </c>
      <c r="T52" s="2" t="s">
        <v>221</v>
      </c>
      <c r="U52" s="2" t="s">
        <v>215</v>
      </c>
      <c r="V52" s="3">
        <f t="shared" si="1"/>
        <v>1.1925090371403033E-2</v>
      </c>
    </row>
    <row r="53" spans="1:22" x14ac:dyDescent="0.25">
      <c r="A53" s="1"/>
      <c r="B53" s="1" t="s">
        <v>222</v>
      </c>
      <c r="C53" s="2" t="s">
        <v>223</v>
      </c>
      <c r="D53" s="2" t="s">
        <v>65</v>
      </c>
      <c r="E53" s="2" t="s">
        <v>223</v>
      </c>
      <c r="F53" s="2" t="s">
        <v>65</v>
      </c>
      <c r="G53" s="2" t="s">
        <v>65</v>
      </c>
      <c r="H53" s="2">
        <v>1.3069999999999999</v>
      </c>
      <c r="I53" s="2" t="s">
        <v>65</v>
      </c>
      <c r="J53" s="2">
        <v>116.714</v>
      </c>
      <c r="K53" s="2">
        <v>468.42200000000003</v>
      </c>
      <c r="L53" s="2">
        <v>66.052000000000007</v>
      </c>
      <c r="M53" s="2"/>
      <c r="N53" s="2" t="s">
        <v>65</v>
      </c>
      <c r="O53" s="2" t="s">
        <v>224</v>
      </c>
      <c r="P53" s="2" t="s">
        <v>225</v>
      </c>
      <c r="Q53" s="2"/>
      <c r="R53" s="2">
        <v>211.798</v>
      </c>
      <c r="S53" s="2" t="s">
        <v>65</v>
      </c>
      <c r="T53" s="2" t="s">
        <v>226</v>
      </c>
      <c r="U53" s="2" t="s">
        <v>222</v>
      </c>
      <c r="V53" s="3">
        <f t="shared" si="1"/>
        <v>9.3510374102286162E-3</v>
      </c>
    </row>
    <row r="54" spans="1:22" x14ac:dyDescent="0.25">
      <c r="A54" s="1"/>
      <c r="B54" s="1" t="s">
        <v>227</v>
      </c>
      <c r="C54" s="2" t="s">
        <v>228</v>
      </c>
      <c r="D54" s="2" t="s">
        <v>65</v>
      </c>
      <c r="E54" s="2" t="s">
        <v>228</v>
      </c>
      <c r="F54" s="2" t="s">
        <v>65</v>
      </c>
      <c r="G54" s="2" t="s">
        <v>65</v>
      </c>
      <c r="H54" s="2">
        <v>98.745999999999995</v>
      </c>
      <c r="I54" s="2" t="s">
        <v>65</v>
      </c>
      <c r="J54" s="2">
        <v>19.079000000000001</v>
      </c>
      <c r="K54" s="2">
        <v>21.363</v>
      </c>
      <c r="L54" s="2">
        <v>110.167</v>
      </c>
      <c r="M54" s="2"/>
      <c r="N54" s="2" t="s">
        <v>65</v>
      </c>
      <c r="O54" s="2" t="s">
        <v>65</v>
      </c>
      <c r="P54" s="2">
        <v>249.35499999999999</v>
      </c>
      <c r="Q54" s="2"/>
      <c r="R54" s="2">
        <v>72.364999999999995</v>
      </c>
      <c r="S54" s="2" t="s">
        <v>65</v>
      </c>
      <c r="T54" s="2" t="s">
        <v>229</v>
      </c>
      <c r="U54" s="2" t="s">
        <v>227</v>
      </c>
      <c r="V54" s="3">
        <f t="shared" si="1"/>
        <v>5.4359667709939202E-3</v>
      </c>
    </row>
    <row r="55" spans="1:22" x14ac:dyDescent="0.25">
      <c r="A55" s="1"/>
      <c r="B55" s="1" t="s">
        <v>230</v>
      </c>
      <c r="C55" s="2" t="s">
        <v>231</v>
      </c>
      <c r="D55" s="2" t="s">
        <v>65</v>
      </c>
      <c r="E55" s="2" t="s">
        <v>231</v>
      </c>
      <c r="F55" s="2" t="s">
        <v>65</v>
      </c>
      <c r="G55" s="2" t="s">
        <v>65</v>
      </c>
      <c r="H55" s="2">
        <v>158.785</v>
      </c>
      <c r="I55" s="2" t="s">
        <v>65</v>
      </c>
      <c r="J55" s="2" t="s">
        <v>65</v>
      </c>
      <c r="K55" s="2" t="s">
        <v>65</v>
      </c>
      <c r="L55" s="2" t="s">
        <v>65</v>
      </c>
      <c r="M55" s="2"/>
      <c r="N55" s="2" t="s">
        <v>65</v>
      </c>
      <c r="O55" s="2" t="s">
        <v>65</v>
      </c>
      <c r="P55" s="2">
        <v>158.785</v>
      </c>
      <c r="Q55" s="2"/>
      <c r="R55" s="2">
        <v>99.307000000000002</v>
      </c>
      <c r="S55" s="2" t="s">
        <v>65</v>
      </c>
      <c r="T55" s="2" t="s">
        <v>232</v>
      </c>
      <c r="U55" s="2" t="s">
        <v>230</v>
      </c>
      <c r="V55" s="3">
        <f t="shared" si="1"/>
        <v>1.1492526667910526E-3</v>
      </c>
    </row>
    <row r="56" spans="1:22" x14ac:dyDescent="0.25">
      <c r="A56" s="1"/>
      <c r="B56" s="1" t="s">
        <v>233</v>
      </c>
      <c r="C56" s="2" t="s">
        <v>234</v>
      </c>
      <c r="D56" s="2" t="s">
        <v>65</v>
      </c>
      <c r="E56" s="2" t="s">
        <v>234</v>
      </c>
      <c r="F56" s="2" t="s">
        <v>65</v>
      </c>
      <c r="G56" s="2" t="s">
        <v>65</v>
      </c>
      <c r="H56" s="2" t="s">
        <v>65</v>
      </c>
      <c r="I56" s="2" t="s">
        <v>65</v>
      </c>
      <c r="J56" s="2" t="s">
        <v>65</v>
      </c>
      <c r="K56" s="2" t="s">
        <v>65</v>
      </c>
      <c r="L56" s="2" t="s">
        <v>65</v>
      </c>
      <c r="M56" s="2"/>
      <c r="N56" s="2" t="s">
        <v>65</v>
      </c>
      <c r="O56" s="2" t="s">
        <v>65</v>
      </c>
      <c r="P56" s="2" t="s">
        <v>65</v>
      </c>
      <c r="Q56" s="2"/>
      <c r="R56" s="2" t="s">
        <v>65</v>
      </c>
      <c r="S56" s="2" t="s">
        <v>65</v>
      </c>
      <c r="T56" s="2" t="s">
        <v>234</v>
      </c>
      <c r="U56" s="2" t="s">
        <v>233</v>
      </c>
      <c r="V56" s="3">
        <f t="shared" si="1"/>
        <v>1.3917667114862376E-3</v>
      </c>
    </row>
    <row r="57" spans="1:22" x14ac:dyDescent="0.25">
      <c r="A57" s="1"/>
      <c r="B57" s="1" t="s">
        <v>235</v>
      </c>
      <c r="C57" s="2" t="s">
        <v>65</v>
      </c>
      <c r="D57" s="2" t="s">
        <v>65</v>
      </c>
      <c r="E57" s="2" t="s">
        <v>65</v>
      </c>
      <c r="F57" s="2" t="s">
        <v>65</v>
      </c>
      <c r="G57" s="2" t="s">
        <v>65</v>
      </c>
      <c r="H57" s="2" t="s">
        <v>65</v>
      </c>
      <c r="I57" s="2" t="s">
        <v>65</v>
      </c>
      <c r="J57" s="2" t="s">
        <v>65</v>
      </c>
      <c r="K57" s="2" t="s">
        <v>65</v>
      </c>
      <c r="L57" s="2" t="s">
        <v>65</v>
      </c>
      <c r="M57" s="2"/>
      <c r="N57" s="2" t="s">
        <v>65</v>
      </c>
      <c r="O57" s="2" t="s">
        <v>65</v>
      </c>
      <c r="P57" s="2" t="s">
        <v>65</v>
      </c>
      <c r="Q57" s="2"/>
      <c r="R57" s="2" t="s">
        <v>65</v>
      </c>
      <c r="S57" s="2" t="s">
        <v>236</v>
      </c>
      <c r="T57" s="2" t="s">
        <v>236</v>
      </c>
      <c r="U57" s="2" t="s">
        <v>235</v>
      </c>
      <c r="V57" s="3">
        <f t="shared" si="1"/>
        <v>1.9136792282935765E-3</v>
      </c>
    </row>
    <row r="58" spans="1:22" x14ac:dyDescent="0.25">
      <c r="A58" s="1"/>
      <c r="B58" s="1" t="s">
        <v>237</v>
      </c>
      <c r="C58" s="2" t="s">
        <v>65</v>
      </c>
      <c r="D58" s="2" t="s">
        <v>65</v>
      </c>
      <c r="E58" s="2" t="s">
        <v>65</v>
      </c>
      <c r="F58" s="2" t="s">
        <v>65</v>
      </c>
      <c r="G58" s="2" t="s">
        <v>65</v>
      </c>
      <c r="H58" s="2" t="s">
        <v>65</v>
      </c>
      <c r="I58" s="2" t="s">
        <v>65</v>
      </c>
      <c r="J58" s="2" t="s">
        <v>65</v>
      </c>
      <c r="K58" s="2" t="s">
        <v>65</v>
      </c>
      <c r="L58" s="2" t="s">
        <v>65</v>
      </c>
      <c r="M58" s="2"/>
      <c r="N58" s="2" t="s">
        <v>65</v>
      </c>
      <c r="O58" s="2" t="s">
        <v>65</v>
      </c>
      <c r="P58" s="2" t="s">
        <v>65</v>
      </c>
      <c r="Q58" s="2"/>
      <c r="R58" s="2" t="s">
        <v>65</v>
      </c>
      <c r="S58" s="2" t="s">
        <v>238</v>
      </c>
      <c r="T58" s="2" t="s">
        <v>238</v>
      </c>
      <c r="U58" s="2" t="s">
        <v>237</v>
      </c>
      <c r="V58" s="3">
        <f t="shared" si="1"/>
        <v>1.2802714103748803E-3</v>
      </c>
    </row>
    <row r="59" spans="1:22" x14ac:dyDescent="0.25">
      <c r="A59" s="1"/>
      <c r="B59" s="1" t="s">
        <v>239</v>
      </c>
      <c r="C59" s="2" t="s">
        <v>65</v>
      </c>
      <c r="D59" s="2" t="s">
        <v>65</v>
      </c>
      <c r="E59" s="2" t="s">
        <v>65</v>
      </c>
      <c r="F59" s="2" t="s">
        <v>65</v>
      </c>
      <c r="G59" s="2" t="s">
        <v>65</v>
      </c>
      <c r="H59" s="2" t="s">
        <v>65</v>
      </c>
      <c r="I59" s="2" t="s">
        <v>65</v>
      </c>
      <c r="J59" s="2" t="s">
        <v>65</v>
      </c>
      <c r="K59" s="2" t="s">
        <v>65</v>
      </c>
      <c r="L59" s="2" t="s">
        <v>65</v>
      </c>
      <c r="M59" s="2"/>
      <c r="N59" s="2" t="s">
        <v>65</v>
      </c>
      <c r="O59" s="2" t="s">
        <v>65</v>
      </c>
      <c r="P59" s="2" t="s">
        <v>65</v>
      </c>
      <c r="Q59" s="2"/>
      <c r="R59" s="2" t="s">
        <v>65</v>
      </c>
      <c r="S59" s="2" t="s">
        <v>240</v>
      </c>
      <c r="T59" s="2" t="s">
        <v>240</v>
      </c>
      <c r="U59" s="2" t="s">
        <v>239</v>
      </c>
      <c r="V59" s="3">
        <f t="shared" si="1"/>
        <v>2.3258852991409158E-3</v>
      </c>
    </row>
    <row r="60" spans="1:22" x14ac:dyDescent="0.25">
      <c r="A60" s="1"/>
      <c r="B60" s="1" t="s">
        <v>241</v>
      </c>
      <c r="C60" s="2" t="s">
        <v>242</v>
      </c>
      <c r="D60" s="2" t="s">
        <v>243</v>
      </c>
      <c r="E60" s="2" t="s">
        <v>244</v>
      </c>
      <c r="F60" s="2" t="s">
        <v>65</v>
      </c>
      <c r="G60" s="2" t="s">
        <v>65</v>
      </c>
      <c r="H60" s="2" t="s">
        <v>65</v>
      </c>
      <c r="I60" s="2" t="s">
        <v>245</v>
      </c>
      <c r="J60" s="2" t="s">
        <v>65</v>
      </c>
      <c r="K60" s="2" t="s">
        <v>65</v>
      </c>
      <c r="L60" s="2" t="s">
        <v>65</v>
      </c>
      <c r="M60" s="2"/>
      <c r="N60" s="2" t="s">
        <v>65</v>
      </c>
      <c r="O60" s="2" t="s">
        <v>246</v>
      </c>
      <c r="P60" s="2" t="s">
        <v>247</v>
      </c>
      <c r="Q60" s="2"/>
      <c r="R60" s="2" t="s">
        <v>65</v>
      </c>
      <c r="S60" s="2" t="s">
        <v>248</v>
      </c>
      <c r="T60" s="2" t="s">
        <v>249</v>
      </c>
      <c r="U60" s="2" t="s">
        <v>241</v>
      </c>
      <c r="V60" s="3">
        <f t="shared" si="1"/>
        <v>7.920400307213539E-2</v>
      </c>
    </row>
    <row r="61" spans="1:22" x14ac:dyDescent="0.25">
      <c r="A61" s="1"/>
      <c r="B61" s="1" t="s">
        <v>250</v>
      </c>
      <c r="C61" s="2" t="s">
        <v>65</v>
      </c>
      <c r="D61" s="2" t="s">
        <v>65</v>
      </c>
      <c r="E61" s="2" t="s">
        <v>65</v>
      </c>
      <c r="F61" s="2" t="s">
        <v>65</v>
      </c>
      <c r="G61" s="2" t="s">
        <v>65</v>
      </c>
      <c r="H61" s="2" t="s">
        <v>65</v>
      </c>
      <c r="I61" s="2" t="s">
        <v>65</v>
      </c>
      <c r="J61" s="2" t="s">
        <v>65</v>
      </c>
      <c r="K61" s="2" t="s">
        <v>65</v>
      </c>
      <c r="L61" s="2" t="s">
        <v>65</v>
      </c>
      <c r="M61" s="2"/>
      <c r="N61" s="2" t="s">
        <v>65</v>
      </c>
      <c r="O61" s="2" t="s">
        <v>65</v>
      </c>
      <c r="P61" s="2" t="s">
        <v>65</v>
      </c>
      <c r="Q61" s="2"/>
      <c r="R61" s="2" t="s">
        <v>65</v>
      </c>
      <c r="S61" s="2" t="s">
        <v>251</v>
      </c>
      <c r="T61" s="2" t="s">
        <v>251</v>
      </c>
      <c r="U61" s="2" t="s">
        <v>250</v>
      </c>
      <c r="V61" s="3">
        <f t="shared" si="1"/>
        <v>1.4741401640139399E-3</v>
      </c>
    </row>
    <row r="62" spans="1:22" x14ac:dyDescent="0.25">
      <c r="A62" s="1"/>
      <c r="B62" s="1" t="s">
        <v>15</v>
      </c>
      <c r="C62" s="2" t="s">
        <v>252</v>
      </c>
      <c r="D62" s="2" t="s">
        <v>243</v>
      </c>
      <c r="E62" s="2" t="s">
        <v>253</v>
      </c>
      <c r="F62" s="2" t="s">
        <v>254</v>
      </c>
      <c r="G62" s="2" t="s">
        <v>255</v>
      </c>
      <c r="H62" s="2" t="s">
        <v>256</v>
      </c>
      <c r="I62" s="2" t="s">
        <v>257</v>
      </c>
      <c r="J62" s="2" t="s">
        <v>258</v>
      </c>
      <c r="K62" s="2" t="s">
        <v>259</v>
      </c>
      <c r="L62" s="2" t="s">
        <v>260</v>
      </c>
      <c r="M62" s="2"/>
      <c r="N62" s="2">
        <v>345.53399999999999</v>
      </c>
      <c r="O62" s="2" t="s">
        <v>261</v>
      </c>
      <c r="P62" s="2" t="s">
        <v>262</v>
      </c>
      <c r="Q62" s="2"/>
      <c r="R62" s="2" t="s">
        <v>263</v>
      </c>
      <c r="S62" s="2" t="s">
        <v>264</v>
      </c>
      <c r="T62" s="2" t="s">
        <v>265</v>
      </c>
      <c r="U62" s="2" t="s">
        <v>15</v>
      </c>
      <c r="V62" s="3">
        <f t="shared" si="1"/>
        <v>1</v>
      </c>
    </row>
    <row r="63" spans="1:22" x14ac:dyDescent="0.25">
      <c r="A63" s="1"/>
      <c r="B63" s="1" t="s">
        <v>266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  <row r="301" spans="1:2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</row>
    <row r="302" spans="1:2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</row>
    <row r="303" spans="1:2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</row>
    <row r="304" spans="1:2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</row>
    <row r="305" spans="1:2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</row>
    <row r="306" spans="1:2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</row>
    <row r="307" spans="1:2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</row>
    <row r="308" spans="1:2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</row>
    <row r="309" spans="1:2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</row>
    <row r="310" spans="1:2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</row>
    <row r="311" spans="1:2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</row>
    <row r="312" spans="1:2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</row>
    <row r="313" spans="1:2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</row>
    <row r="314" spans="1:2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</row>
    <row r="315" spans="1:2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</row>
    <row r="316" spans="1:2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</row>
    <row r="317" spans="1:2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</row>
    <row r="318" spans="1:2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</row>
    <row r="319" spans="1:2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</row>
    <row r="320" spans="1:2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</row>
    <row r="321" spans="1:2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</row>
    <row r="322" spans="1:2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</row>
    <row r="323" spans="1:2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</row>
    <row r="324" spans="1:2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</row>
    <row r="325" spans="1:2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</row>
    <row r="326" spans="1:2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</row>
    <row r="327" spans="1:2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</row>
    <row r="328" spans="1:2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</row>
    <row r="329" spans="1:2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</row>
    <row r="331" spans="1:2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</row>
    <row r="332" spans="1:2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</row>
    <row r="333" spans="1:2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</row>
    <row r="334" spans="1:2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</row>
    <row r="335" spans="1:2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</row>
    <row r="336" spans="1:2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</row>
    <row r="337" spans="1:2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</row>
    <row r="338" spans="1:2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</row>
    <row r="339" spans="1:2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</row>
    <row r="340" spans="1:2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</row>
    <row r="341" spans="1:2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</row>
    <row r="342" spans="1:2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</row>
    <row r="343" spans="1:2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</row>
    <row r="344" spans="1:2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</row>
    <row r="345" spans="1:2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</row>
    <row r="346" spans="1:2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</row>
    <row r="347" spans="1:2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</row>
    <row r="348" spans="1:2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</row>
    <row r="349" spans="1:2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</row>
    <row r="350" spans="1:2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</row>
    <row r="351" spans="1:2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</row>
    <row r="352" spans="1:2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</row>
    <row r="353" spans="1:2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</row>
    <row r="354" spans="1:2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</row>
    <row r="355" spans="1:2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</row>
    <row r="356" spans="1:2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</row>
    <row r="357" spans="1:2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</row>
    <row r="358" spans="1:2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</row>
    <row r="359" spans="1:2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</row>
    <row r="360" spans="1:2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</row>
    <row r="361" spans="1:2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</row>
    <row r="362" spans="1:2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</row>
    <row r="363" spans="1:2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</row>
    <row r="364" spans="1:2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</row>
    <row r="365" spans="1:2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</row>
    <row r="366" spans="1:2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</row>
    <row r="367" spans="1:2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</row>
    <row r="368" spans="1:2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</row>
    <row r="369" spans="1:2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</row>
    <row r="370" spans="1:2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</row>
    <row r="371" spans="1:2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</row>
    <row r="372" spans="1:2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</row>
    <row r="373" spans="1:2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</row>
    <row r="374" spans="1:2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</row>
    <row r="375" spans="1:2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</row>
    <row r="376" spans="1:2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</row>
    <row r="377" spans="1:2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</row>
    <row r="379" spans="1:2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</row>
    <row r="380" spans="1:2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</row>
    <row r="381" spans="1:2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</row>
    <row r="382" spans="1:2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</row>
    <row r="383" spans="1:2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</row>
    <row r="384" spans="1:2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</row>
    <row r="385" spans="1:2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</row>
    <row r="386" spans="1:2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</row>
    <row r="387" spans="1:2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</row>
    <row r="388" spans="1:2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</row>
    <row r="389" spans="1:2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</row>
    <row r="390" spans="1:2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</row>
    <row r="391" spans="1:2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</row>
    <row r="392" spans="1:2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</row>
    <row r="393" spans="1:2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</row>
    <row r="394" spans="1:2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</row>
    <row r="395" spans="1:2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</row>
    <row r="396" spans="1:2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</row>
    <row r="397" spans="1:2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</row>
    <row r="398" spans="1:2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</row>
    <row r="399" spans="1:2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</row>
    <row r="400" spans="1:2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</row>
    <row r="401" spans="1:2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</row>
    <row r="402" spans="1:2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</row>
    <row r="403" spans="1:2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</row>
    <row r="404" spans="1:2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</row>
    <row r="405" spans="1:2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</row>
    <row r="406" spans="1:2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</row>
    <row r="407" spans="1:2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</row>
    <row r="408" spans="1:2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</row>
    <row r="409" spans="1:2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</row>
    <row r="410" spans="1:2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</row>
    <row r="411" spans="1:2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</row>
    <row r="412" spans="1:2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</row>
    <row r="413" spans="1:2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</row>
    <row r="414" spans="1:2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</row>
    <row r="415" spans="1:2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</row>
    <row r="416" spans="1:2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</row>
    <row r="417" spans="1:2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</row>
    <row r="418" spans="1:2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</row>
    <row r="419" spans="1:2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</row>
    <row r="420" spans="1:2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</row>
    <row r="421" spans="1:2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</row>
    <row r="422" spans="1:2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</row>
    <row r="423" spans="1:2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</row>
    <row r="424" spans="1:2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</row>
    <row r="425" spans="1:2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</row>
    <row r="427" spans="1:2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</row>
    <row r="428" spans="1:2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</row>
    <row r="429" spans="1:2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</row>
    <row r="430" spans="1:2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</row>
    <row r="431" spans="1:2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</row>
    <row r="432" spans="1:2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</row>
    <row r="433" spans="1:2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</row>
    <row r="434" spans="1:2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</row>
    <row r="435" spans="1:2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</row>
    <row r="436" spans="1:2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</row>
    <row r="437" spans="1:2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</row>
    <row r="438" spans="1:2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</row>
    <row r="439" spans="1:2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</row>
    <row r="440" spans="1:2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</row>
    <row r="441" spans="1:2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</row>
    <row r="442" spans="1:2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</row>
    <row r="443" spans="1:2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</row>
    <row r="444" spans="1:2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</row>
    <row r="445" spans="1:2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</row>
    <row r="446" spans="1:2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</row>
    <row r="447" spans="1:2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</row>
    <row r="448" spans="1:2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</row>
    <row r="449" spans="1:2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</row>
    <row r="450" spans="1:2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</row>
    <row r="451" spans="1:2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</row>
    <row r="452" spans="1:2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</row>
    <row r="453" spans="1:2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</row>
    <row r="454" spans="1:2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</row>
    <row r="455" spans="1:2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</row>
    <row r="456" spans="1:2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</row>
    <row r="457" spans="1:2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</row>
    <row r="458" spans="1:2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</row>
    <row r="459" spans="1:2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</row>
    <row r="460" spans="1:2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</row>
    <row r="461" spans="1:2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</row>
    <row r="462" spans="1:2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</row>
    <row r="463" spans="1:2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</row>
    <row r="464" spans="1:2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</row>
    <row r="465" spans="1:2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</row>
    <row r="466" spans="1:2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</row>
    <row r="467" spans="1:2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</row>
    <row r="468" spans="1:2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</row>
    <row r="469" spans="1:2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</row>
    <row r="470" spans="1:2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</row>
    <row r="471" spans="1:2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</row>
    <row r="472" spans="1:2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</row>
    <row r="473" spans="1:2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  <row r="481" spans="1:2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</row>
    <row r="482" spans="1:2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</row>
    <row r="483" spans="1:2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</row>
    <row r="484" spans="1:2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</row>
    <row r="485" spans="1:2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</row>
    <row r="486" spans="1:2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</row>
    <row r="487" spans="1:2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</row>
    <row r="488" spans="1:2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</row>
    <row r="489" spans="1:2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</row>
    <row r="490" spans="1:2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</row>
    <row r="491" spans="1:2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</row>
    <row r="492" spans="1:2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</row>
    <row r="493" spans="1:2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</row>
    <row r="494" spans="1:2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</row>
    <row r="495" spans="1:2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</row>
    <row r="496" spans="1:2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</row>
    <row r="497" spans="1:2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</row>
    <row r="498" spans="1:2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</row>
    <row r="499" spans="1:2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</row>
    <row r="500" spans="1:2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</row>
    <row r="501" spans="1:2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</row>
    <row r="502" spans="1:2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</row>
    <row r="503" spans="1:2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</row>
    <row r="504" spans="1:2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</row>
    <row r="505" spans="1:2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</row>
    <row r="506" spans="1:2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</row>
    <row r="507" spans="1:2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</row>
    <row r="508" spans="1:2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</row>
    <row r="509" spans="1:2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</row>
    <row r="510" spans="1:2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</row>
    <row r="511" spans="1:2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</row>
    <row r="512" spans="1:2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</row>
    <row r="513" spans="1:2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</row>
    <row r="514" spans="1:2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</row>
    <row r="515" spans="1:2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</row>
    <row r="516" spans="1:2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</row>
    <row r="517" spans="1:2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</row>
    <row r="518" spans="1:2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</row>
    <row r="519" spans="1:2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</row>
    <row r="520" spans="1:2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</row>
    <row r="521" spans="1:2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</row>
    <row r="522" spans="1:2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</row>
    <row r="523" spans="1:2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</row>
    <row r="524" spans="1:2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</row>
    <row r="525" spans="1:2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</row>
    <row r="526" spans="1:2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</row>
    <row r="527" spans="1:2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</row>
    <row r="528" spans="1:2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</row>
    <row r="529" spans="1:2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</row>
    <row r="530" spans="1:2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</row>
    <row r="531" spans="1:2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</row>
    <row r="532" spans="1:2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</row>
    <row r="533" spans="1:2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</row>
    <row r="534" spans="1:2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</row>
    <row r="535" spans="1:2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</row>
    <row r="536" spans="1:2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</row>
    <row r="537" spans="1:2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</row>
    <row r="538" spans="1:2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</row>
    <row r="539" spans="1:2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</row>
    <row r="540" spans="1:2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</row>
    <row r="541" spans="1:2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</row>
    <row r="542" spans="1:2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</row>
    <row r="543" spans="1:2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</row>
    <row r="544" spans="1:2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</row>
    <row r="545" spans="1:2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</row>
    <row r="546" spans="1:2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</row>
    <row r="547" spans="1:2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</row>
    <row r="548" spans="1:2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</row>
    <row r="549" spans="1:2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</row>
    <row r="550" spans="1:2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</row>
    <row r="551" spans="1:2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</row>
    <row r="552" spans="1:2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</row>
    <row r="553" spans="1:2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</row>
    <row r="554" spans="1:2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</row>
    <row r="555" spans="1:2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</row>
    <row r="556" spans="1:2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</row>
    <row r="557" spans="1:2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</row>
    <row r="558" spans="1:2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</row>
    <row r="559" spans="1:2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</row>
    <row r="560" spans="1:2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</row>
    <row r="561" spans="1:2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</row>
    <row r="562" spans="1:2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</row>
    <row r="563" spans="1:2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</row>
    <row r="564" spans="1:2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</row>
    <row r="565" spans="1:2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</row>
    <row r="566" spans="1:2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</row>
    <row r="567" spans="1:2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</row>
    <row r="568" spans="1:2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</row>
    <row r="569" spans="1:2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</row>
    <row r="570" spans="1:2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</row>
    <row r="571" spans="1:2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</row>
    <row r="572" spans="1:2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</row>
    <row r="573" spans="1:2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</row>
    <row r="574" spans="1:2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</row>
    <row r="575" spans="1:2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</row>
    <row r="576" spans="1:2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</row>
    <row r="577" spans="1:2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</row>
    <row r="578" spans="1:2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</row>
    <row r="579" spans="1:2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</row>
    <row r="580" spans="1:2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</row>
    <row r="581" spans="1:2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</row>
    <row r="582" spans="1:2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</row>
    <row r="583" spans="1:2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</row>
    <row r="584" spans="1:2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</row>
    <row r="585" spans="1:2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</row>
    <row r="586" spans="1:2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</row>
    <row r="587" spans="1:2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</row>
    <row r="588" spans="1:2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</row>
    <row r="589" spans="1:2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</row>
    <row r="590" spans="1:2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</row>
    <row r="591" spans="1:2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</row>
    <row r="592" spans="1:2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</row>
    <row r="593" spans="1:2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</row>
    <row r="594" spans="1:2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</row>
    <row r="595" spans="1:2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</row>
    <row r="596" spans="1:2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</row>
    <row r="597" spans="1:2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</row>
    <row r="598" spans="1:2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</row>
    <row r="599" spans="1:2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</row>
    <row r="600" spans="1:2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</row>
    <row r="601" spans="1:2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</row>
    <row r="602" spans="1:2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</row>
    <row r="603" spans="1:2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</row>
    <row r="604" spans="1:2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</row>
    <row r="605" spans="1:2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</row>
    <row r="606" spans="1:2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</row>
    <row r="607" spans="1:2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</row>
    <row r="608" spans="1:2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</row>
    <row r="609" spans="1:2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</row>
    <row r="610" spans="1:2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</row>
    <row r="611" spans="1:2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</row>
    <row r="612" spans="1:2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</row>
    <row r="613" spans="1:2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</row>
    <row r="614" spans="1:2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</row>
    <row r="615" spans="1:2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</row>
    <row r="616" spans="1:2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</row>
    <row r="617" spans="1:2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</row>
    <row r="618" spans="1:2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</row>
    <row r="619" spans="1:2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</row>
    <row r="620" spans="1:2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</row>
    <row r="621" spans="1:2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</row>
    <row r="622" spans="1:2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</row>
    <row r="623" spans="1:2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</row>
    <row r="624" spans="1:2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</row>
    <row r="625" spans="1:2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</row>
    <row r="626" spans="1:2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</row>
    <row r="627" spans="1:2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</row>
    <row r="628" spans="1:2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</row>
    <row r="629" spans="1:2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</row>
    <row r="630" spans="1:2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</row>
    <row r="631" spans="1:2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</row>
    <row r="632" spans="1:2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</row>
    <row r="633" spans="1:2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</row>
    <row r="634" spans="1:2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</row>
    <row r="635" spans="1:2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</row>
    <row r="636" spans="1:2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</row>
    <row r="637" spans="1:2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</row>
    <row r="638" spans="1:2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</row>
    <row r="639" spans="1:2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</row>
    <row r="640" spans="1:2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</row>
    <row r="641" spans="1:2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</row>
    <row r="642" spans="1:2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</row>
    <row r="643" spans="1:2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</row>
    <row r="644" spans="1:2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</row>
    <row r="645" spans="1:2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</row>
    <row r="646" spans="1:2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</row>
    <row r="647" spans="1:2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</row>
    <row r="648" spans="1:2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</row>
    <row r="649" spans="1:2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</row>
    <row r="650" spans="1:2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</row>
    <row r="651" spans="1:2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</row>
    <row r="652" spans="1:2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</row>
    <row r="653" spans="1:2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</row>
    <row r="654" spans="1:2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</row>
    <row r="655" spans="1:2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</row>
    <row r="656" spans="1:2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</row>
    <row r="657" spans="1:2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</row>
    <row r="658" spans="1:2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</row>
    <row r="659" spans="1:2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</row>
    <row r="660" spans="1:2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</row>
    <row r="661" spans="1:2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</row>
    <row r="662" spans="1:2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</row>
    <row r="663" spans="1:2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</row>
    <row r="664" spans="1:2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</row>
    <row r="665" spans="1:2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</row>
    <row r="666" spans="1:2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</row>
    <row r="667" spans="1:2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</row>
    <row r="668" spans="1:2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</row>
    <row r="669" spans="1:2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</row>
    <row r="670" spans="1:2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</row>
    <row r="671" spans="1:2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</row>
    <row r="672" spans="1:2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</row>
    <row r="673" spans="1:2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</row>
    <row r="674" spans="1:2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</row>
    <row r="675" spans="1:2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</row>
    <row r="676" spans="1:2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</row>
    <row r="677" spans="1:2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</row>
    <row r="678" spans="1:2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</row>
    <row r="679" spans="1:2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</row>
    <row r="680" spans="1:2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</row>
    <row r="681" spans="1:2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</row>
    <row r="682" spans="1:2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</row>
    <row r="683" spans="1:2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</row>
    <row r="684" spans="1:2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</row>
    <row r="685" spans="1:2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</row>
    <row r="686" spans="1:2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</row>
    <row r="687" spans="1:2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</row>
    <row r="688" spans="1:2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</row>
    <row r="689" spans="1:2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</row>
    <row r="690" spans="1:2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</row>
    <row r="691" spans="1:2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</row>
    <row r="692" spans="1:2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</row>
    <row r="693" spans="1:2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</row>
    <row r="694" spans="1:2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</row>
    <row r="695" spans="1:2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</row>
    <row r="696" spans="1:2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</row>
    <row r="697" spans="1:2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</row>
    <row r="698" spans="1:2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</row>
    <row r="699" spans="1:2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</row>
    <row r="700" spans="1:2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</row>
    <row r="701" spans="1:2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</row>
    <row r="702" spans="1:2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</row>
    <row r="703" spans="1:2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</row>
    <row r="704" spans="1:2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</row>
    <row r="705" spans="1:2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</row>
    <row r="706" spans="1:2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</row>
    <row r="707" spans="1:2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</row>
    <row r="708" spans="1:2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</row>
    <row r="709" spans="1:2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</row>
    <row r="710" spans="1:2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</row>
    <row r="711" spans="1:2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</row>
    <row r="712" spans="1:2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</row>
    <row r="713" spans="1:2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</row>
    <row r="714" spans="1:2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</row>
    <row r="715" spans="1:2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</row>
    <row r="716" spans="1:2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</row>
    <row r="717" spans="1:2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</row>
    <row r="718" spans="1:2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</row>
    <row r="719" spans="1:2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</row>
    <row r="720" spans="1:2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</row>
    <row r="721" spans="1:2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</row>
    <row r="722" spans="1:2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</row>
    <row r="723" spans="1:2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</row>
    <row r="724" spans="1:2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</row>
    <row r="725" spans="1:2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</row>
    <row r="726" spans="1:2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</row>
    <row r="727" spans="1:2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</row>
    <row r="728" spans="1:2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</row>
    <row r="729" spans="1:2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</row>
    <row r="730" spans="1:2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</row>
    <row r="731" spans="1:2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</row>
    <row r="732" spans="1:2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</row>
    <row r="733" spans="1:2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</row>
    <row r="734" spans="1:2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</row>
    <row r="735" spans="1:2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</row>
    <row r="736" spans="1:2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</row>
    <row r="737" spans="1:2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</row>
    <row r="738" spans="1:2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</row>
    <row r="739" spans="1:2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</row>
    <row r="740" spans="1:2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</row>
    <row r="741" spans="1:2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</row>
    <row r="742" spans="1:2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</row>
    <row r="743" spans="1:2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</row>
    <row r="744" spans="1:2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</row>
    <row r="745" spans="1:2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</row>
    <row r="746" spans="1:2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</row>
    <row r="747" spans="1:2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</row>
    <row r="748" spans="1:2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</row>
    <row r="749" spans="1:2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</row>
    <row r="750" spans="1:2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</row>
    <row r="751" spans="1:2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</row>
    <row r="752" spans="1:2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</row>
    <row r="753" spans="1:2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</row>
    <row r="754" spans="1:2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</row>
    <row r="755" spans="1:2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</row>
    <row r="756" spans="1:2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</row>
    <row r="757" spans="1:2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</row>
    <row r="758" spans="1:2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</row>
    <row r="759" spans="1:2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</row>
    <row r="760" spans="1:2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</row>
    <row r="761" spans="1:2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</row>
    <row r="762" spans="1:2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</row>
    <row r="763" spans="1:2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</row>
    <row r="764" spans="1:2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</row>
    <row r="765" spans="1:2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</row>
    <row r="766" spans="1:2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</row>
    <row r="767" spans="1:2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</row>
    <row r="768" spans="1:2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</row>
    <row r="769" spans="1:2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</row>
    <row r="770" spans="1:2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</row>
    <row r="771" spans="1:2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</row>
    <row r="772" spans="1:2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</row>
    <row r="773" spans="1:2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</row>
    <row r="774" spans="1:2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</row>
    <row r="775" spans="1:2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</row>
    <row r="776" spans="1:2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</row>
    <row r="777" spans="1:2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</row>
    <row r="778" spans="1:2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</row>
    <row r="779" spans="1:2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</row>
    <row r="780" spans="1:2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</row>
    <row r="781" spans="1:2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</row>
    <row r="782" spans="1:2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</row>
    <row r="783" spans="1:2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</row>
    <row r="784" spans="1:2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</row>
    <row r="785" spans="1:2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</row>
    <row r="786" spans="1:2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</row>
    <row r="787" spans="1:2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</row>
    <row r="788" spans="1:2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</row>
    <row r="789" spans="1:2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</row>
    <row r="790" spans="1:2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</row>
    <row r="791" spans="1:2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</row>
    <row r="792" spans="1:2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</row>
    <row r="793" spans="1:2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</row>
    <row r="794" spans="1:2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</row>
    <row r="795" spans="1:2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</row>
    <row r="796" spans="1:2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</row>
    <row r="797" spans="1:2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</row>
    <row r="798" spans="1:2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</row>
    <row r="799" spans="1:2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</row>
    <row r="800" spans="1:2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</row>
    <row r="801" spans="1:2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</row>
    <row r="802" spans="1:2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</row>
    <row r="803" spans="1:2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</row>
    <row r="804" spans="1:2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</row>
    <row r="805" spans="1:2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</row>
    <row r="806" spans="1:2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</row>
    <row r="807" spans="1:2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</row>
    <row r="808" spans="1:2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</row>
    <row r="809" spans="1:2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</row>
    <row r="810" spans="1:2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</row>
    <row r="811" spans="1:2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</row>
    <row r="812" spans="1:2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</row>
    <row r="813" spans="1:2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</row>
    <row r="814" spans="1:2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</row>
    <row r="815" spans="1:2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</row>
    <row r="816" spans="1:2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</row>
    <row r="817" spans="1:2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</row>
    <row r="818" spans="1:2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</row>
    <row r="819" spans="1:2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</row>
    <row r="820" spans="1:2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</row>
    <row r="821" spans="1:2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</row>
    <row r="822" spans="1:2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</row>
    <row r="823" spans="1:2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</row>
    <row r="824" spans="1:2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</row>
    <row r="825" spans="1:2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</row>
    <row r="826" spans="1:2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</row>
    <row r="827" spans="1:2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</row>
    <row r="828" spans="1:2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</row>
    <row r="829" spans="1:2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</row>
    <row r="830" spans="1:2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</row>
    <row r="831" spans="1:2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</row>
    <row r="832" spans="1:2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</row>
    <row r="833" spans="1:2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</row>
    <row r="834" spans="1:2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</row>
    <row r="835" spans="1:2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</row>
    <row r="836" spans="1:2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</row>
    <row r="837" spans="1:2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</row>
    <row r="838" spans="1:2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</row>
    <row r="839" spans="1:2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</row>
    <row r="840" spans="1:2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</row>
    <row r="841" spans="1:2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</row>
    <row r="842" spans="1:2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</row>
    <row r="843" spans="1:2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</row>
    <row r="844" spans="1:2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</row>
    <row r="845" spans="1:2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</row>
    <row r="846" spans="1:2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</row>
    <row r="847" spans="1:2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</row>
    <row r="848" spans="1:2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</row>
    <row r="849" spans="1:2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</row>
    <row r="850" spans="1:2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</row>
    <row r="851" spans="1:2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</row>
    <row r="852" spans="1:2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</row>
    <row r="853" spans="1:2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</row>
    <row r="854" spans="1:2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</row>
    <row r="855" spans="1:2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</row>
    <row r="856" spans="1:2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</row>
    <row r="857" spans="1:2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</row>
    <row r="858" spans="1:2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</row>
    <row r="859" spans="1:2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</row>
    <row r="860" spans="1:2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</row>
    <row r="861" spans="1:2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</row>
    <row r="862" spans="1:2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</row>
    <row r="863" spans="1:2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</row>
    <row r="864" spans="1:2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</row>
    <row r="865" spans="1:2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</row>
    <row r="866" spans="1:2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</row>
    <row r="867" spans="1:2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</row>
    <row r="868" spans="1:2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</row>
    <row r="869" spans="1:2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</row>
    <row r="870" spans="1:2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</row>
    <row r="871" spans="1:2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</row>
    <row r="872" spans="1:2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</row>
    <row r="873" spans="1:2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</row>
    <row r="874" spans="1:2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</row>
    <row r="875" spans="1:2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</row>
    <row r="876" spans="1:2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</row>
    <row r="877" spans="1:2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</row>
    <row r="878" spans="1:2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</row>
    <row r="879" spans="1:2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</row>
    <row r="880" spans="1:2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</row>
    <row r="881" spans="1:2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</row>
    <row r="882" spans="1:2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</row>
    <row r="883" spans="1:2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</row>
    <row r="884" spans="1:2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</row>
    <row r="885" spans="1:2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</row>
    <row r="886" spans="1:2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</row>
    <row r="887" spans="1:2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</row>
    <row r="888" spans="1:2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</row>
    <row r="889" spans="1:2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</row>
    <row r="890" spans="1:2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</row>
    <row r="891" spans="1:2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</row>
    <row r="892" spans="1:2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</row>
    <row r="893" spans="1:2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</row>
    <row r="894" spans="1:2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</row>
    <row r="895" spans="1:2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</row>
    <row r="896" spans="1:2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</row>
    <row r="897" spans="1:2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</row>
    <row r="898" spans="1:2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</row>
    <row r="899" spans="1:2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</row>
    <row r="900" spans="1:2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</row>
    <row r="901" spans="1:2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</row>
    <row r="902" spans="1:2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</row>
    <row r="903" spans="1:2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</row>
    <row r="904" spans="1:2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</row>
    <row r="905" spans="1:2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</row>
    <row r="906" spans="1:2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</row>
    <row r="907" spans="1:2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</row>
    <row r="908" spans="1:2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</row>
    <row r="909" spans="1:2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</row>
    <row r="910" spans="1:2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</row>
    <row r="911" spans="1:2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</row>
    <row r="912" spans="1:2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</row>
    <row r="913" spans="1:2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</row>
    <row r="914" spans="1:2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</row>
    <row r="915" spans="1:2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</row>
    <row r="916" spans="1:2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</row>
    <row r="917" spans="1:2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</row>
    <row r="918" spans="1:2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</row>
    <row r="919" spans="1:2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</row>
    <row r="920" spans="1:2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</row>
    <row r="921" spans="1:2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</row>
    <row r="922" spans="1:2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</row>
    <row r="923" spans="1:2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</row>
    <row r="924" spans="1:2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</row>
    <row r="925" spans="1:2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</row>
    <row r="926" spans="1:2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</row>
    <row r="927" spans="1:2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</row>
    <row r="928" spans="1:2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</row>
    <row r="929" spans="1:2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</row>
    <row r="930" spans="1:2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</row>
    <row r="931" spans="1:2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</row>
    <row r="932" spans="1:2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</row>
    <row r="933" spans="1:2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</row>
    <row r="934" spans="1:2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</row>
    <row r="935" spans="1:2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</row>
    <row r="936" spans="1:2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</row>
    <row r="937" spans="1:2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</row>
    <row r="938" spans="1:2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</row>
    <row r="939" spans="1:2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</row>
    <row r="940" spans="1:2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</row>
    <row r="941" spans="1:2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</row>
    <row r="942" spans="1:2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</row>
    <row r="943" spans="1:2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</row>
    <row r="944" spans="1:2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</row>
    <row r="945" spans="1:2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</row>
    <row r="946" spans="1:2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</row>
    <row r="947" spans="1:2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</row>
    <row r="948" spans="1:2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</row>
    <row r="949" spans="1:2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</row>
    <row r="950" spans="1:2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</row>
    <row r="951" spans="1:2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</row>
    <row r="952" spans="1:2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</row>
    <row r="953" spans="1:2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</row>
    <row r="954" spans="1:2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</row>
    <row r="955" spans="1:2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</row>
    <row r="956" spans="1:2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</row>
    <row r="957" spans="1:2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</row>
    <row r="958" spans="1:2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</row>
    <row r="959" spans="1:2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</row>
    <row r="960" spans="1:2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</row>
    <row r="961" spans="1:2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</row>
    <row r="962" spans="1:2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</row>
    <row r="963" spans="1:2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</row>
    <row r="964" spans="1:2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</row>
    <row r="965" spans="1:2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</row>
    <row r="966" spans="1:2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</row>
    <row r="967" spans="1:2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</row>
    <row r="968" spans="1:2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</row>
    <row r="969" spans="1:2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</row>
    <row r="970" spans="1:2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</row>
    <row r="971" spans="1:2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</row>
    <row r="972" spans="1:2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</row>
    <row r="973" spans="1:2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</row>
    <row r="974" spans="1:2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</row>
    <row r="975" spans="1:2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</row>
    <row r="976" spans="1:2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</row>
    <row r="977" spans="1:2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</row>
    <row r="978" spans="1:2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</row>
    <row r="979" spans="1:2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</row>
    <row r="980" spans="1:2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</row>
    <row r="981" spans="1:2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</row>
    <row r="982" spans="1:2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</row>
    <row r="983" spans="1:2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</row>
    <row r="984" spans="1:2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</row>
    <row r="985" spans="1:2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</row>
    <row r="986" spans="1:2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</row>
    <row r="987" spans="1:2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</row>
    <row r="988" spans="1:2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</row>
    <row r="989" spans="1:2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</row>
    <row r="990" spans="1:2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</row>
    <row r="991" spans="1:2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</row>
    <row r="992" spans="1:2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</row>
    <row r="993" spans="1:2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</row>
    <row r="994" spans="1:2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</row>
    <row r="995" spans="1:2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</row>
    <row r="996" spans="1:2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4"/>
  <sheetViews>
    <sheetView tabSelected="1" topLeftCell="A6" zoomScale="85" zoomScaleNormal="85" workbookViewId="0">
      <selection activeCell="P15" sqref="P15"/>
    </sheetView>
  </sheetViews>
  <sheetFormatPr defaultRowHeight="15" x14ac:dyDescent="0.25"/>
  <cols>
    <col min="3" max="3" width="12.7109375" bestFit="1" customWidth="1"/>
    <col min="4" max="4" width="27.5703125" bestFit="1" customWidth="1"/>
    <col min="5" max="5" width="13.28515625" bestFit="1" customWidth="1"/>
    <col min="7" max="7" width="15.5703125" bestFit="1" customWidth="1"/>
    <col min="8" max="8" width="16" bestFit="1" customWidth="1"/>
    <col min="9" max="9" width="12" bestFit="1" customWidth="1"/>
    <col min="10" max="10" width="12.140625" bestFit="1" customWidth="1"/>
    <col min="11" max="11" width="16" bestFit="1" customWidth="1"/>
    <col min="12" max="12" width="11.7109375" bestFit="1" customWidth="1"/>
  </cols>
  <sheetData>
    <row r="3" spans="3:12" x14ac:dyDescent="0.25">
      <c r="C3" s="1" t="s">
        <v>3</v>
      </c>
    </row>
    <row r="4" spans="3:12" x14ac:dyDescent="0.25">
      <c r="C4" s="2" t="s">
        <v>267</v>
      </c>
      <c r="D4" s="5" t="s">
        <v>55</v>
      </c>
      <c r="E4" s="5" t="s">
        <v>268</v>
      </c>
      <c r="H4" t="s">
        <v>269</v>
      </c>
      <c r="I4" s="8" t="s">
        <v>268</v>
      </c>
      <c r="L4" t="s">
        <v>268</v>
      </c>
    </row>
    <row r="5" spans="3:12" x14ac:dyDescent="0.25">
      <c r="C5" s="2" t="s">
        <v>73</v>
      </c>
      <c r="D5" s="18" t="s">
        <v>71</v>
      </c>
      <c r="E5" s="4">
        <v>8.0675279676140446E-4</v>
      </c>
      <c r="H5" t="s">
        <v>275</v>
      </c>
      <c r="I5" s="23">
        <v>2.6064277165044919E-2</v>
      </c>
      <c r="K5" s="12" t="s">
        <v>270</v>
      </c>
      <c r="L5" s="6">
        <f>SUM(E5,E7,E8,E9,E53,E52,E50:E51,E50,E49,E48,E28,E24)</f>
        <v>0.30810168944695271</v>
      </c>
    </row>
    <row r="6" spans="3:12" x14ac:dyDescent="0.25">
      <c r="C6" s="2" t="s">
        <v>76</v>
      </c>
      <c r="D6" s="20" t="s">
        <v>74</v>
      </c>
      <c r="E6" s="4">
        <v>1.1734569251632194E-2</v>
      </c>
      <c r="H6" t="s">
        <v>271</v>
      </c>
      <c r="I6" s="23">
        <v>9.1405453514948568E-2</v>
      </c>
      <c r="K6" s="10" t="s">
        <v>271</v>
      </c>
      <c r="L6" s="6">
        <f>SUM(E17,E19,E20,E30,E41)</f>
        <v>9.1405453514948568E-2</v>
      </c>
    </row>
    <row r="7" spans="3:12" x14ac:dyDescent="0.25">
      <c r="C7" s="2" t="s">
        <v>85</v>
      </c>
      <c r="D7" s="18" t="s">
        <v>77</v>
      </c>
      <c r="E7" s="4">
        <v>6.1103555946594258E-2</v>
      </c>
      <c r="H7" t="s">
        <v>273</v>
      </c>
      <c r="I7" s="23">
        <v>0.11124306253169257</v>
      </c>
      <c r="K7" s="13" t="s">
        <v>272</v>
      </c>
      <c r="L7" s="6">
        <f>SUM(E6,E10,E11,E16,E15,E23,E35,E33,E46,E45,E42,E40,E31)</f>
        <v>0.35446906115887389</v>
      </c>
    </row>
    <row r="8" spans="3:12" x14ac:dyDescent="0.25">
      <c r="C8" s="2" t="s">
        <v>90</v>
      </c>
      <c r="D8" s="18" t="s">
        <v>86</v>
      </c>
      <c r="E8" s="4">
        <v>4.1133599918911148E-3</v>
      </c>
      <c r="H8" t="s">
        <v>274</v>
      </c>
      <c r="I8" s="23">
        <v>0.11003129779320092</v>
      </c>
      <c r="K8" s="14" t="s">
        <v>273</v>
      </c>
      <c r="L8" s="6">
        <f>SUM(E18,E25,E27,E29,E34,E38,E32,E43)</f>
        <v>0.11124306253169257</v>
      </c>
    </row>
    <row r="9" spans="3:12" x14ac:dyDescent="0.25">
      <c r="C9" s="2" t="s">
        <v>70</v>
      </c>
      <c r="D9" s="18" t="s">
        <v>63</v>
      </c>
      <c r="E9" s="4">
        <v>0.12844810827978417</v>
      </c>
      <c r="H9" t="s">
        <v>270</v>
      </c>
      <c r="I9" s="23">
        <v>0.30810168944695271</v>
      </c>
      <c r="K9" s="11" t="s">
        <v>274</v>
      </c>
      <c r="L9" s="6">
        <f>SUM(E12,E13,E14,E26,E36,E37,E39,E44)</f>
        <v>0.11003129779320092</v>
      </c>
    </row>
    <row r="10" spans="3:12" x14ac:dyDescent="0.25">
      <c r="C10" s="2">
        <v>177.04599999999999</v>
      </c>
      <c r="D10" s="20" t="s">
        <v>97</v>
      </c>
      <c r="E10" s="4">
        <v>7.700210287556012E-8</v>
      </c>
      <c r="H10" s="21" t="s">
        <v>277</v>
      </c>
      <c r="I10" s="23">
        <v>0.35446906115887389</v>
      </c>
      <c r="K10" s="9" t="s">
        <v>275</v>
      </c>
      <c r="L10" s="6">
        <f>SUM(E21,E22)</f>
        <v>2.6064277165044919E-2</v>
      </c>
    </row>
    <row r="11" spans="3:12" x14ac:dyDescent="0.25">
      <c r="C11" s="2" t="s">
        <v>96</v>
      </c>
      <c r="D11" s="20" t="s">
        <v>91</v>
      </c>
      <c r="E11" s="4">
        <v>7.4608833016447121E-2</v>
      </c>
      <c r="H11" t="s">
        <v>276</v>
      </c>
      <c r="I11" s="8">
        <v>1.0013148416107136</v>
      </c>
      <c r="K11" t="s">
        <v>276</v>
      </c>
      <c r="L11" s="6">
        <f>SUM(L5:L10)</f>
        <v>1.0013148416107136</v>
      </c>
    </row>
    <row r="12" spans="3:12" x14ac:dyDescent="0.25">
      <c r="C12" s="2" t="s">
        <v>101</v>
      </c>
      <c r="D12" s="17" t="s">
        <v>98</v>
      </c>
      <c r="E12" s="4">
        <v>1.9248204947898629E-2</v>
      </c>
    </row>
    <row r="13" spans="3:12" x14ac:dyDescent="0.25">
      <c r="C13" s="2" t="s">
        <v>105</v>
      </c>
      <c r="D13" s="17" t="s">
        <v>102</v>
      </c>
      <c r="E13" s="4">
        <v>1.8431767629460766E-2</v>
      </c>
    </row>
    <row r="14" spans="3:12" x14ac:dyDescent="0.25">
      <c r="C14" s="2" t="s">
        <v>108</v>
      </c>
      <c r="D14" s="17" t="s">
        <v>106</v>
      </c>
      <c r="E14" s="4">
        <v>1.6038268998694555E-2</v>
      </c>
    </row>
    <row r="15" spans="3:12" x14ac:dyDescent="0.25">
      <c r="C15" s="2" t="s">
        <v>114</v>
      </c>
      <c r="D15" s="20" t="s">
        <v>109</v>
      </c>
      <c r="E15" s="4">
        <v>2.7419950146577152E-2</v>
      </c>
    </row>
    <row r="16" spans="3:12" x14ac:dyDescent="0.25">
      <c r="C16" s="2" t="s">
        <v>118</v>
      </c>
      <c r="D16" s="20" t="s">
        <v>115</v>
      </c>
      <c r="E16" s="4">
        <v>3.4839196659397685E-2</v>
      </c>
    </row>
    <row r="17" spans="3:5" x14ac:dyDescent="0.25">
      <c r="C17" s="2" t="s">
        <v>122</v>
      </c>
      <c r="D17" s="16" t="s">
        <v>119</v>
      </c>
      <c r="E17" s="4">
        <v>2.9346240520985181E-2</v>
      </c>
    </row>
    <row r="18" spans="3:5" x14ac:dyDescent="0.25">
      <c r="C18" s="2" t="s">
        <v>125</v>
      </c>
      <c r="D18" s="22" t="s">
        <v>123</v>
      </c>
      <c r="E18" s="4">
        <v>2.3271788593138228E-2</v>
      </c>
    </row>
    <row r="19" spans="3:5" x14ac:dyDescent="0.25">
      <c r="C19" s="2" t="s">
        <v>128</v>
      </c>
      <c r="D19" s="16" t="s">
        <v>126</v>
      </c>
      <c r="E19" s="4">
        <v>2.0578496018957226E-2</v>
      </c>
    </row>
    <row r="20" spans="3:5" x14ac:dyDescent="0.25">
      <c r="C20" s="2" t="s">
        <v>132</v>
      </c>
      <c r="D20" s="16" t="s">
        <v>129</v>
      </c>
      <c r="E20" s="4">
        <v>2.2267857247527008E-2</v>
      </c>
    </row>
    <row r="21" spans="3:5" x14ac:dyDescent="0.25">
      <c r="C21" s="2" t="s">
        <v>137</v>
      </c>
      <c r="D21" s="15" t="s">
        <v>133</v>
      </c>
      <c r="E21" s="4">
        <v>1.4187064438371208E-2</v>
      </c>
    </row>
    <row r="22" spans="3:5" x14ac:dyDescent="0.25">
      <c r="C22" s="2" t="s">
        <v>141</v>
      </c>
      <c r="D22" s="15" t="s">
        <v>138</v>
      </c>
      <c r="E22" s="4">
        <v>1.1877212726673712E-2</v>
      </c>
    </row>
    <row r="23" spans="3:5" x14ac:dyDescent="0.25">
      <c r="C23" s="2" t="s">
        <v>148</v>
      </c>
      <c r="D23" s="20" t="s">
        <v>142</v>
      </c>
      <c r="E23" s="4">
        <v>0.12852668873309597</v>
      </c>
    </row>
    <row r="24" spans="3:5" x14ac:dyDescent="0.25">
      <c r="C24" s="2" t="s">
        <v>154</v>
      </c>
      <c r="D24" s="18" t="s">
        <v>149</v>
      </c>
      <c r="E24" s="4">
        <v>1.5181062918933388E-2</v>
      </c>
    </row>
    <row r="25" spans="3:5" x14ac:dyDescent="0.25">
      <c r="C25" s="2" t="s">
        <v>157</v>
      </c>
      <c r="D25" s="22" t="s">
        <v>155</v>
      </c>
      <c r="E25" s="4">
        <v>1.8333639812686136E-2</v>
      </c>
    </row>
    <row r="26" spans="3:5" x14ac:dyDescent="0.25">
      <c r="C26" s="2" t="s">
        <v>160</v>
      </c>
      <c r="D26" s="17" t="s">
        <v>158</v>
      </c>
      <c r="E26" s="4">
        <v>1.0837217661078204E-2</v>
      </c>
    </row>
    <row r="27" spans="3:5" x14ac:dyDescent="0.25">
      <c r="C27" s="2" t="s">
        <v>163</v>
      </c>
      <c r="D27" s="22" t="s">
        <v>161</v>
      </c>
      <c r="E27" s="4">
        <v>2.1167131136694509E-2</v>
      </c>
    </row>
    <row r="28" spans="3:5" x14ac:dyDescent="0.25">
      <c r="C28" s="2" t="s">
        <v>167</v>
      </c>
      <c r="D28" s="18" t="s">
        <v>164</v>
      </c>
      <c r="E28" s="4">
        <v>9.4673369160571865E-3</v>
      </c>
    </row>
    <row r="29" spans="3:5" x14ac:dyDescent="0.25">
      <c r="C29" s="2" t="s">
        <v>170</v>
      </c>
      <c r="D29" s="22" t="s">
        <v>168</v>
      </c>
      <c r="E29" s="4">
        <v>1.6244069977249125E-2</v>
      </c>
    </row>
    <row r="30" spans="3:5" x14ac:dyDescent="0.25">
      <c r="C30" s="2" t="s">
        <v>173</v>
      </c>
      <c r="D30" s="16" t="s">
        <v>171</v>
      </c>
      <c r="E30" s="4">
        <v>1.0851608528874972E-2</v>
      </c>
    </row>
    <row r="31" spans="3:5" x14ac:dyDescent="0.25">
      <c r="C31" s="2" t="s">
        <v>177</v>
      </c>
      <c r="D31" s="20" t="s">
        <v>174</v>
      </c>
      <c r="E31" s="4">
        <v>1.1308910015809952E-2</v>
      </c>
    </row>
    <row r="32" spans="3:5" x14ac:dyDescent="0.25">
      <c r="C32" s="2" t="s">
        <v>180</v>
      </c>
      <c r="D32" s="22" t="s">
        <v>178</v>
      </c>
      <c r="E32" s="4">
        <v>1.204696303305691E-3</v>
      </c>
    </row>
    <row r="33" spans="3:5" x14ac:dyDescent="0.25">
      <c r="C33" s="2" t="s">
        <v>183</v>
      </c>
      <c r="D33" s="20" t="s">
        <v>181</v>
      </c>
      <c r="E33" s="4">
        <v>2.417453110506374E-3</v>
      </c>
    </row>
    <row r="34" spans="3:5" x14ac:dyDescent="0.25">
      <c r="C34" s="2" t="s">
        <v>186</v>
      </c>
      <c r="D34" s="22" t="s">
        <v>184</v>
      </c>
      <c r="E34" s="4">
        <v>1.6765407085506685E-2</v>
      </c>
    </row>
    <row r="35" spans="3:5" x14ac:dyDescent="0.25">
      <c r="C35" s="2" t="s">
        <v>192</v>
      </c>
      <c r="D35" s="20" t="s">
        <v>187</v>
      </c>
      <c r="E35" s="4">
        <v>4.2233204787686711E-2</v>
      </c>
    </row>
    <row r="36" spans="3:5" x14ac:dyDescent="0.25">
      <c r="C36" s="2" t="s">
        <v>195</v>
      </c>
      <c r="D36" s="17" t="s">
        <v>193</v>
      </c>
      <c r="E36" s="4">
        <v>1.1366366929858174E-2</v>
      </c>
    </row>
    <row r="37" spans="3:5" x14ac:dyDescent="0.25">
      <c r="C37" s="2" t="s">
        <v>199</v>
      </c>
      <c r="D37" s="17" t="s">
        <v>196</v>
      </c>
      <c r="E37" s="4">
        <v>2.1224107021373072E-2</v>
      </c>
    </row>
    <row r="38" spans="3:5" x14ac:dyDescent="0.25">
      <c r="C38" s="2" t="s">
        <v>202</v>
      </c>
      <c r="D38" s="22" t="s">
        <v>200</v>
      </c>
      <c r="E38" s="4">
        <v>2.3312392517091641E-3</v>
      </c>
    </row>
    <row r="39" spans="3:5" x14ac:dyDescent="0.25">
      <c r="C39" s="2" t="s">
        <v>205</v>
      </c>
      <c r="D39" s="17" t="s">
        <v>203</v>
      </c>
      <c r="E39" s="4">
        <v>3.534327194608894E-3</v>
      </c>
    </row>
    <row r="40" spans="3:5" x14ac:dyDescent="0.25">
      <c r="C40" s="2" t="s">
        <v>208</v>
      </c>
      <c r="D40" s="20" t="s">
        <v>206</v>
      </c>
      <c r="E40" s="4">
        <v>1.1635997374291182E-2</v>
      </c>
    </row>
    <row r="41" spans="3:5" x14ac:dyDescent="0.25">
      <c r="C41" s="2" t="s">
        <v>211</v>
      </c>
      <c r="D41" s="19" t="s">
        <v>209</v>
      </c>
      <c r="E41" s="4">
        <v>8.3612511986041714E-3</v>
      </c>
    </row>
    <row r="42" spans="3:5" x14ac:dyDescent="0.25">
      <c r="C42" s="2" t="s">
        <v>214</v>
      </c>
      <c r="D42" s="20" t="s">
        <v>212</v>
      </c>
      <c r="E42" s="4">
        <v>3.1589616235416927E-3</v>
      </c>
    </row>
    <row r="43" spans="3:5" x14ac:dyDescent="0.25">
      <c r="C43" s="2" t="s">
        <v>221</v>
      </c>
      <c r="D43" s="5" t="s">
        <v>215</v>
      </c>
      <c r="E43" s="4">
        <v>1.1925090371403033E-2</v>
      </c>
    </row>
    <row r="44" spans="3:5" x14ac:dyDescent="0.25">
      <c r="C44" s="2" t="s">
        <v>226</v>
      </c>
      <c r="D44" s="17" t="s">
        <v>222</v>
      </c>
      <c r="E44" s="4">
        <v>9.3510374102286162E-3</v>
      </c>
    </row>
    <row r="45" spans="3:5" x14ac:dyDescent="0.25">
      <c r="C45" s="2" t="s">
        <v>229</v>
      </c>
      <c r="D45" s="20" t="s">
        <v>227</v>
      </c>
      <c r="E45" s="4">
        <v>5.4359667709939202E-3</v>
      </c>
    </row>
    <row r="46" spans="3:5" x14ac:dyDescent="0.25">
      <c r="C46" s="2" t="s">
        <v>232</v>
      </c>
      <c r="D46" s="20" t="s">
        <v>230</v>
      </c>
      <c r="E46" s="4">
        <v>1.1492526667910526E-3</v>
      </c>
    </row>
    <row r="47" spans="3:5" x14ac:dyDescent="0.25">
      <c r="C47" s="2" t="s">
        <v>265</v>
      </c>
      <c r="D47" s="5" t="s">
        <v>15</v>
      </c>
      <c r="E47" s="4">
        <v>1</v>
      </c>
    </row>
    <row r="48" spans="3:5" x14ac:dyDescent="0.25">
      <c r="C48" s="2" t="s">
        <v>249</v>
      </c>
      <c r="D48" s="18" t="s">
        <v>241</v>
      </c>
      <c r="E48" s="4">
        <v>7.920400307213539E-2</v>
      </c>
    </row>
    <row r="49" spans="3:5" x14ac:dyDescent="0.25">
      <c r="C49" s="2" t="s">
        <v>251</v>
      </c>
      <c r="D49" s="18" t="s">
        <v>250</v>
      </c>
      <c r="E49" s="4">
        <v>1.4741401640139399E-3</v>
      </c>
    </row>
    <row r="50" spans="3:5" x14ac:dyDescent="0.25">
      <c r="C50" s="2" t="s">
        <v>234</v>
      </c>
      <c r="D50" s="18" t="s">
        <v>233</v>
      </c>
      <c r="E50" s="4">
        <v>1.3917667114862376E-3</v>
      </c>
    </row>
    <row r="51" spans="3:5" x14ac:dyDescent="0.25">
      <c r="C51" s="2" t="s">
        <v>236</v>
      </c>
      <c r="D51" s="18" t="s">
        <v>235</v>
      </c>
      <c r="E51" s="4">
        <v>1.9136792282935765E-3</v>
      </c>
    </row>
    <row r="52" spans="3:5" x14ac:dyDescent="0.25">
      <c r="C52" s="2" t="s">
        <v>238</v>
      </c>
      <c r="D52" s="18" t="s">
        <v>237</v>
      </c>
      <c r="E52" s="4">
        <v>1.2802714103748803E-3</v>
      </c>
    </row>
    <row r="53" spans="3:5" x14ac:dyDescent="0.25">
      <c r="C53" s="2" t="s">
        <v>240</v>
      </c>
      <c r="D53" s="18" t="s">
        <v>239</v>
      </c>
      <c r="E53" s="4">
        <v>2.3258852991409158E-3</v>
      </c>
    </row>
    <row r="54" spans="3:5" x14ac:dyDescent="0.25">
      <c r="E54" s="7">
        <f>SUM(E5:E53)-E47</f>
        <v>0.99992307489922738</v>
      </c>
    </row>
  </sheetData>
  <autoFilter ref="H4:I10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Ávila</cp:lastModifiedBy>
  <dcterms:modified xsi:type="dcterms:W3CDTF">2016-05-19T17:10:57Z</dcterms:modified>
</cp:coreProperties>
</file>