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</sheets>
  <definedNames/>
  <calcPr/>
</workbook>
</file>

<file path=xl/sharedStrings.xml><?xml version="1.0" encoding="utf-8"?>
<sst xmlns="http://schemas.openxmlformats.org/spreadsheetml/2006/main" count="102" uniqueCount="48">
  <si>
    <t>PEG Ratios Analyses</t>
  </si>
  <si>
    <t>Disney</t>
  </si>
  <si>
    <t>Netflix</t>
  </si>
  <si>
    <t>Comcast</t>
  </si>
  <si>
    <t>Viacom</t>
  </si>
  <si>
    <t>Sep-30-2017</t>
  </si>
  <si>
    <t>Sep-29-2018</t>
  </si>
  <si>
    <t>Sep-28-2019</t>
  </si>
  <si>
    <t>Average</t>
  </si>
  <si>
    <t>Price/Earnings (PE)</t>
  </si>
  <si>
    <t>Earnings per share</t>
  </si>
  <si>
    <t>Growth Rate of EPS, G (%)</t>
  </si>
  <si>
    <t>PEG Ratio (PE/G)</t>
  </si>
  <si>
    <t>.</t>
  </si>
  <si>
    <t>Avg. of peers 2018</t>
  </si>
  <si>
    <t>Avg. of peers 2019</t>
  </si>
  <si>
    <t>Avg. of Avg. of peers</t>
  </si>
  <si>
    <t>Media Networks</t>
  </si>
  <si>
    <t>Parks and Resorts</t>
  </si>
  <si>
    <t>Studio Entertainment</t>
  </si>
  <si>
    <t>Direct-to-Consumer &amp; International</t>
  </si>
  <si>
    <t>Media and entertainment</t>
  </si>
  <si>
    <t>Base Value</t>
  </si>
  <si>
    <t>Annual growth</t>
  </si>
  <si>
    <t>Long-Term Investments Analyses</t>
  </si>
  <si>
    <t>Bank Loans</t>
  </si>
  <si>
    <t>Long Term Investments</t>
  </si>
  <si>
    <t xml:space="preserve">Goodwill and Other Intangibles
</t>
  </si>
  <si>
    <t>Assets</t>
  </si>
  <si>
    <t>Year</t>
  </si>
  <si>
    <t>Revenue</t>
  </si>
  <si>
    <t>Cash Ratio</t>
  </si>
  <si>
    <t>LIQUIDITY RATIOS</t>
  </si>
  <si>
    <t>Current ratio</t>
  </si>
  <si>
    <t>Quick ratio</t>
  </si>
  <si>
    <t>Competitors</t>
  </si>
  <si>
    <t>Current Ratio 2019</t>
  </si>
  <si>
    <t>Debt/total assets</t>
  </si>
  <si>
    <t>Debt/Assets Ratio</t>
  </si>
  <si>
    <t>EBITDA</t>
  </si>
  <si>
    <t>EBIT</t>
  </si>
  <si>
    <t>Net Income</t>
  </si>
  <si>
    <t>Enterprise value/revenue</t>
  </si>
  <si>
    <t>Enterprise value/EBITDA</t>
  </si>
  <si>
    <t>Enterprise value/EBIT</t>
  </si>
  <si>
    <t>Price/earnings</t>
  </si>
  <si>
    <t>Industry</t>
  </si>
  <si>
    <t>Price/Earnings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</si>
</sst>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m-d-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sz val="8.0"/>
      <color theme="1"/>
      <name val="&quot;Times New Roman&quot;"/>
    </font>
    <font>
      <b/>
      <sz val="8.0"/>
      <color rgb="FF000000"/>
      <name val="Arial"/>
    </font>
    <font>
      <sz val="10.0"/>
      <color theme="1"/>
      <name val="Arial"/>
      <scheme val="minor"/>
    </font>
    <font>
      <color rgb="FF000000"/>
      <name val="Arial"/>
    </font>
    <font>
      <color theme="1"/>
      <name val="Arial"/>
    </font>
    <font>
      <sz val="24.0"/>
      <color theme="1"/>
      <name val="Arial"/>
      <scheme val="minor"/>
    </font>
    <font>
      <sz val="8.0"/>
      <color rgb="FF000000"/>
      <name val="Arial"/>
    </font>
    <font>
      <b/>
      <sz val="8.0"/>
      <color theme="1"/>
      <name val="Arial"/>
    </font>
    <font>
      <sz val="8.0"/>
      <color theme="1"/>
      <name val="Arial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 vertical="bottom"/>
    </xf>
    <xf borderId="0" fillId="0" fontId="0" numFmtId="4" xfId="0" applyAlignment="1" applyFont="1" applyNumberFormat="1">
      <alignment horizontal="right" readingOrder="0" vertical="top"/>
    </xf>
    <xf borderId="0" fillId="0" fontId="1" numFmtId="4" xfId="0" applyAlignment="1" applyFont="1" applyNumberFormat="1">
      <alignment readingOrder="0"/>
    </xf>
    <xf borderId="0" fillId="0" fontId="5" numFmtId="4" xfId="0" applyAlignment="1" applyFont="1" applyNumberFormat="1">
      <alignment horizontal="left" vertical="bottom"/>
    </xf>
    <xf borderId="0" fillId="0" fontId="0" numFmtId="4" xfId="0" applyAlignment="1" applyFont="1" applyNumberFormat="1">
      <alignment horizontal="right" readingOrder="0" vertical="bottom"/>
    </xf>
    <xf borderId="0" fillId="2" fontId="1" numFmtId="4" xfId="0" applyFill="1" applyFont="1" applyNumberFormat="1"/>
    <xf borderId="0" fillId="0" fontId="5" numFmtId="0" xfId="0" applyAlignment="1" applyFont="1">
      <alignment horizontal="left" vertical="bottom"/>
    </xf>
    <xf borderId="0" fillId="3" fontId="1" numFmtId="4" xfId="0" applyFill="1" applyFont="1" applyNumberFormat="1"/>
    <xf borderId="0" fillId="0" fontId="1" numFmtId="0" xfId="0" applyAlignment="1" applyFont="1">
      <alignment readingOrder="0"/>
    </xf>
    <xf borderId="0" fillId="4" fontId="1" numFmtId="0" xfId="0" applyFill="1" applyFont="1"/>
    <xf borderId="0" fillId="4" fontId="2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4" fontId="4" numFmtId="0" xfId="0" applyAlignment="1" applyFont="1">
      <alignment horizontal="left" readingOrder="0" vertical="center"/>
    </xf>
    <xf borderId="0" fillId="4" fontId="1" numFmtId="4" xfId="0" applyFont="1" applyNumberFormat="1"/>
    <xf borderId="0" fillId="4" fontId="1" numFmtId="0" xfId="0" applyAlignment="1" applyFont="1">
      <alignment horizontal="right"/>
    </xf>
    <xf borderId="0" fillId="4" fontId="1" numFmtId="164" xfId="0" applyFont="1" applyNumberFormat="1"/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vertical="center"/>
    </xf>
    <xf borderId="0" fillId="5" fontId="1" numFmtId="4" xfId="0" applyFill="1" applyFont="1" applyNumberFormat="1"/>
    <xf borderId="0" fillId="6" fontId="1" numFmtId="4" xfId="0" applyAlignment="1" applyFill="1" applyFont="1" applyNumberFormat="1">
      <alignment horizontal="right"/>
    </xf>
    <xf borderId="0" fillId="6" fontId="1" numFmtId="4" xfId="0" applyFont="1" applyNumberFormat="1"/>
    <xf borderId="0" fillId="6" fontId="1" numFmtId="164" xfId="0" applyFont="1" applyNumberFormat="1"/>
    <xf borderId="0" fillId="6" fontId="1" numFmtId="164" xfId="0" applyAlignment="1" applyFont="1" applyNumberFormat="1">
      <alignment horizontal="right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5" fontId="7" numFmtId="4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/>
    </xf>
    <xf borderId="0" fillId="0" fontId="4" numFmtId="165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right" readingOrder="0" vertical="bottom"/>
    </xf>
    <xf borderId="0" fillId="0" fontId="1" numFmtId="0" xfId="0" applyFont="1"/>
    <xf borderId="0" fillId="0" fontId="4" numFmtId="0" xfId="0" applyAlignment="1" applyFont="1">
      <alignment horizontal="righ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" numFmtId="164" xfId="0" applyFont="1" applyNumberFormat="1"/>
    <xf borderId="0" fillId="7" fontId="12" numFmtId="164" xfId="0" applyFill="1" applyFont="1" applyNumberFormat="1"/>
    <xf borderId="0" fillId="0" fontId="7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Base Value e Annual growth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2'!$F$5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2'!$G$4:$K$4</c:f>
            </c:strRef>
          </c:cat>
          <c:val>
            <c:numRef>
              <c:f>'Question 2'!$G$5:$K$5</c:f>
              <c:numCache/>
            </c:numRef>
          </c:val>
        </c:ser>
        <c:ser>
          <c:idx val="1"/>
          <c:order val="1"/>
          <c:tx>
            <c:strRef>
              <c:f>'Question 2'!$F$6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2'!$G$4:$K$4</c:f>
            </c:strRef>
          </c:cat>
          <c:val>
            <c:numRef>
              <c:f>'Question 2'!$G$6:$K$6</c:f>
              <c:numCache/>
            </c:numRef>
          </c:val>
        </c:ser>
        <c:axId val="1571319425"/>
        <c:axId val="603939482"/>
      </c:barChart>
      <c:catAx>
        <c:axId val="1571319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939482"/>
      </c:catAx>
      <c:valAx>
        <c:axId val="603939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319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Bank Loans e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3'!$G$22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3'!$F$23:$F$25</c:f>
            </c:strRef>
          </c:cat>
          <c:val>
            <c:numRef>
              <c:f>'Question 3'!$G$23:$G$25</c:f>
              <c:numCache/>
            </c:numRef>
          </c:val>
        </c:ser>
        <c:ser>
          <c:idx val="1"/>
          <c:order val="1"/>
          <c:tx>
            <c:strRef>
              <c:f>'Question 3'!$H$22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3'!$F$23:$F$25</c:f>
            </c:strRef>
          </c:cat>
          <c:val>
            <c:numRef>
              <c:f>'Question 3'!$H$23:$H$25</c:f>
              <c:numCache/>
            </c:numRef>
          </c:val>
        </c:ser>
        <c:axId val="1465083807"/>
        <c:axId val="1614366533"/>
      </c:barChart>
      <c:catAx>
        <c:axId val="146508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366533"/>
      </c:catAx>
      <c:valAx>
        <c:axId val="1614366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83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Cash Ratio 2019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3'!$E$45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3'!$F$44:$G$44</c:f>
            </c:strRef>
          </c:cat>
          <c:val>
            <c:numRef>
              <c:f>'Question 3'!$F$45:$G$45</c:f>
              <c:numCache/>
            </c:numRef>
          </c:val>
        </c:ser>
        <c:axId val="1958622572"/>
        <c:axId val="1247237538"/>
      </c:barChart>
      <c:catAx>
        <c:axId val="195862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237538"/>
      </c:catAx>
      <c:valAx>
        <c:axId val="1247237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622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Debt/Assets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3'!$E$67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3'!$F$66:$G$66</c:f>
            </c:strRef>
          </c:cat>
          <c:val>
            <c:numRef>
              <c:f>'Question 3'!$F$67:$G$67</c:f>
              <c:numCache/>
            </c:numRef>
          </c:val>
        </c:ser>
        <c:axId val="1528593581"/>
        <c:axId val="467640592"/>
      </c:barChart>
      <c:catAx>
        <c:axId val="1528593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640592"/>
      </c:catAx>
      <c:valAx>
        <c:axId val="46764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Debt/Assets 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593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Disney vs Industry Revenue</a:t>
            </a:r>
          </a:p>
        </c:rich>
      </c:tx>
      <c:layout>
        <c:manualLayout>
          <c:xMode val="edge"/>
          <c:yMode val="edge"/>
          <c:x val="0.02925"/>
          <c:y val="0.05269541778975741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'Question 4'!$C$13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4'!$B$14:$B$16</c:f>
            </c:strRef>
          </c:cat>
          <c:val>
            <c:numRef>
              <c:f>'Question 4'!$C$14:$C$16</c:f>
              <c:numCache/>
            </c:numRef>
          </c:val>
        </c:ser>
        <c:ser>
          <c:idx val="1"/>
          <c:order val="1"/>
          <c:tx>
            <c:strRef>
              <c:f>'Question 4'!$D$13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4'!$B$14:$B$16</c:f>
            </c:strRef>
          </c:cat>
          <c:val>
            <c:numRef>
              <c:f>'Question 4'!$D$14:$D$16</c:f>
              <c:numCache/>
            </c:numRef>
          </c:val>
        </c:ser>
        <c:axId val="1327712829"/>
        <c:axId val="1975266929"/>
      </c:barChart>
      <c:catAx>
        <c:axId val="1327712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266929"/>
      </c:catAx>
      <c:valAx>
        <c:axId val="1975266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712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Disney vs Industry Stock Earnings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'Question 4'!$C$31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'Question 4'!$B$32:$B$34</c:f>
            </c:strRef>
          </c:cat>
          <c:val>
            <c:numRef>
              <c:f>'Question 4'!$C$32:$C$34</c:f>
              <c:numCache/>
            </c:numRef>
          </c:val>
        </c:ser>
        <c:ser>
          <c:idx val="1"/>
          <c:order val="1"/>
          <c:tx>
            <c:strRef>
              <c:f>'Question 4'!$D$31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4'!$B$32:$B$34</c:f>
            </c:strRef>
          </c:cat>
          <c:val>
            <c:numRef>
              <c:f>'Question 4'!$D$32:$D$34</c:f>
              <c:numCache/>
            </c:numRef>
          </c:val>
        </c:ser>
        <c:axId val="1701572871"/>
        <c:axId val="516511903"/>
      </c:barChart>
      <c:catAx>
        <c:axId val="170157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Price/Earnings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511903"/>
      </c:catAx>
      <c:valAx>
        <c:axId val="516511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572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7</xdr:row>
      <xdr:rowOff>190500</xdr:rowOff>
    </xdr:from>
    <xdr:ext cx="5810250" cy="3590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552450</xdr:colOff>
      <xdr:row>15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46</xdr:row>
      <xdr:rowOff>38100</xdr:rowOff>
    </xdr:from>
    <xdr:ext cx="4448175" cy="27527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68</xdr:row>
      <xdr:rowOff>142875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11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31</xdr:row>
      <xdr:rowOff>66675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4" max="4" width="45.38"/>
    <col customWidth="1" min="10" max="10" width="17.88"/>
    <col customWidth="1" min="15" max="15" width="16.38"/>
    <col customWidth="1" min="16" max="16" width="17.88"/>
    <col customWidth="1" min="22" max="22" width="17.88"/>
  </cols>
  <sheetData>
    <row r="1">
      <c r="C1" s="1"/>
      <c r="D1" s="1"/>
    </row>
    <row r="3">
      <c r="B3" s="2"/>
      <c r="C3" s="2"/>
      <c r="D3" s="2"/>
    </row>
    <row r="4">
      <c r="B4" s="2"/>
      <c r="C4" s="2"/>
      <c r="D4" s="2"/>
    </row>
    <row r="5">
      <c r="B5" s="2"/>
      <c r="C5" s="2"/>
      <c r="D5" s="2"/>
    </row>
    <row r="6">
      <c r="C6" s="2"/>
      <c r="D6" s="2"/>
    </row>
    <row r="10">
      <c r="D10" s="3" t="s">
        <v>0</v>
      </c>
    </row>
    <row r="11">
      <c r="D11" s="4"/>
      <c r="E11" s="5" t="s">
        <v>1</v>
      </c>
      <c r="J11" s="4"/>
      <c r="K11" s="5" t="s">
        <v>2</v>
      </c>
      <c r="P11" s="4"/>
      <c r="Q11" s="5" t="s">
        <v>3</v>
      </c>
      <c r="V11" s="4"/>
      <c r="W11" s="5" t="s">
        <v>4</v>
      </c>
    </row>
    <row r="12">
      <c r="D12" s="4"/>
      <c r="E12" s="1" t="s">
        <v>5</v>
      </c>
      <c r="F12" s="1" t="s">
        <v>6</v>
      </c>
      <c r="G12" s="1" t="s">
        <v>7</v>
      </c>
      <c r="H12" s="6" t="s">
        <v>8</v>
      </c>
      <c r="J12" s="4"/>
      <c r="K12" s="1" t="s">
        <v>5</v>
      </c>
      <c r="L12" s="1" t="s">
        <v>6</v>
      </c>
      <c r="M12" s="1" t="s">
        <v>7</v>
      </c>
      <c r="N12" s="6" t="s">
        <v>8</v>
      </c>
      <c r="P12" s="4"/>
      <c r="Q12" s="1" t="s">
        <v>5</v>
      </c>
      <c r="R12" s="1" t="s">
        <v>6</v>
      </c>
      <c r="S12" s="1" t="s">
        <v>7</v>
      </c>
      <c r="T12" s="6" t="s">
        <v>8</v>
      </c>
      <c r="V12" s="4"/>
      <c r="W12" s="1" t="s">
        <v>5</v>
      </c>
      <c r="X12" s="1" t="s">
        <v>6</v>
      </c>
      <c r="Y12" s="1" t="s">
        <v>7</v>
      </c>
      <c r="Z12" s="6" t="s">
        <v>8</v>
      </c>
    </row>
    <row r="13">
      <c r="D13" s="7" t="s">
        <v>9</v>
      </c>
      <c r="E13" s="2">
        <v>18.05</v>
      </c>
      <c r="F13" s="2">
        <v>13.52</v>
      </c>
      <c r="G13" s="2">
        <v>22.14</v>
      </c>
      <c r="H13" s="2">
        <f t="shared" ref="H13:H15" si="1">MEDIAN(E13:G13)</f>
        <v>18.05</v>
      </c>
      <c r="J13" s="7" t="s">
        <v>9</v>
      </c>
      <c r="K13" s="8">
        <v>205.14</v>
      </c>
      <c r="L13" s="8">
        <v>124.63</v>
      </c>
      <c r="M13" s="8">
        <v>85.14</v>
      </c>
      <c r="N13" s="2">
        <f t="shared" ref="N13:N15" si="2">MEDIAN(K13:M13)</f>
        <v>124.63</v>
      </c>
      <c r="P13" s="7" t="s">
        <v>9</v>
      </c>
      <c r="Q13" s="8">
        <v>22.48</v>
      </c>
      <c r="R13" s="8">
        <v>14.0</v>
      </c>
      <c r="S13" s="8">
        <v>16.42</v>
      </c>
      <c r="T13" s="2">
        <f t="shared" ref="T13:T15" si="3">MEDIAN(Q13:S13)</f>
        <v>16.42</v>
      </c>
      <c r="V13" s="7" t="s">
        <v>9</v>
      </c>
      <c r="W13" s="8">
        <v>5.06</v>
      </c>
      <c r="X13" s="8">
        <v>7.73</v>
      </c>
      <c r="Y13" s="8">
        <v>5.86</v>
      </c>
      <c r="Z13" s="2">
        <f t="shared" ref="Z13:Z15" si="4">MEDIAN(W13:Y13)</f>
        <v>5.86</v>
      </c>
    </row>
    <row r="14">
      <c r="D14" s="7" t="s">
        <v>10</v>
      </c>
      <c r="E14" s="2">
        <v>5.69</v>
      </c>
      <c r="F14" s="2">
        <v>8.36</v>
      </c>
      <c r="G14" s="2">
        <v>6.64</v>
      </c>
      <c r="H14" s="2">
        <f t="shared" si="1"/>
        <v>6.64</v>
      </c>
      <c r="J14" s="7" t="s">
        <v>10</v>
      </c>
      <c r="K14" s="8">
        <v>0.95</v>
      </c>
      <c r="L14" s="8">
        <v>2.78</v>
      </c>
      <c r="M14" s="8">
        <v>3.23</v>
      </c>
      <c r="N14" s="2">
        <f t="shared" si="2"/>
        <v>2.78</v>
      </c>
      <c r="P14" s="7" t="s">
        <v>10</v>
      </c>
      <c r="Q14" s="8">
        <v>1.61</v>
      </c>
      <c r="R14" s="8">
        <v>2.56</v>
      </c>
      <c r="S14" s="8">
        <v>2.73</v>
      </c>
      <c r="T14" s="2">
        <f t="shared" si="3"/>
        <v>2.56</v>
      </c>
      <c r="V14" s="7" t="s">
        <v>10</v>
      </c>
      <c r="W14" s="8">
        <v>4.68</v>
      </c>
      <c r="X14" s="8">
        <v>4.27</v>
      </c>
      <c r="Y14" s="8">
        <v>3.83</v>
      </c>
      <c r="Z14" s="2">
        <f t="shared" si="4"/>
        <v>4.27</v>
      </c>
    </row>
    <row r="15">
      <c r="D15" s="7" t="s">
        <v>11</v>
      </c>
      <c r="E15" s="2"/>
      <c r="F15" s="9">
        <v>46.9</v>
      </c>
      <c r="G15" s="2">
        <v>-20.63</v>
      </c>
      <c r="H15" s="2">
        <f t="shared" si="1"/>
        <v>13.135</v>
      </c>
      <c r="J15" s="7" t="s">
        <v>11</v>
      </c>
      <c r="K15" s="10"/>
      <c r="L15" s="11">
        <v>191.85</v>
      </c>
      <c r="M15" s="11">
        <v>16.23</v>
      </c>
      <c r="N15" s="2">
        <f t="shared" si="2"/>
        <v>104.04</v>
      </c>
      <c r="P15" s="7" t="s">
        <v>11</v>
      </c>
      <c r="Q15" s="10"/>
      <c r="R15" s="11">
        <v>58.59</v>
      </c>
      <c r="S15" s="11">
        <v>6.71</v>
      </c>
      <c r="T15" s="2">
        <f t="shared" si="3"/>
        <v>32.65</v>
      </c>
      <c r="V15" s="7" t="s">
        <v>11</v>
      </c>
      <c r="W15" s="10"/>
      <c r="X15" s="11">
        <v>-8.82</v>
      </c>
      <c r="Y15" s="11">
        <v>-10.13</v>
      </c>
      <c r="Z15" s="2">
        <f t="shared" si="4"/>
        <v>-9.475</v>
      </c>
    </row>
    <row r="16">
      <c r="D16" s="7" t="s">
        <v>12</v>
      </c>
      <c r="F16" s="9">
        <v>0.29</v>
      </c>
      <c r="G16" s="9">
        <v>-1.07</v>
      </c>
      <c r="H16" s="12">
        <f>AVERAGE(F16:G16)</f>
        <v>-0.39</v>
      </c>
      <c r="J16" s="7" t="s">
        <v>12</v>
      </c>
      <c r="K16" s="13"/>
      <c r="L16" s="11">
        <v>0.65</v>
      </c>
      <c r="M16" s="11">
        <v>5.25</v>
      </c>
      <c r="N16" s="14">
        <f>AVERAGE(L16:M16)</f>
        <v>2.95</v>
      </c>
      <c r="P16" s="7" t="s">
        <v>12</v>
      </c>
      <c r="Q16" s="13"/>
      <c r="R16" s="11">
        <v>0.24</v>
      </c>
      <c r="S16" s="11">
        <v>2.45</v>
      </c>
      <c r="T16" s="14">
        <f>AVERAGE(R16:S16)</f>
        <v>1.345</v>
      </c>
      <c r="V16" s="7" t="s">
        <v>12</v>
      </c>
      <c r="W16" s="13"/>
      <c r="X16" s="11">
        <v>-0.88</v>
      </c>
      <c r="Y16" s="11">
        <v>-0.58</v>
      </c>
      <c r="Z16" s="12">
        <f>AVERAGE(X16:Y16)</f>
        <v>-0.73</v>
      </c>
    </row>
    <row r="17">
      <c r="D17" s="7"/>
      <c r="H17" s="15" t="s">
        <v>13</v>
      </c>
    </row>
    <row r="18">
      <c r="O18" s="15" t="s">
        <v>14</v>
      </c>
      <c r="P18" s="12">
        <f>AVERAGE(L16,R16,X16)</f>
        <v>0.003333333333</v>
      </c>
    </row>
    <row r="19">
      <c r="O19" s="15" t="s">
        <v>15</v>
      </c>
      <c r="P19" s="14">
        <f>AVERAGE(M16,S16,Y16)</f>
        <v>2.373333333</v>
      </c>
    </row>
    <row r="20">
      <c r="B20" s="16"/>
      <c r="C20" s="16"/>
      <c r="D20" s="16"/>
      <c r="E20" s="16"/>
      <c r="F20" s="16"/>
      <c r="G20" s="16"/>
      <c r="H20" s="16"/>
      <c r="I20" s="16"/>
      <c r="O20" s="15" t="s">
        <v>16</v>
      </c>
      <c r="P20" s="14">
        <f>AVERAGE(P18,P19)</f>
        <v>1.188333333</v>
      </c>
    </row>
    <row r="21">
      <c r="B21" s="16"/>
      <c r="C21" s="16"/>
      <c r="D21" s="16"/>
      <c r="E21" s="16"/>
      <c r="F21" s="16"/>
      <c r="G21" s="16"/>
      <c r="H21" s="16"/>
      <c r="I21" s="16"/>
    </row>
    <row r="22">
      <c r="B22" s="16"/>
      <c r="C22" s="16"/>
      <c r="D22" s="17"/>
      <c r="E22" s="16"/>
      <c r="F22" s="16"/>
      <c r="G22" s="16"/>
      <c r="H22" s="18"/>
      <c r="I22" s="18"/>
    </row>
    <row r="23">
      <c r="B23" s="16"/>
      <c r="C23" s="16"/>
      <c r="D23" s="17"/>
      <c r="E23" s="16"/>
      <c r="F23" s="16"/>
      <c r="G23" s="16"/>
      <c r="H23" s="16"/>
      <c r="I23" s="16"/>
    </row>
    <row r="24">
      <c r="B24" s="16"/>
      <c r="C24" s="16"/>
      <c r="D24" s="19"/>
      <c r="E24" s="20"/>
      <c r="F24" s="20"/>
      <c r="G24" s="20"/>
      <c r="H24" s="16"/>
      <c r="I24" s="21"/>
    </row>
    <row r="25">
      <c r="B25" s="16"/>
      <c r="C25" s="16"/>
      <c r="D25" s="19"/>
      <c r="E25" s="20"/>
      <c r="F25" s="20"/>
      <c r="G25" s="20"/>
      <c r="H25" s="16"/>
      <c r="I25" s="21"/>
    </row>
    <row r="26">
      <c r="B26" s="16"/>
      <c r="C26" s="16"/>
      <c r="D26" s="19"/>
      <c r="E26" s="22"/>
      <c r="F26" s="22"/>
      <c r="G26" s="22"/>
      <c r="H26" s="16"/>
      <c r="I26" s="21"/>
    </row>
    <row r="33">
      <c r="E33" s="2"/>
    </row>
    <row r="34">
      <c r="E34" s="2"/>
    </row>
    <row r="35">
      <c r="E35" s="2"/>
    </row>
    <row r="48">
      <c r="E48" s="23"/>
      <c r="F48" s="23"/>
      <c r="G48" s="23"/>
      <c r="H48" s="23"/>
    </row>
    <row r="49">
      <c r="E49" s="6"/>
      <c r="F49" s="6"/>
      <c r="G49" s="6"/>
      <c r="H49" s="6"/>
      <c r="I49" s="6"/>
    </row>
    <row r="50">
      <c r="E50" s="6"/>
      <c r="F50" s="6"/>
    </row>
    <row r="54">
      <c r="D54" s="23"/>
      <c r="E54" s="6"/>
      <c r="F54" s="6"/>
    </row>
    <row r="55">
      <c r="D55" s="23"/>
      <c r="E55" s="6"/>
      <c r="F55" s="6"/>
    </row>
    <row r="56">
      <c r="D56" s="23"/>
      <c r="E56" s="6"/>
      <c r="F56" s="6"/>
    </row>
    <row r="57">
      <c r="D57" s="23"/>
      <c r="E57" s="6"/>
      <c r="F57" s="6"/>
    </row>
    <row r="58">
      <c r="E58" s="6"/>
      <c r="F58" s="6"/>
    </row>
    <row r="59">
      <c r="E59" s="6"/>
    </row>
    <row r="61">
      <c r="E61" s="23"/>
      <c r="F61" s="23"/>
      <c r="G61" s="23"/>
      <c r="H61" s="23"/>
    </row>
    <row r="62">
      <c r="E62" s="6"/>
      <c r="F62" s="6"/>
      <c r="G62" s="6"/>
      <c r="H62" s="6"/>
      <c r="I62" s="6"/>
    </row>
    <row r="63">
      <c r="E63" s="6"/>
      <c r="F63" s="6"/>
    </row>
  </sheetData>
  <mergeCells count="4">
    <mergeCell ref="E11:G11"/>
    <mergeCell ref="K11:M11"/>
    <mergeCell ref="Q11:S11"/>
    <mergeCell ref="W11:Y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G4" s="23" t="s">
        <v>17</v>
      </c>
      <c r="H4" s="23" t="s">
        <v>18</v>
      </c>
      <c r="I4" s="23" t="s">
        <v>19</v>
      </c>
      <c r="J4" s="23" t="s">
        <v>20</v>
      </c>
      <c r="K4" s="15" t="s">
        <v>21</v>
      </c>
    </row>
    <row r="5">
      <c r="F5" s="15" t="s">
        <v>22</v>
      </c>
      <c r="G5" s="6">
        <v>1.0</v>
      </c>
      <c r="H5" s="6">
        <v>1.0</v>
      </c>
      <c r="I5" s="6">
        <v>1.0</v>
      </c>
      <c r="J5" s="6">
        <v>1.0</v>
      </c>
      <c r="K5" s="6">
        <v>1.0</v>
      </c>
    </row>
    <row r="6">
      <c r="F6" s="15" t="s">
        <v>23</v>
      </c>
      <c r="G6" s="6">
        <v>0.971</v>
      </c>
      <c r="H6" s="6">
        <v>1.038</v>
      </c>
      <c r="I6" s="15">
        <v>1.038</v>
      </c>
      <c r="J6" s="15">
        <v>1.042</v>
      </c>
      <c r="K6" s="15">
        <v>1.043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5.75"/>
  </cols>
  <sheetData>
    <row r="9">
      <c r="E9" s="3" t="s">
        <v>24</v>
      </c>
      <c r="F9" s="15">
        <v>2017.0</v>
      </c>
      <c r="G9" s="15">
        <v>2018.0</v>
      </c>
      <c r="H9" s="15">
        <v>2019.0</v>
      </c>
      <c r="I9" s="6"/>
      <c r="J9" s="6" t="s">
        <v>8</v>
      </c>
    </row>
    <row r="10">
      <c r="E10" s="3"/>
    </row>
    <row r="11">
      <c r="E11" s="24" t="s">
        <v>25</v>
      </c>
      <c r="F11" s="25">
        <v>21891.0</v>
      </c>
      <c r="G11" s="25">
        <v>18089.0</v>
      </c>
      <c r="H11" s="25">
        <v>43471.0</v>
      </c>
      <c r="J11" s="26">
        <f t="shared" ref="J11:J13" si="1">AVERAGE(F11:H11)</f>
        <v>27817</v>
      </c>
    </row>
    <row r="12">
      <c r="E12" s="24" t="s">
        <v>26</v>
      </c>
      <c r="F12" s="27">
        <v>3202.0</v>
      </c>
      <c r="G12" s="27">
        <v>2899.0</v>
      </c>
      <c r="H12" s="27">
        <v>3224.0</v>
      </c>
      <c r="J12" s="26">
        <f t="shared" si="1"/>
        <v>3108.333333</v>
      </c>
    </row>
    <row r="13">
      <c r="E13" s="24" t="s">
        <v>27</v>
      </c>
      <c r="F13" s="28">
        <v>38421.0</v>
      </c>
      <c r="G13" s="28">
        <v>38081.0</v>
      </c>
      <c r="H13" s="28">
        <v>103508.0</v>
      </c>
      <c r="J13" s="29">
        <f t="shared" si="1"/>
        <v>60003.33333</v>
      </c>
    </row>
    <row r="14">
      <c r="E14" s="15" t="s">
        <v>28</v>
      </c>
      <c r="F14" s="2">
        <f t="shared" ref="F14:H14" si="2">F12+F13</f>
        <v>41623</v>
      </c>
      <c r="G14" s="2">
        <f t="shared" si="2"/>
        <v>40980</v>
      </c>
      <c r="H14" s="2">
        <f t="shared" si="2"/>
        <v>106732</v>
      </c>
    </row>
    <row r="20">
      <c r="E20" s="30"/>
      <c r="F20" s="30"/>
      <c r="G20" s="30"/>
      <c r="H20" s="30"/>
      <c r="I20" s="30"/>
    </row>
    <row r="21">
      <c r="E21" s="30"/>
      <c r="F21" s="30"/>
      <c r="G21" s="30"/>
      <c r="H21" s="30"/>
      <c r="I21" s="30"/>
    </row>
    <row r="22">
      <c r="E22" s="30"/>
      <c r="F22" s="30" t="s">
        <v>29</v>
      </c>
      <c r="G22" s="31" t="s">
        <v>25</v>
      </c>
      <c r="H22" s="31" t="s">
        <v>30</v>
      </c>
      <c r="I22" s="30"/>
    </row>
    <row r="23">
      <c r="E23" s="30"/>
      <c r="F23" s="32">
        <v>2017.0</v>
      </c>
      <c r="G23" s="33">
        <v>21891.0</v>
      </c>
      <c r="H23" s="32">
        <v>41623.0</v>
      </c>
      <c r="I23" s="30"/>
    </row>
    <row r="24">
      <c r="E24" s="30"/>
      <c r="F24" s="32">
        <v>2018.0</v>
      </c>
      <c r="G24" s="33">
        <v>18089.0</v>
      </c>
      <c r="H24" s="32">
        <v>40980.0</v>
      </c>
      <c r="I24" s="30"/>
    </row>
    <row r="25">
      <c r="E25" s="30"/>
      <c r="F25" s="32">
        <v>2019.0</v>
      </c>
      <c r="G25" s="33">
        <v>43471.0</v>
      </c>
      <c r="H25" s="32">
        <v>106732.0</v>
      </c>
      <c r="I25" s="30"/>
    </row>
    <row r="26">
      <c r="E26" s="30"/>
      <c r="F26" s="30"/>
      <c r="G26" s="30"/>
      <c r="H26" s="30"/>
      <c r="I26" s="30"/>
    </row>
    <row r="27">
      <c r="E27" s="30"/>
      <c r="F27" s="30"/>
      <c r="G27" s="30"/>
      <c r="H27" s="30"/>
      <c r="I27" s="30"/>
    </row>
    <row r="28">
      <c r="E28" s="30"/>
      <c r="F28" s="30"/>
      <c r="G28" s="30"/>
      <c r="H28" s="30"/>
      <c r="I28" s="30"/>
    </row>
    <row r="36">
      <c r="E36" s="34" t="s">
        <v>31</v>
      </c>
    </row>
    <row r="37">
      <c r="E37" s="4"/>
      <c r="F37" s="35" t="s">
        <v>1</v>
      </c>
      <c r="I37" s="36"/>
      <c r="J37" s="35" t="s">
        <v>2</v>
      </c>
      <c r="M37" s="36"/>
      <c r="N37" s="35" t="s">
        <v>3</v>
      </c>
      <c r="Q37" s="36"/>
      <c r="R37" s="35" t="s">
        <v>4</v>
      </c>
    </row>
    <row r="38">
      <c r="E38" s="4"/>
      <c r="F38" s="37">
        <v>43008.0</v>
      </c>
      <c r="G38" s="37">
        <v>43372.0</v>
      </c>
      <c r="H38" s="38">
        <v>43736.0</v>
      </c>
      <c r="I38" s="39" t="s">
        <v>8</v>
      </c>
      <c r="J38" s="37">
        <v>43100.0</v>
      </c>
      <c r="K38" s="37">
        <v>43465.0</v>
      </c>
      <c r="L38" s="37">
        <v>43738.0</v>
      </c>
      <c r="M38" s="39" t="s">
        <v>8</v>
      </c>
      <c r="N38" s="38">
        <v>43100.0</v>
      </c>
      <c r="O38" s="37">
        <v>43465.0</v>
      </c>
      <c r="P38" s="37">
        <v>43738.0</v>
      </c>
      <c r="Q38" s="39" t="s">
        <v>8</v>
      </c>
      <c r="R38" s="37">
        <v>43008.0</v>
      </c>
      <c r="S38" s="37">
        <v>43373.0</v>
      </c>
      <c r="T38" s="37">
        <v>43738.0</v>
      </c>
      <c r="U38" s="15" t="s">
        <v>8</v>
      </c>
    </row>
    <row r="39">
      <c r="E39" s="7" t="s">
        <v>32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E40" s="40" t="s">
        <v>33</v>
      </c>
      <c r="F40" s="41">
        <v>0.94</v>
      </c>
      <c r="G40" s="41">
        <v>1.0</v>
      </c>
      <c r="H40" s="41">
        <v>1.07</v>
      </c>
      <c r="I40" s="4">
        <f t="shared" ref="I40:I41" si="3">AVERAGE(F40:H40)</f>
        <v>1.003333333</v>
      </c>
      <c r="J40" s="41">
        <v>1.4</v>
      </c>
      <c r="K40" s="41">
        <v>1.49</v>
      </c>
      <c r="L40" s="41">
        <v>0.73</v>
      </c>
      <c r="M40" s="4">
        <f t="shared" ref="M40:M41" si="4">AVERAGE(J40:L40)</f>
        <v>1.206666667</v>
      </c>
      <c r="N40" s="41">
        <v>0.74</v>
      </c>
      <c r="O40" s="41">
        <v>0.79</v>
      </c>
      <c r="P40" s="41">
        <v>0.86</v>
      </c>
      <c r="Q40" s="4">
        <f>AVERAGE(N40:P40)</f>
        <v>0.7966666667</v>
      </c>
      <c r="R40" s="41">
        <v>1.68</v>
      </c>
      <c r="S40" s="41">
        <v>1.5</v>
      </c>
      <c r="T40" s="41">
        <v>1.49</v>
      </c>
      <c r="U40" s="42">
        <f t="shared" ref="U40:U41" si="5">AVERAGE(R40:T40)</f>
        <v>1.556666667</v>
      </c>
    </row>
    <row r="41">
      <c r="E41" s="40" t="s">
        <v>34</v>
      </c>
      <c r="F41" s="41">
        <v>0.75</v>
      </c>
      <c r="G41" s="41">
        <v>0.8</v>
      </c>
      <c r="H41" s="41">
        <v>0.8</v>
      </c>
      <c r="I41" s="4">
        <f t="shared" si="3"/>
        <v>0.7833333333</v>
      </c>
      <c r="J41" s="41">
        <v>0.52</v>
      </c>
      <c r="K41" s="41">
        <v>0.58</v>
      </c>
      <c r="L41" s="41">
        <v>0.68</v>
      </c>
      <c r="M41" s="4">
        <f t="shared" si="4"/>
        <v>0.5933333333</v>
      </c>
      <c r="N41" s="41">
        <v>0.56</v>
      </c>
      <c r="O41" s="41">
        <v>0.54</v>
      </c>
      <c r="P41" s="41">
        <v>0.55</v>
      </c>
      <c r="Q41" s="4"/>
      <c r="R41" s="41">
        <v>1.29</v>
      </c>
      <c r="S41" s="41">
        <v>1.16</v>
      </c>
      <c r="T41" s="41">
        <v>1.17</v>
      </c>
      <c r="U41" s="42">
        <f t="shared" si="5"/>
        <v>1.206666667</v>
      </c>
    </row>
    <row r="44">
      <c r="F44" s="15" t="s">
        <v>1</v>
      </c>
      <c r="G44" s="15" t="s">
        <v>35</v>
      </c>
    </row>
    <row r="45">
      <c r="E45" s="15" t="s">
        <v>36</v>
      </c>
      <c r="F45" s="42">
        <v>1.07</v>
      </c>
      <c r="G45" s="42">
        <f>AVERAGE(L40,P40,T40)</f>
        <v>1.026666667</v>
      </c>
    </row>
    <row r="62">
      <c r="G62" s="35" t="s">
        <v>1</v>
      </c>
      <c r="J62" s="36"/>
      <c r="K62" s="35" t="s">
        <v>2</v>
      </c>
      <c r="N62" s="36"/>
      <c r="O62" s="35" t="s">
        <v>3</v>
      </c>
      <c r="R62" s="36"/>
      <c r="S62" s="35" t="s">
        <v>4</v>
      </c>
    </row>
    <row r="63">
      <c r="G63" s="37">
        <v>43008.0</v>
      </c>
      <c r="H63" s="37">
        <v>43372.0</v>
      </c>
      <c r="I63" s="38">
        <v>43736.0</v>
      </c>
      <c r="J63" s="39" t="s">
        <v>8</v>
      </c>
      <c r="K63" s="37">
        <v>43100.0</v>
      </c>
      <c r="L63" s="37">
        <v>43465.0</v>
      </c>
      <c r="M63" s="37">
        <v>43738.0</v>
      </c>
      <c r="N63" s="39" t="s">
        <v>8</v>
      </c>
      <c r="O63" s="38">
        <v>43100.0</v>
      </c>
      <c r="P63" s="37">
        <v>43465.0</v>
      </c>
      <c r="Q63" s="37">
        <v>43738.0</v>
      </c>
      <c r="R63" s="39" t="s">
        <v>8</v>
      </c>
      <c r="S63" s="37">
        <v>43008.0</v>
      </c>
      <c r="T63" s="37">
        <v>43373.0</v>
      </c>
      <c r="U63" s="37">
        <v>43738.0</v>
      </c>
      <c r="V63" s="15" t="s">
        <v>8</v>
      </c>
    </row>
    <row r="64">
      <c r="F64" s="40" t="s">
        <v>37</v>
      </c>
      <c r="G64" s="41">
        <v>0.2</v>
      </c>
      <c r="H64" s="41">
        <v>0.2</v>
      </c>
      <c r="I64" s="41">
        <v>0.2</v>
      </c>
      <c r="J64" s="4">
        <f>AVERAGE(G64:I64)</f>
        <v>0.2</v>
      </c>
      <c r="K64" s="41">
        <v>0.3</v>
      </c>
      <c r="L64" s="41">
        <v>0.4</v>
      </c>
      <c r="M64" s="41">
        <v>0.4</v>
      </c>
      <c r="N64" s="4">
        <f>AVERAGE(K64:M64)</f>
        <v>0.3666666667</v>
      </c>
      <c r="O64" s="41">
        <v>0.3</v>
      </c>
      <c r="P64" s="41">
        <v>0.4</v>
      </c>
      <c r="Q64" s="41">
        <v>0.4</v>
      </c>
      <c r="R64" s="4">
        <f>AVERAGE(O64:Q64)</f>
        <v>0.3666666667</v>
      </c>
      <c r="S64" s="41">
        <v>0.5</v>
      </c>
      <c r="T64" s="41">
        <v>0.4</v>
      </c>
      <c r="U64" s="41">
        <v>0.4</v>
      </c>
      <c r="V64" s="42">
        <f>AVERAGE(S64:U64)</f>
        <v>0.4333333333</v>
      </c>
    </row>
    <row r="66">
      <c r="F66" s="15" t="s">
        <v>1</v>
      </c>
      <c r="G66" s="15" t="s">
        <v>35</v>
      </c>
    </row>
    <row r="67">
      <c r="E67" s="15" t="s">
        <v>38</v>
      </c>
      <c r="F67" s="42">
        <f>0.2</f>
        <v>0.2</v>
      </c>
      <c r="G67" s="42">
        <f>AVERAGE(N64,R64,V64)</f>
        <v>0.3888888889</v>
      </c>
    </row>
  </sheetData>
  <mergeCells count="8">
    <mergeCell ref="F37:H37"/>
    <mergeCell ref="J37:L37"/>
    <mergeCell ref="N37:P37"/>
    <mergeCell ref="R37:T37"/>
    <mergeCell ref="G62:I62"/>
    <mergeCell ref="K62:M62"/>
    <mergeCell ref="O62:Q62"/>
    <mergeCell ref="S62:U6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5" t="s">
        <v>1</v>
      </c>
      <c r="F1" s="4"/>
      <c r="G1" s="5" t="s">
        <v>2</v>
      </c>
      <c r="J1" s="4"/>
      <c r="K1" s="5" t="s">
        <v>3</v>
      </c>
      <c r="N1" s="4"/>
      <c r="O1" s="5" t="s">
        <v>4</v>
      </c>
    </row>
    <row r="2">
      <c r="A2" s="36"/>
      <c r="B2" s="4"/>
      <c r="C2" s="43">
        <v>2019.0</v>
      </c>
      <c r="D2" s="43">
        <v>2020.0</v>
      </c>
      <c r="E2" s="43">
        <v>2021.0</v>
      </c>
      <c r="F2" s="4"/>
      <c r="G2" s="43">
        <v>2019.0</v>
      </c>
      <c r="H2" s="43">
        <v>2020.0</v>
      </c>
      <c r="I2" s="43">
        <v>2021.0</v>
      </c>
      <c r="J2" s="4"/>
      <c r="K2" s="43">
        <v>2019.0</v>
      </c>
      <c r="L2" s="43">
        <v>2020.0</v>
      </c>
      <c r="M2" s="43">
        <v>2021.0</v>
      </c>
      <c r="N2" s="4"/>
      <c r="O2" s="43">
        <v>2019.0</v>
      </c>
      <c r="P2" s="43">
        <v>2020.0</v>
      </c>
      <c r="Q2" s="43">
        <v>2021.0</v>
      </c>
    </row>
    <row r="3">
      <c r="A3" s="44" t="s">
        <v>30</v>
      </c>
      <c r="B3" s="4"/>
      <c r="C3" s="45">
        <v>69570.0</v>
      </c>
      <c r="D3" s="45">
        <v>81766.0</v>
      </c>
      <c r="E3" s="45">
        <v>86723.0</v>
      </c>
      <c r="F3" s="46"/>
      <c r="G3" s="45">
        <v>20134.0</v>
      </c>
      <c r="H3" s="45">
        <v>24532.0</v>
      </c>
      <c r="I3" s="45">
        <v>29199.0</v>
      </c>
      <c r="J3" s="46"/>
      <c r="K3" s="45">
        <v>108770.0</v>
      </c>
      <c r="L3" s="45">
        <v>114530.0</v>
      </c>
      <c r="M3" s="45">
        <v>116249.0</v>
      </c>
      <c r="N3" s="46"/>
      <c r="O3" s="45">
        <v>12838.0</v>
      </c>
      <c r="P3" s="45">
        <v>13275.0</v>
      </c>
      <c r="Q3" s="45">
        <v>13631.0</v>
      </c>
    </row>
    <row r="4">
      <c r="A4" s="44" t="s">
        <v>39</v>
      </c>
      <c r="B4" s="4"/>
      <c r="C4" s="45">
        <v>16113.0</v>
      </c>
      <c r="D4" s="45">
        <v>18235.0</v>
      </c>
      <c r="E4" s="45">
        <v>19639.0</v>
      </c>
      <c r="F4" s="46"/>
      <c r="G4" s="45">
        <v>3120.0</v>
      </c>
      <c r="H4" s="45">
        <v>4551.0</v>
      </c>
      <c r="I4" s="45">
        <v>6254.0</v>
      </c>
      <c r="J4" s="46"/>
      <c r="K4" s="45">
        <v>34292.0</v>
      </c>
      <c r="L4" s="45">
        <v>36590.0</v>
      </c>
      <c r="M4" s="45">
        <v>37609.0</v>
      </c>
      <c r="N4" s="46"/>
      <c r="O4" s="45">
        <v>2927.0</v>
      </c>
      <c r="P4" s="45">
        <v>2945.0</v>
      </c>
      <c r="Q4" s="45">
        <v>2965.0</v>
      </c>
    </row>
    <row r="5">
      <c r="A5" s="44" t="s">
        <v>40</v>
      </c>
      <c r="B5" s="4"/>
      <c r="C5" s="45">
        <v>11953.0</v>
      </c>
      <c r="D5" s="45">
        <v>15244.0</v>
      </c>
      <c r="E5" s="45">
        <v>16964.0</v>
      </c>
      <c r="F5" s="46"/>
      <c r="G5" s="45">
        <v>2633.0</v>
      </c>
      <c r="H5" s="45">
        <v>3941.0</v>
      </c>
      <c r="I5" s="45">
        <v>5507.0</v>
      </c>
      <c r="J5" s="46"/>
      <c r="K5" s="45">
        <v>21142.0</v>
      </c>
      <c r="L5" s="45">
        <v>23252.0</v>
      </c>
      <c r="M5" s="45">
        <v>23987.0</v>
      </c>
      <c r="N5" s="46"/>
      <c r="O5" s="45">
        <v>2712.0</v>
      </c>
      <c r="P5" s="45">
        <v>2719.0</v>
      </c>
      <c r="Q5" s="45">
        <v>2751.0</v>
      </c>
    </row>
    <row r="6">
      <c r="A6" s="44" t="s">
        <v>41</v>
      </c>
      <c r="B6" s="4"/>
      <c r="C6" s="45">
        <v>11054.0</v>
      </c>
      <c r="D6" s="45">
        <v>8684.0</v>
      </c>
      <c r="E6" s="45">
        <v>10125.0</v>
      </c>
      <c r="F6" s="46"/>
      <c r="G6" s="45">
        <v>1528.0</v>
      </c>
      <c r="H6" s="45">
        <v>2495.0</v>
      </c>
      <c r="I6" s="45">
        <v>3831.0</v>
      </c>
      <c r="J6" s="46"/>
      <c r="K6" s="45">
        <v>13092.0</v>
      </c>
      <c r="L6" s="45">
        <v>14378.0</v>
      </c>
      <c r="M6" s="45">
        <v>15225.0</v>
      </c>
      <c r="N6" s="46"/>
      <c r="O6" s="45">
        <v>1548.0</v>
      </c>
      <c r="P6" s="45">
        <v>1712.0</v>
      </c>
      <c r="Q6" s="45">
        <v>1799.0</v>
      </c>
    </row>
    <row r="7">
      <c r="A7" s="4"/>
      <c r="B7" s="4"/>
      <c r="C7" s="47"/>
      <c r="D7" s="47"/>
      <c r="E7" s="47"/>
      <c r="F7" s="4"/>
      <c r="G7" s="47"/>
      <c r="H7" s="47"/>
      <c r="I7" s="47"/>
      <c r="J7" s="4"/>
      <c r="K7" s="47"/>
      <c r="L7" s="47"/>
      <c r="M7" s="47"/>
      <c r="N7" s="4"/>
      <c r="O7" s="4"/>
      <c r="P7" s="47"/>
      <c r="Q7" s="47"/>
    </row>
    <row r="8">
      <c r="A8" s="44" t="s">
        <v>42</v>
      </c>
      <c r="B8" s="4"/>
      <c r="C8" s="48">
        <v>4.3</v>
      </c>
      <c r="D8" s="48">
        <v>3.0</v>
      </c>
      <c r="E8" s="48">
        <v>2.8</v>
      </c>
      <c r="F8" s="47"/>
      <c r="G8" s="48">
        <v>7.3</v>
      </c>
      <c r="H8" s="48">
        <v>5.6</v>
      </c>
      <c r="I8" s="48">
        <v>4.7</v>
      </c>
      <c r="J8" s="47"/>
      <c r="K8" s="48">
        <v>2.7</v>
      </c>
      <c r="L8" s="48">
        <v>2.5</v>
      </c>
      <c r="M8" s="48">
        <v>2.4</v>
      </c>
      <c r="N8" s="47"/>
      <c r="O8" s="48">
        <v>1.4</v>
      </c>
      <c r="P8" s="48">
        <v>1.3</v>
      </c>
      <c r="Q8" s="48">
        <v>1.2</v>
      </c>
    </row>
    <row r="9">
      <c r="A9" s="44" t="s">
        <v>43</v>
      </c>
      <c r="B9" s="4"/>
      <c r="C9" s="48">
        <v>18.8</v>
      </c>
      <c r="D9" s="48">
        <v>13.5</v>
      </c>
      <c r="E9" s="48">
        <v>12.4</v>
      </c>
      <c r="F9" s="47"/>
      <c r="G9" s="48">
        <v>47.0</v>
      </c>
      <c r="H9" s="48">
        <v>29.9</v>
      </c>
      <c r="I9" s="48">
        <v>22.0</v>
      </c>
      <c r="J9" s="47"/>
      <c r="K9" s="48">
        <v>8.7</v>
      </c>
      <c r="L9" s="48">
        <v>7.9</v>
      </c>
      <c r="M9" s="48">
        <v>7.3</v>
      </c>
      <c r="N9" s="47"/>
      <c r="O9" s="48">
        <v>6.2</v>
      </c>
      <c r="P9" s="48">
        <v>6.0</v>
      </c>
      <c r="Q9" s="48">
        <v>5.6</v>
      </c>
    </row>
    <row r="10">
      <c r="A10" s="44" t="s">
        <v>44</v>
      </c>
      <c r="B10" s="4"/>
      <c r="C10" s="48">
        <v>25.3</v>
      </c>
      <c r="D10" s="48">
        <v>16.2</v>
      </c>
      <c r="E10" s="48">
        <v>14.4</v>
      </c>
      <c r="F10" s="47"/>
      <c r="G10" s="48">
        <v>55.8</v>
      </c>
      <c r="H10" s="48">
        <v>34.6</v>
      </c>
      <c r="I10" s="48">
        <v>24.9</v>
      </c>
      <c r="J10" s="47"/>
      <c r="K10" s="48">
        <v>14.1</v>
      </c>
      <c r="L10" s="48">
        <v>12.4</v>
      </c>
      <c r="M10" s="48">
        <v>11.4</v>
      </c>
      <c r="N10" s="47"/>
      <c r="O10" s="48">
        <v>6.6</v>
      </c>
      <c r="P10" s="48">
        <v>6.5</v>
      </c>
      <c r="Q10" s="48">
        <v>6.0</v>
      </c>
    </row>
    <row r="11">
      <c r="A11" s="44" t="s">
        <v>45</v>
      </c>
      <c r="B11" s="4"/>
      <c r="C11" s="48">
        <v>22.1</v>
      </c>
      <c r="D11" s="48">
        <v>24.3</v>
      </c>
      <c r="E11" s="48">
        <v>19.7</v>
      </c>
      <c r="F11" s="47"/>
      <c r="G11" s="48">
        <v>89.5</v>
      </c>
      <c r="H11" s="48">
        <v>49.6</v>
      </c>
      <c r="I11" s="48">
        <v>32.3</v>
      </c>
      <c r="J11" s="47"/>
      <c r="K11" s="48">
        <v>15.4</v>
      </c>
      <c r="L11" s="48">
        <v>14.0</v>
      </c>
      <c r="M11" s="48">
        <v>12.7</v>
      </c>
      <c r="N11" s="47"/>
      <c r="O11" s="48">
        <v>5.9</v>
      </c>
      <c r="P11" s="48">
        <v>5.9</v>
      </c>
      <c r="Q11" s="48">
        <v>5.9</v>
      </c>
    </row>
    <row r="13">
      <c r="B13" s="15" t="s">
        <v>30</v>
      </c>
      <c r="C13" s="15" t="s">
        <v>1</v>
      </c>
      <c r="D13" s="15" t="s">
        <v>46</v>
      </c>
    </row>
    <row r="14">
      <c r="B14" s="15">
        <v>2019.0</v>
      </c>
      <c r="C14" s="45">
        <v>69570.0</v>
      </c>
      <c r="D14" s="49">
        <f>AVERAGE(G3,K3,O3)</f>
        <v>47247.33333</v>
      </c>
    </row>
    <row r="15">
      <c r="B15" s="15">
        <v>2020.0</v>
      </c>
      <c r="C15" s="45">
        <v>81766.0</v>
      </c>
      <c r="D15" s="50">
        <f>AVERAGE(H3,L3,P3)</f>
        <v>50779</v>
      </c>
    </row>
    <row r="16">
      <c r="B16" s="15">
        <v>2021.0</v>
      </c>
      <c r="C16" s="45">
        <v>86723.0</v>
      </c>
      <c r="D16" s="50">
        <f>AVERAGE(I4,M4,Q4)</f>
        <v>15609.33333</v>
      </c>
    </row>
    <row r="31">
      <c r="B31" s="30" t="s">
        <v>47</v>
      </c>
      <c r="C31" s="30" t="s">
        <v>1</v>
      </c>
      <c r="D31" s="30" t="s">
        <v>46</v>
      </c>
    </row>
    <row r="32">
      <c r="B32" s="32">
        <v>2019.0</v>
      </c>
      <c r="C32" s="45">
        <v>22.1</v>
      </c>
      <c r="D32" s="49">
        <f>AVERAGE(G11,K11,O11)</f>
        <v>36.93333333</v>
      </c>
    </row>
    <row r="33">
      <c r="B33" s="32">
        <v>2020.0</v>
      </c>
      <c r="C33" s="45">
        <v>24.3</v>
      </c>
      <c r="D33" s="50">
        <f>AVERAGE(H11,L11,P11)</f>
        <v>23.16666667</v>
      </c>
    </row>
    <row r="34">
      <c r="B34" s="32">
        <v>2021.0</v>
      </c>
      <c r="C34" s="45">
        <v>19.7</v>
      </c>
      <c r="D34" s="51">
        <f>AVERAGE(I11,M11,Q11)</f>
        <v>16.96666667</v>
      </c>
    </row>
  </sheetData>
  <mergeCells count="4">
    <mergeCell ref="C1:E1"/>
    <mergeCell ref="G1:I1"/>
    <mergeCell ref="K1:M1"/>
    <mergeCell ref="O1:Q1"/>
  </mergeCells>
  <drawing r:id="rId1"/>
</worksheet>
</file>