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0" windowWidth="20055" windowHeight="7935" activeTab="4"/>
  </bookViews>
  <sheets>
    <sheet name="Ex. 1" sheetId="1" r:id="rId1"/>
    <sheet name="Ex. 3" sheetId="2" r:id="rId2"/>
    <sheet name="Ex. 4" sheetId="3" r:id="rId3"/>
    <sheet name="Ex. 5" sheetId="4" r:id="rId4"/>
    <sheet name="Ex. 6" sheetId="5" r:id="rId5"/>
  </sheets>
  <calcPr calcId="125725"/>
</workbook>
</file>

<file path=xl/calcChain.xml><?xml version="1.0" encoding="utf-8"?>
<calcChain xmlns="http://schemas.openxmlformats.org/spreadsheetml/2006/main">
  <c r="F8" i="5"/>
  <c r="F7"/>
  <c r="C7"/>
  <c r="C6"/>
  <c r="C5"/>
  <c r="C4"/>
  <c r="C3"/>
  <c r="C2"/>
  <c r="A4"/>
  <c r="A5"/>
  <c r="A6" s="1"/>
  <c r="A3"/>
  <c r="E14" i="4" l="1"/>
  <c r="F14" s="1"/>
  <c r="G14" s="1"/>
  <c r="H14" s="1"/>
  <c r="H13"/>
  <c r="F13"/>
  <c r="G13"/>
  <c r="E13"/>
  <c r="A15"/>
  <c r="A16" s="1"/>
  <c r="A17" s="1"/>
  <c r="A14"/>
  <c r="D13"/>
  <c r="A9" i="3"/>
  <c r="A5"/>
  <c r="B5"/>
  <c r="C5"/>
  <c r="D5"/>
  <c r="E5"/>
  <c r="F5"/>
  <c r="G5"/>
  <c r="H5"/>
  <c r="A4"/>
  <c r="B4"/>
  <c r="C4"/>
  <c r="D4"/>
  <c r="E4"/>
  <c r="F4"/>
  <c r="G4"/>
  <c r="H4"/>
  <c r="C3"/>
  <c r="D3"/>
  <c r="D2"/>
  <c r="C2"/>
  <c r="F2"/>
  <c r="G2"/>
  <c r="H2"/>
  <c r="E2"/>
  <c r="J2"/>
  <c r="K2"/>
  <c r="B50" i="2"/>
  <c r="B49"/>
  <c r="B48"/>
  <c r="B47"/>
  <c r="B43"/>
  <c r="C43"/>
  <c r="D43"/>
  <c r="E43"/>
  <c r="A43"/>
  <c r="B41"/>
  <c r="C41"/>
  <c r="D41"/>
  <c r="E41"/>
  <c r="B42"/>
  <c r="C42"/>
  <c r="D42"/>
  <c r="E42"/>
  <c r="B44"/>
  <c r="C44"/>
  <c r="D44"/>
  <c r="E44"/>
  <c r="A44"/>
  <c r="A42"/>
  <c r="A41"/>
  <c r="B36"/>
  <c r="C36"/>
  <c r="D36"/>
  <c r="E36"/>
  <c r="B37"/>
  <c r="C37"/>
  <c r="D37"/>
  <c r="E37"/>
  <c r="B38"/>
  <c r="C38"/>
  <c r="D38"/>
  <c r="E38"/>
  <c r="B39"/>
  <c r="C39"/>
  <c r="D39"/>
  <c r="E39"/>
  <c r="A39"/>
  <c r="A38"/>
  <c r="A37"/>
  <c r="A36"/>
  <c r="B33"/>
  <c r="C33"/>
  <c r="D33"/>
  <c r="E33"/>
  <c r="A33"/>
  <c r="B31"/>
  <c r="C31"/>
  <c r="D31"/>
  <c r="E31"/>
  <c r="B32"/>
  <c r="C32"/>
  <c r="D32"/>
  <c r="E32"/>
  <c r="B34"/>
  <c r="C34"/>
  <c r="D34"/>
  <c r="E34"/>
  <c r="A34"/>
  <c r="A32"/>
  <c r="A31"/>
  <c r="B29"/>
  <c r="C29"/>
  <c r="D29"/>
  <c r="E29"/>
  <c r="A29"/>
  <c r="B28"/>
  <c r="C28"/>
  <c r="D28"/>
  <c r="E28"/>
  <c r="B27"/>
  <c r="C27"/>
  <c r="D27"/>
  <c r="E27"/>
  <c r="B26"/>
  <c r="C26"/>
  <c r="D26"/>
  <c r="E26"/>
  <c r="A28"/>
  <c r="A27"/>
  <c r="A26"/>
  <c r="B22"/>
  <c r="C22"/>
  <c r="D22"/>
  <c r="E22"/>
  <c r="A22"/>
  <c r="B24"/>
  <c r="C24"/>
  <c r="D24"/>
  <c r="E24"/>
  <c r="B23"/>
  <c r="C23"/>
  <c r="D23"/>
  <c r="E23"/>
  <c r="B21"/>
  <c r="C21"/>
  <c r="D21"/>
  <c r="E21"/>
  <c r="A24"/>
  <c r="A23"/>
  <c r="A18"/>
  <c r="A21"/>
  <c r="B19"/>
  <c r="C19"/>
  <c r="D19"/>
  <c r="E19"/>
  <c r="A19"/>
  <c r="B18"/>
  <c r="C18"/>
  <c r="D18"/>
  <c r="E18"/>
  <c r="B17"/>
  <c r="C17"/>
  <c r="D17"/>
  <c r="E17"/>
  <c r="A17"/>
  <c r="B16"/>
  <c r="C16"/>
  <c r="D16"/>
  <c r="E16"/>
  <c r="A16"/>
  <c r="B14"/>
  <c r="C14"/>
  <c r="D14"/>
  <c r="E14"/>
  <c r="A14"/>
  <c r="B13"/>
  <c r="C13"/>
  <c r="D13"/>
  <c r="E13"/>
  <c r="A13"/>
  <c r="B12"/>
  <c r="C12"/>
  <c r="D12"/>
  <c r="E12"/>
  <c r="B11"/>
  <c r="C11"/>
  <c r="D11"/>
  <c r="E11"/>
  <c r="A12"/>
  <c r="A7"/>
  <c r="A11"/>
  <c r="B9"/>
  <c r="C9"/>
  <c r="D9"/>
  <c r="E9"/>
  <c r="A9"/>
  <c r="B8"/>
  <c r="C8"/>
  <c r="D8"/>
  <c r="E8"/>
  <c r="A8"/>
  <c r="B7"/>
  <c r="C7"/>
  <c r="D7"/>
  <c r="E7"/>
  <c r="B6"/>
  <c r="C6"/>
  <c r="D6"/>
  <c r="E6"/>
  <c r="A6"/>
  <c r="C3" i="1"/>
  <c r="D3"/>
  <c r="B3"/>
  <c r="D2"/>
  <c r="C2"/>
  <c r="B3" i="3" l="1"/>
  <c r="F3" s="1"/>
  <c r="A3"/>
  <c r="B14" i="4" l="1"/>
  <c r="G3" i="3"/>
  <c r="E3"/>
  <c r="H3"/>
  <c r="B15" i="4" l="1"/>
  <c r="E15" l="1"/>
  <c r="F15" s="1"/>
  <c r="G15" l="1"/>
  <c r="H15" s="1"/>
  <c r="B16" l="1"/>
  <c r="E16" l="1"/>
  <c r="F16" s="1"/>
  <c r="G16" l="1"/>
  <c r="H16" s="1"/>
  <c r="B17" s="1"/>
  <c r="E17" l="1"/>
  <c r="F17" s="1"/>
  <c r="G17" s="1"/>
  <c r="H17" s="1"/>
  <c r="I17"/>
</calcChain>
</file>

<file path=xl/sharedStrings.xml><?xml version="1.0" encoding="utf-8"?>
<sst xmlns="http://schemas.openxmlformats.org/spreadsheetml/2006/main" count="41" uniqueCount="30">
  <si>
    <t>x</t>
  </si>
  <si>
    <t>It</t>
  </si>
  <si>
    <t>X</t>
  </si>
  <si>
    <t>F(x)</t>
  </si>
  <si>
    <t>F'(x)</t>
  </si>
  <si>
    <t>X3</t>
  </si>
  <si>
    <t>X2</t>
  </si>
  <si>
    <t>X1</t>
  </si>
  <si>
    <t>X0</t>
  </si>
  <si>
    <t>X4</t>
  </si>
  <si>
    <t>F(X1)</t>
  </si>
  <si>
    <t>F(X2)</t>
  </si>
  <si>
    <t>F(X3)</t>
  </si>
  <si>
    <t>F(X4)</t>
  </si>
  <si>
    <t>A</t>
  </si>
  <si>
    <t>B</t>
  </si>
  <si>
    <t>Amplitude</t>
  </si>
  <si>
    <t>t</t>
  </si>
  <si>
    <t>h</t>
  </si>
  <si>
    <t>Delta X1</t>
  </si>
  <si>
    <t>Delta X2</t>
  </si>
  <si>
    <t>Delta X3</t>
  </si>
  <si>
    <t>Delta X4</t>
  </si>
  <si>
    <t>QC</t>
  </si>
  <si>
    <t>F(X)</t>
  </si>
  <si>
    <t>I' =</t>
  </si>
  <si>
    <t>QC =</t>
  </si>
  <si>
    <t>I'' =</t>
  </si>
  <si>
    <t>I =</t>
  </si>
  <si>
    <t>Erro =</t>
  </si>
</sst>
</file>

<file path=xl/styles.xml><?xml version="1.0" encoding="utf-8"?>
<styleSheet xmlns="http://schemas.openxmlformats.org/spreadsheetml/2006/main">
  <numFmts count="4">
    <numFmt numFmtId="164" formatCode="0.00000"/>
    <numFmt numFmtId="165" formatCode="0.0000000"/>
    <numFmt numFmtId="166" formatCode="0.000000"/>
    <numFmt numFmtId="167" formatCode="0.0000000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/>
    <xf numFmtId="0" fontId="1" fillId="4" borderId="0" xfId="0" applyFont="1" applyFill="1" applyAlignment="1">
      <alignment horizontal="center"/>
    </xf>
    <xf numFmtId="166" fontId="0" fillId="0" borderId="0" xfId="0" applyNumberFormat="1"/>
    <xf numFmtId="0" fontId="0" fillId="5" borderId="0" xfId="0" applyFill="1"/>
    <xf numFmtId="0" fontId="0" fillId="5" borderId="0" xfId="0" applyFill="1" applyAlignment="1">
      <alignment horizontal="right"/>
    </xf>
    <xf numFmtId="167" fontId="0" fillId="5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B3" sqref="B3"/>
    </sheetView>
  </sheetViews>
  <sheetFormatPr defaultRowHeight="15"/>
  <cols>
    <col min="5" max="5" width="14.28515625" customWidth="1"/>
  </cols>
  <sheetData>
    <row r="1" spans="1:5">
      <c r="A1" t="s">
        <v>1</v>
      </c>
      <c r="B1" t="s">
        <v>2</v>
      </c>
      <c r="C1" t="s">
        <v>3</v>
      </c>
      <c r="D1" t="s">
        <v>4</v>
      </c>
      <c r="E1" s="1"/>
    </row>
    <row r="2" spans="1:5">
      <c r="A2">
        <v>0</v>
      </c>
      <c r="B2">
        <v>1.8</v>
      </c>
      <c r="C2">
        <f>(B2-2.6)+POWER(COS(B2+1.1), 3)</f>
        <v>-1.715380285261543</v>
      </c>
      <c r="D2">
        <f>1-3*SIN(B2+1.1)*POWER(COS(B2+1.1), 2)</f>
        <v>0.32333608052787699</v>
      </c>
    </row>
    <row r="3" spans="1:5">
      <c r="A3">
        <v>1</v>
      </c>
      <c r="B3" s="2">
        <f>B2-(C2/D2)</f>
        <v>7.1052547753440356</v>
      </c>
      <c r="C3">
        <f>(B3-2.6)+POWER(COS(B3+1.1), 3)</f>
        <v>4.4645139949358343</v>
      </c>
      <c r="D3">
        <f>1-3*SIN(B3+1.1)*POWER(COS(B3+1.1), 2)</f>
        <v>0.66648923141191685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0"/>
  <sheetViews>
    <sheetView topLeftCell="A32" workbookViewId="0">
      <selection activeCell="B48" sqref="B48"/>
    </sheetView>
  </sheetViews>
  <sheetFormatPr defaultRowHeight="15"/>
  <cols>
    <col min="1" max="2" width="10.28515625" style="4" bestFit="1" customWidth="1"/>
    <col min="3" max="3" width="11.28515625" style="4" bestFit="1" customWidth="1"/>
    <col min="4" max="5" width="10.28515625" style="4" bestFit="1" customWidth="1"/>
    <col min="6" max="6" width="9.140625" style="3"/>
  </cols>
  <sheetData>
    <row r="1" spans="1:5">
      <c r="A1" s="4">
        <v>0.1</v>
      </c>
      <c r="B1" s="4">
        <v>0.5</v>
      </c>
      <c r="C1" s="4">
        <v>3</v>
      </c>
      <c r="D1" s="4">
        <v>0.25</v>
      </c>
      <c r="E1" s="4">
        <v>0</v>
      </c>
    </row>
    <row r="2" spans="1:5">
      <c r="A2" s="4">
        <v>1.2</v>
      </c>
      <c r="B2" s="4">
        <v>0.2</v>
      </c>
      <c r="C2" s="4">
        <v>0.25</v>
      </c>
      <c r="D2" s="4">
        <v>0.2</v>
      </c>
      <c r="E2" s="4">
        <v>1</v>
      </c>
    </row>
    <row r="3" spans="1:5">
      <c r="A3" s="4">
        <v>-1</v>
      </c>
      <c r="B3" s="4">
        <v>0.25</v>
      </c>
      <c r="C3" s="4">
        <v>0.3</v>
      </c>
      <c r="D3" s="4">
        <v>2</v>
      </c>
      <c r="E3" s="4">
        <v>2</v>
      </c>
    </row>
    <row r="4" spans="1:5">
      <c r="A4" s="4">
        <v>2</v>
      </c>
      <c r="B4" s="4">
        <v>1.0000000000000001E-5</v>
      </c>
      <c r="C4" s="4">
        <v>1</v>
      </c>
      <c r="D4" s="4">
        <v>0.4</v>
      </c>
      <c r="E4" s="4">
        <v>3</v>
      </c>
    </row>
    <row r="6" spans="1:5">
      <c r="A6" s="4">
        <f>A1*10</f>
        <v>1</v>
      </c>
      <c r="B6" s="4">
        <f t="shared" ref="B6:E6" si="0">B1*10</f>
        <v>5</v>
      </c>
      <c r="C6" s="4">
        <f t="shared" si="0"/>
        <v>30</v>
      </c>
      <c r="D6" s="4">
        <f t="shared" si="0"/>
        <v>2.5</v>
      </c>
      <c r="E6" s="4">
        <f t="shared" si="0"/>
        <v>0</v>
      </c>
    </row>
    <row r="7" spans="1:5">
      <c r="A7" s="4">
        <f>A2/$A$2</f>
        <v>1</v>
      </c>
      <c r="B7" s="4">
        <f t="shared" ref="B7:E7" si="1">B2/$A$2</f>
        <v>0.16666666666666669</v>
      </c>
      <c r="C7" s="4">
        <f t="shared" si="1"/>
        <v>0.20833333333333334</v>
      </c>
      <c r="D7" s="4">
        <f t="shared" si="1"/>
        <v>0.16666666666666669</v>
      </c>
      <c r="E7" s="4">
        <f t="shared" si="1"/>
        <v>0.83333333333333337</v>
      </c>
    </row>
    <row r="8" spans="1:5">
      <c r="A8" s="4">
        <f>A3</f>
        <v>-1</v>
      </c>
      <c r="B8" s="4">
        <f t="shared" ref="B8:E8" si="2">B3</f>
        <v>0.25</v>
      </c>
      <c r="C8" s="4">
        <f t="shared" si="2"/>
        <v>0.3</v>
      </c>
      <c r="D8" s="4">
        <f t="shared" si="2"/>
        <v>2</v>
      </c>
      <c r="E8" s="4">
        <f t="shared" si="2"/>
        <v>2</v>
      </c>
    </row>
    <row r="9" spans="1:5">
      <c r="A9" s="4">
        <f>A4</f>
        <v>2</v>
      </c>
      <c r="B9" s="4">
        <f t="shared" ref="B9:E9" si="3">B4</f>
        <v>1.0000000000000001E-5</v>
      </c>
      <c r="C9" s="4">
        <f t="shared" si="3"/>
        <v>1</v>
      </c>
      <c r="D9" s="4">
        <f t="shared" si="3"/>
        <v>0.4</v>
      </c>
      <c r="E9" s="4">
        <f t="shared" si="3"/>
        <v>3</v>
      </c>
    </row>
    <row r="11" spans="1:5">
      <c r="A11" s="4">
        <f>A6</f>
        <v>1</v>
      </c>
      <c r="B11" s="4">
        <f t="shared" ref="B11:E11" si="4">B6</f>
        <v>5</v>
      </c>
      <c r="C11" s="4">
        <f t="shared" si="4"/>
        <v>30</v>
      </c>
      <c r="D11" s="4">
        <f t="shared" si="4"/>
        <v>2.5</v>
      </c>
      <c r="E11" s="4">
        <f t="shared" si="4"/>
        <v>0</v>
      </c>
    </row>
    <row r="12" spans="1:5">
      <c r="A12" s="4">
        <f>A7-A6</f>
        <v>0</v>
      </c>
      <c r="B12" s="4">
        <f t="shared" ref="B12:E12" si="5">B7-B6</f>
        <v>-4.833333333333333</v>
      </c>
      <c r="C12" s="4">
        <f t="shared" si="5"/>
        <v>-29.791666666666668</v>
      </c>
      <c r="D12" s="4">
        <f t="shared" si="5"/>
        <v>-2.3333333333333335</v>
      </c>
      <c r="E12" s="4">
        <f t="shared" si="5"/>
        <v>0.83333333333333337</v>
      </c>
    </row>
    <row r="13" spans="1:5">
      <c r="A13" s="4">
        <f>A8+A6</f>
        <v>0</v>
      </c>
      <c r="B13" s="4">
        <f t="shared" ref="B13:E13" si="6">B8+B6</f>
        <v>5.25</v>
      </c>
      <c r="C13" s="4">
        <f t="shared" si="6"/>
        <v>30.3</v>
      </c>
      <c r="D13" s="4">
        <f t="shared" si="6"/>
        <v>4.5</v>
      </c>
      <c r="E13" s="4">
        <f t="shared" si="6"/>
        <v>2</v>
      </c>
    </row>
    <row r="14" spans="1:5">
      <c r="A14" s="4">
        <f>A9/$A$9-A11</f>
        <v>0</v>
      </c>
      <c r="B14" s="4">
        <f t="shared" ref="B14:E14" si="7">B9/$A$9-B11</f>
        <v>-4.9999950000000002</v>
      </c>
      <c r="C14" s="4">
        <f t="shared" si="7"/>
        <v>-29.5</v>
      </c>
      <c r="D14" s="4">
        <f t="shared" si="7"/>
        <v>-2.2999999999999998</v>
      </c>
      <c r="E14" s="4">
        <f t="shared" si="7"/>
        <v>1.5</v>
      </c>
    </row>
    <row r="16" spans="1:5">
      <c r="A16" s="4">
        <f>A11</f>
        <v>1</v>
      </c>
      <c r="B16" s="4">
        <f t="shared" ref="B16:E16" si="8">B11</f>
        <v>5</v>
      </c>
      <c r="C16" s="4">
        <f t="shared" si="8"/>
        <v>30</v>
      </c>
      <c r="D16" s="4">
        <f t="shared" si="8"/>
        <v>2.5</v>
      </c>
      <c r="E16" s="4">
        <f t="shared" si="8"/>
        <v>0</v>
      </c>
    </row>
    <row r="17" spans="1:5">
      <c r="A17" s="4">
        <f>A12</f>
        <v>0</v>
      </c>
      <c r="B17" s="4">
        <f t="shared" ref="B17:E17" si="9">B12</f>
        <v>-4.833333333333333</v>
      </c>
      <c r="C17" s="4">
        <f t="shared" si="9"/>
        <v>-29.791666666666668</v>
      </c>
      <c r="D17" s="4">
        <f t="shared" si="9"/>
        <v>-2.3333333333333335</v>
      </c>
      <c r="E17" s="4">
        <f t="shared" si="9"/>
        <v>0.83333333333333337</v>
      </c>
    </row>
    <row r="18" spans="1:5">
      <c r="A18" s="4">
        <f>A13/$B$13</f>
        <v>0</v>
      </c>
      <c r="B18" s="4">
        <f t="shared" ref="B18:E18" si="10">B13/$B$13</f>
        <v>1</v>
      </c>
      <c r="C18" s="4">
        <f t="shared" si="10"/>
        <v>5.7714285714285714</v>
      </c>
      <c r="D18" s="4">
        <f t="shared" si="10"/>
        <v>0.8571428571428571</v>
      </c>
      <c r="E18" s="4">
        <f t="shared" si="10"/>
        <v>0.38095238095238093</v>
      </c>
    </row>
    <row r="19" spans="1:5">
      <c r="A19" s="4">
        <f>A14/$B$14</f>
        <v>0</v>
      </c>
      <c r="B19" s="4">
        <f t="shared" ref="B19:E19" si="11">B14/$B$14</f>
        <v>1</v>
      </c>
      <c r="C19" s="4">
        <f t="shared" si="11"/>
        <v>5.9000059000059002</v>
      </c>
      <c r="D19" s="4">
        <f t="shared" si="11"/>
        <v>0.46000046000045997</v>
      </c>
      <c r="E19" s="4">
        <f t="shared" si="11"/>
        <v>-0.30000030000029998</v>
      </c>
    </row>
    <row r="21" spans="1:5">
      <c r="A21" s="4">
        <f>A16</f>
        <v>1</v>
      </c>
      <c r="B21" s="4">
        <f t="shared" ref="B21:E21" si="12">B16</f>
        <v>5</v>
      </c>
      <c r="C21" s="4">
        <f t="shared" si="12"/>
        <v>30</v>
      </c>
      <c r="D21" s="4">
        <f t="shared" si="12"/>
        <v>2.5</v>
      </c>
      <c r="E21" s="4">
        <f t="shared" si="12"/>
        <v>0</v>
      </c>
    </row>
    <row r="22" spans="1:5">
      <c r="A22" s="4">
        <f>A17/$B$17</f>
        <v>0</v>
      </c>
      <c r="B22" s="4">
        <f t="shared" ref="B22:E22" si="13">B17/$B$17</f>
        <v>1</v>
      </c>
      <c r="C22" s="4">
        <f t="shared" si="13"/>
        <v>6.1637931034482767</v>
      </c>
      <c r="D22" s="4">
        <f t="shared" si="13"/>
        <v>0.48275862068965525</v>
      </c>
      <c r="E22" s="4">
        <f t="shared" si="13"/>
        <v>-0.17241379310344829</v>
      </c>
    </row>
    <row r="23" spans="1:5">
      <c r="A23" s="4">
        <f>A18</f>
        <v>0</v>
      </c>
      <c r="B23" s="4">
        <f t="shared" ref="B23:E23" si="14">B18</f>
        <v>1</v>
      </c>
      <c r="C23" s="4">
        <f t="shared" si="14"/>
        <v>5.7714285714285714</v>
      </c>
      <c r="D23" s="4">
        <f t="shared" si="14"/>
        <v>0.8571428571428571</v>
      </c>
      <c r="E23" s="4">
        <f t="shared" si="14"/>
        <v>0.38095238095238093</v>
      </c>
    </row>
    <row r="24" spans="1:5">
      <c r="A24" s="4">
        <f>A19-A18</f>
        <v>0</v>
      </c>
      <c r="B24" s="4">
        <f t="shared" ref="B24:E24" si="15">B19-B18</f>
        <v>0</v>
      </c>
      <c r="C24" s="4">
        <f t="shared" si="15"/>
        <v>0.12857732857732884</v>
      </c>
      <c r="D24" s="4">
        <f t="shared" si="15"/>
        <v>-0.39714239714239713</v>
      </c>
      <c r="E24" s="4">
        <f t="shared" si="15"/>
        <v>-0.68095268095268091</v>
      </c>
    </row>
    <row r="26" spans="1:5">
      <c r="A26" s="4">
        <f>A21</f>
        <v>1</v>
      </c>
      <c r="B26" s="4">
        <f t="shared" ref="B26:E26" si="16">B21</f>
        <v>5</v>
      </c>
      <c r="C26" s="4">
        <f t="shared" si="16"/>
        <v>30</v>
      </c>
      <c r="D26" s="4">
        <f t="shared" si="16"/>
        <v>2.5</v>
      </c>
      <c r="E26" s="4">
        <f t="shared" si="16"/>
        <v>0</v>
      </c>
    </row>
    <row r="27" spans="1:5">
      <c r="A27" s="4">
        <f>A22</f>
        <v>0</v>
      </c>
      <c r="B27" s="4">
        <f t="shared" ref="B27:E27" si="17">B22</f>
        <v>1</v>
      </c>
      <c r="C27" s="4">
        <f t="shared" si="17"/>
        <v>6.1637931034482767</v>
      </c>
      <c r="D27" s="4">
        <f t="shared" si="17"/>
        <v>0.48275862068965525</v>
      </c>
      <c r="E27" s="4">
        <f t="shared" si="17"/>
        <v>-0.17241379310344829</v>
      </c>
    </row>
    <row r="28" spans="1:5">
      <c r="A28" s="4">
        <f>A23-A22</f>
        <v>0</v>
      </c>
      <c r="B28" s="4">
        <f t="shared" ref="B28:E28" si="18">B23-B22</f>
        <v>0</v>
      </c>
      <c r="C28" s="4">
        <f t="shared" si="18"/>
        <v>-0.39236453201970534</v>
      </c>
      <c r="D28" s="4">
        <f t="shared" si="18"/>
        <v>0.37438423645320185</v>
      </c>
      <c r="E28" s="4">
        <f t="shared" si="18"/>
        <v>0.55336617405582922</v>
      </c>
    </row>
    <row r="29" spans="1:5">
      <c r="A29" s="4">
        <f>A24</f>
        <v>0</v>
      </c>
      <c r="B29" s="4">
        <f t="shared" ref="B29:E29" si="19">B24</f>
        <v>0</v>
      </c>
      <c r="C29" s="4">
        <f t="shared" si="19"/>
        <v>0.12857732857732884</v>
      </c>
      <c r="D29" s="4">
        <f t="shared" si="19"/>
        <v>-0.39714239714239713</v>
      </c>
      <c r="E29" s="4">
        <f t="shared" si="19"/>
        <v>-0.68095268095268091</v>
      </c>
    </row>
    <row r="31" spans="1:5">
      <c r="A31" s="4">
        <f>A26</f>
        <v>1</v>
      </c>
      <c r="B31" s="4">
        <f t="shared" ref="B31:E31" si="20">B26</f>
        <v>5</v>
      </c>
      <c r="C31" s="4">
        <f t="shared" si="20"/>
        <v>30</v>
      </c>
      <c r="D31" s="4">
        <f t="shared" si="20"/>
        <v>2.5</v>
      </c>
      <c r="E31" s="4">
        <f t="shared" si="20"/>
        <v>0</v>
      </c>
    </row>
    <row r="32" spans="1:5">
      <c r="A32" s="4">
        <f>A27</f>
        <v>0</v>
      </c>
      <c r="B32" s="4">
        <f t="shared" ref="B32:E32" si="21">B27</f>
        <v>1</v>
      </c>
      <c r="C32" s="4">
        <f t="shared" si="21"/>
        <v>6.1637931034482767</v>
      </c>
      <c r="D32" s="4">
        <f t="shared" si="21"/>
        <v>0.48275862068965525</v>
      </c>
      <c r="E32" s="4">
        <f t="shared" si="21"/>
        <v>-0.17241379310344829</v>
      </c>
    </row>
    <row r="33" spans="1:5">
      <c r="A33" s="4">
        <f>A28/$C$28</f>
        <v>0</v>
      </c>
      <c r="B33" s="4">
        <f t="shared" ref="B33:E33" si="22">B28/$C$28</f>
        <v>0</v>
      </c>
      <c r="C33" s="4">
        <f t="shared" si="22"/>
        <v>1</v>
      </c>
      <c r="D33" s="4">
        <f t="shared" si="22"/>
        <v>-0.95417451349654492</v>
      </c>
      <c r="E33" s="4">
        <f t="shared" si="22"/>
        <v>-1.4103368905628759</v>
      </c>
    </row>
    <row r="34" spans="1:5">
      <c r="A34" s="4">
        <f>A29/$C$29</f>
        <v>0</v>
      </c>
      <c r="B34" s="4">
        <f t="shared" ref="B34:E34" si="23">B29/$C$29</f>
        <v>0</v>
      </c>
      <c r="C34" s="4">
        <f t="shared" si="23"/>
        <v>1</v>
      </c>
      <c r="D34" s="4">
        <f t="shared" si="23"/>
        <v>-3.0887435719552081</v>
      </c>
      <c r="E34" s="4">
        <f t="shared" si="23"/>
        <v>-5.2960555992819769</v>
      </c>
    </row>
    <row r="36" spans="1:5">
      <c r="A36" s="4">
        <f>A31</f>
        <v>1</v>
      </c>
      <c r="B36" s="4">
        <f t="shared" ref="B36:E36" si="24">B31</f>
        <v>5</v>
      </c>
      <c r="C36" s="4">
        <f t="shared" si="24"/>
        <v>30</v>
      </c>
      <c r="D36" s="4">
        <f t="shared" si="24"/>
        <v>2.5</v>
      </c>
      <c r="E36" s="4">
        <f t="shared" si="24"/>
        <v>0</v>
      </c>
    </row>
    <row r="37" spans="1:5">
      <c r="A37" s="4">
        <f>A32</f>
        <v>0</v>
      </c>
      <c r="B37" s="4">
        <f t="shared" ref="B37:E37" si="25">B32</f>
        <v>1</v>
      </c>
      <c r="C37" s="4">
        <f t="shared" si="25"/>
        <v>6.1637931034482767</v>
      </c>
      <c r="D37" s="4">
        <f t="shared" si="25"/>
        <v>0.48275862068965525</v>
      </c>
      <c r="E37" s="4">
        <f t="shared" si="25"/>
        <v>-0.17241379310344829</v>
      </c>
    </row>
    <row r="38" spans="1:5">
      <c r="A38" s="4">
        <f>A33</f>
        <v>0</v>
      </c>
      <c r="B38" s="4">
        <f t="shared" ref="B38:E38" si="26">B33</f>
        <v>0</v>
      </c>
      <c r="C38" s="4">
        <f t="shared" si="26"/>
        <v>1</v>
      </c>
      <c r="D38" s="4">
        <f t="shared" si="26"/>
        <v>-0.95417451349654492</v>
      </c>
      <c r="E38" s="4">
        <f t="shared" si="26"/>
        <v>-1.4103368905628759</v>
      </c>
    </row>
    <row r="39" spans="1:5">
      <c r="A39" s="4">
        <f>A34-A33</f>
        <v>0</v>
      </c>
      <c r="B39" s="4">
        <f t="shared" ref="B39:E39" si="27">B34-B33</f>
        <v>0</v>
      </c>
      <c r="C39" s="4">
        <f t="shared" si="27"/>
        <v>0</v>
      </c>
      <c r="D39" s="4">
        <f t="shared" si="27"/>
        <v>-2.1345690584586632</v>
      </c>
      <c r="E39" s="4">
        <f t="shared" si="27"/>
        <v>-3.885718708719101</v>
      </c>
    </row>
    <row r="41" spans="1:5">
      <c r="A41" s="4">
        <f>A36</f>
        <v>1</v>
      </c>
      <c r="B41" s="4">
        <f t="shared" ref="B41:E41" si="28">B36</f>
        <v>5</v>
      </c>
      <c r="C41" s="4">
        <f t="shared" si="28"/>
        <v>30</v>
      </c>
      <c r="D41" s="4">
        <f t="shared" si="28"/>
        <v>2.5</v>
      </c>
      <c r="E41" s="4">
        <f t="shared" si="28"/>
        <v>0</v>
      </c>
    </row>
    <row r="42" spans="1:5">
      <c r="A42" s="4">
        <f>A37</f>
        <v>0</v>
      </c>
      <c r="B42" s="4">
        <f t="shared" ref="B42:E42" si="29">B37</f>
        <v>1</v>
      </c>
      <c r="C42" s="4">
        <f t="shared" si="29"/>
        <v>6.1637931034482767</v>
      </c>
      <c r="D42" s="4">
        <f t="shared" si="29"/>
        <v>0.48275862068965525</v>
      </c>
      <c r="E42" s="4">
        <f t="shared" si="29"/>
        <v>-0.17241379310344829</v>
      </c>
    </row>
    <row r="43" spans="1:5">
      <c r="A43" s="4">
        <f>A38/$D$38</f>
        <v>0</v>
      </c>
      <c r="B43" s="4">
        <f t="shared" ref="B43:E43" si="30">B38</f>
        <v>0</v>
      </c>
      <c r="C43" s="4">
        <f t="shared" si="30"/>
        <v>1</v>
      </c>
      <c r="D43" s="4">
        <f t="shared" si="30"/>
        <v>-0.95417451349654492</v>
      </c>
      <c r="E43" s="4">
        <f t="shared" si="30"/>
        <v>-1.4103368905628759</v>
      </c>
    </row>
    <row r="44" spans="1:5">
      <c r="A44" s="4">
        <f>A39/$D$39</f>
        <v>0</v>
      </c>
      <c r="B44" s="4">
        <f t="shared" ref="B44:E44" si="31">B39/$D$39</f>
        <v>0</v>
      </c>
      <c r="C44" s="4">
        <f t="shared" si="31"/>
        <v>0</v>
      </c>
      <c r="D44" s="4">
        <f t="shared" si="31"/>
        <v>1</v>
      </c>
      <c r="E44" s="4">
        <f t="shared" si="31"/>
        <v>1.8203761988028224</v>
      </c>
    </row>
    <row r="47" spans="1:5">
      <c r="A47" s="4" t="s">
        <v>5</v>
      </c>
      <c r="B47" s="4">
        <f>E44</f>
        <v>1.8203761988028224</v>
      </c>
    </row>
    <row r="48" spans="1:5">
      <c r="A48" s="4" t="s">
        <v>6</v>
      </c>
      <c r="B48" s="4">
        <f>E43-D43*B47</f>
        <v>0.32661968331049684</v>
      </c>
    </row>
    <row r="49" spans="1:2">
      <c r="A49" s="4" t="s">
        <v>7</v>
      </c>
      <c r="B49" s="4">
        <f>E42-C42*B48-D42*B47</f>
        <v>-3.0644322474134773</v>
      </c>
    </row>
    <row r="50" spans="1:2">
      <c r="A50" s="4" t="s">
        <v>8</v>
      </c>
      <c r="B50" s="4">
        <f>E41-D41*B47-C41*B48-B41*B49</f>
        <v>0.9726302407454277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"/>
  <sheetViews>
    <sheetView workbookViewId="0">
      <selection activeCell="E8" sqref="E8"/>
    </sheetView>
  </sheetViews>
  <sheetFormatPr defaultRowHeight="15"/>
  <cols>
    <col min="1" max="1" width="10.42578125" customWidth="1"/>
    <col min="4" max="4" width="9.140625" customWidth="1"/>
  </cols>
  <sheetData>
    <row r="1" spans="1:11">
      <c r="A1" s="7" t="s">
        <v>7</v>
      </c>
      <c r="B1" s="7" t="s">
        <v>6</v>
      </c>
      <c r="C1" s="7" t="s">
        <v>5</v>
      </c>
      <c r="D1" s="7" t="s">
        <v>9</v>
      </c>
      <c r="E1" s="7" t="s">
        <v>10</v>
      </c>
      <c r="F1" s="7" t="s">
        <v>11</v>
      </c>
      <c r="G1" s="7" t="s">
        <v>12</v>
      </c>
      <c r="H1" s="7" t="s">
        <v>13</v>
      </c>
      <c r="J1" s="5" t="s">
        <v>14</v>
      </c>
      <c r="K1" s="5" t="s">
        <v>15</v>
      </c>
    </row>
    <row r="2" spans="1:11">
      <c r="A2" s="6">
        <v>2</v>
      </c>
      <c r="B2" s="6">
        <v>4</v>
      </c>
      <c r="C2" s="6">
        <f>A2+$J$2*(B2-A2)</f>
        <v>2.7639320225002102</v>
      </c>
      <c r="D2" s="6">
        <f>A2+$K$2*(B2-A2)</f>
        <v>3.2360679774997898</v>
      </c>
      <c r="E2" s="6">
        <f>5*COS(A2)-SIN(A2)</f>
        <v>-2.9900316095613935</v>
      </c>
      <c r="F2" s="6">
        <f t="shared" ref="F2:H2" si="0">5*COS(B2)-SIN(B2)</f>
        <v>-2.5114156090101316</v>
      </c>
      <c r="G2" s="6">
        <f t="shared" si="0"/>
        <v>-5.0163960346288308</v>
      </c>
      <c r="H2" s="6">
        <f t="shared" si="0"/>
        <v>-4.8833677797643915</v>
      </c>
      <c r="J2" s="2">
        <f>K2*K2</f>
        <v>0.38196601125010521</v>
      </c>
      <c r="K2" s="2">
        <f>(SQRT(5)-1)/2</f>
        <v>0.6180339887498949</v>
      </c>
    </row>
    <row r="3" spans="1:11">
      <c r="A3">
        <f>IF(G2&lt;H2,A2,C2)</f>
        <v>2</v>
      </c>
      <c r="B3">
        <f>IF(G2&lt;H2,D2,B2)</f>
        <v>3.2360679774997898</v>
      </c>
      <c r="C3">
        <f>A3+$J$2*(B3-A3)</f>
        <v>2.4721359549995796</v>
      </c>
      <c r="D3">
        <f>A3+$K$2*(B3-A3)</f>
        <v>2.7639320225002102</v>
      </c>
      <c r="E3">
        <f>5*COS(A3)-SIN(A3)</f>
        <v>-2.9900316095613935</v>
      </c>
      <c r="F3">
        <f t="shared" ref="F3" si="1">5*COS(B3)-SIN(B3)</f>
        <v>-4.8833677797643915</v>
      </c>
      <c r="G3">
        <f t="shared" ref="G3" si="2">5*COS(C3)-SIN(C3)</f>
        <v>-4.5413547077093641</v>
      </c>
      <c r="H3">
        <f t="shared" ref="H3" si="3">5*COS(D3)-SIN(D3)</f>
        <v>-5.0163960346288308</v>
      </c>
    </row>
    <row r="4" spans="1:11">
      <c r="A4">
        <f>IF(G3&lt;H3,A3,C3)</f>
        <v>2.4721359549995796</v>
      </c>
      <c r="B4">
        <f>IF(G3&lt;H3,D3,B3)</f>
        <v>3.2360679774997898</v>
      </c>
      <c r="C4">
        <f>A4+$J$2*(B4-A4)</f>
        <v>2.7639320225002106</v>
      </c>
      <c r="D4">
        <f>A4+$K$2*(B4-A4)</f>
        <v>2.9442719099991592</v>
      </c>
      <c r="E4">
        <f>5*COS(A4)-SIN(A4)</f>
        <v>-4.5413547077093641</v>
      </c>
      <c r="F4">
        <f t="shared" ref="F4" si="4">5*COS(B4)-SIN(B4)</f>
        <v>-4.8833677797643915</v>
      </c>
      <c r="G4">
        <f t="shared" ref="G4" si="5">5*COS(C4)-SIN(C4)</f>
        <v>-5.0163960346288317</v>
      </c>
      <c r="H4">
        <f t="shared" ref="H4" si="6">5*COS(D4)-SIN(D4)</f>
        <v>-5.0990194993219742</v>
      </c>
    </row>
    <row r="5" spans="1:11">
      <c r="A5" s="2">
        <f>IF(G4&lt;H4,A4,C4)</f>
        <v>2.7639320225002106</v>
      </c>
      <c r="B5" s="2">
        <f>IF(G4&lt;H4,D4,B4)</f>
        <v>3.2360679774997898</v>
      </c>
      <c r="C5">
        <f>A5+$J$2*(B5-A5)</f>
        <v>2.9442719099991592</v>
      </c>
      <c r="D5">
        <f>A5+$K$2*(B5-A5)</f>
        <v>3.0557280900008417</v>
      </c>
      <c r="E5">
        <f>5*COS(A5)-SIN(A5)</f>
        <v>-5.0163960346288317</v>
      </c>
      <c r="F5">
        <f t="shared" ref="F5" si="7">5*COS(B5)-SIN(B5)</f>
        <v>-4.8833677797643915</v>
      </c>
      <c r="G5">
        <f t="shared" ref="G5" si="8">5*COS(C5)-SIN(C5)</f>
        <v>-5.0990194993219742</v>
      </c>
      <c r="H5">
        <f t="shared" ref="H5" si="9">5*COS(D5)-SIN(D5)</f>
        <v>-5.0673386066004689</v>
      </c>
    </row>
    <row r="8" spans="1:11">
      <c r="A8" s="2" t="s">
        <v>16</v>
      </c>
    </row>
    <row r="9" spans="1:11">
      <c r="A9" s="2">
        <f>B5-A5</f>
        <v>0.47213595499957917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7"/>
  <sheetViews>
    <sheetView topLeftCell="A4" workbookViewId="0">
      <selection activeCell="D24" sqref="D24"/>
    </sheetView>
  </sheetViews>
  <sheetFormatPr defaultRowHeight="15"/>
  <cols>
    <col min="2" max="2" width="19.85546875" customWidth="1"/>
    <col min="9" max="9" width="26" customWidth="1"/>
  </cols>
  <sheetData>
    <row r="1" spans="1:9">
      <c r="A1" t="s">
        <v>17</v>
      </c>
      <c r="B1" t="s">
        <v>0</v>
      </c>
      <c r="D1" t="s">
        <v>18</v>
      </c>
    </row>
    <row r="2" spans="1:9">
      <c r="A2">
        <v>1</v>
      </c>
      <c r="B2">
        <v>1</v>
      </c>
      <c r="D2">
        <v>0.5</v>
      </c>
    </row>
    <row r="3" spans="1:9">
      <c r="A3">
        <v>1.5</v>
      </c>
      <c r="B3">
        <v>1.7678160000000001</v>
      </c>
    </row>
    <row r="6" spans="1:9">
      <c r="A6" t="s">
        <v>17</v>
      </c>
      <c r="B6" t="s">
        <v>0</v>
      </c>
      <c r="D6" t="s">
        <v>18</v>
      </c>
    </row>
    <row r="7" spans="1:9">
      <c r="A7">
        <v>1</v>
      </c>
      <c r="B7">
        <v>1</v>
      </c>
      <c r="D7">
        <v>0.25</v>
      </c>
    </row>
    <row r="8" spans="1:9">
      <c r="A8">
        <v>1.25</v>
      </c>
      <c r="B8">
        <v>1.4251389999999999</v>
      </c>
    </row>
    <row r="9" spans="1:9">
      <c r="A9">
        <v>1.5</v>
      </c>
      <c r="B9" s="8">
        <v>1.7681500000000001</v>
      </c>
    </row>
    <row r="12" spans="1:9">
      <c r="A12" t="s">
        <v>17</v>
      </c>
      <c r="B12" t="s">
        <v>0</v>
      </c>
      <c r="D12" t="s">
        <v>18</v>
      </c>
      <c r="E12" t="s">
        <v>19</v>
      </c>
      <c r="F12" t="s">
        <v>20</v>
      </c>
      <c r="G12" t="s">
        <v>21</v>
      </c>
      <c r="H12" t="s">
        <v>22</v>
      </c>
      <c r="I12" s="10" t="s">
        <v>23</v>
      </c>
    </row>
    <row r="13" spans="1:9">
      <c r="A13">
        <v>1</v>
      </c>
      <c r="B13" s="9">
        <v>1</v>
      </c>
      <c r="D13">
        <f>D7/2</f>
        <v>0.125</v>
      </c>
      <c r="E13">
        <f>$D$13*(SIN(2*A13)+SIN(B13))</f>
        <v>0.21884605145419728</v>
      </c>
      <c r="F13">
        <f>$D$13*(SIN(2*(A13+$D$13/2))+SIN(B13+E13/2))</f>
        <v>0.2182202210210864</v>
      </c>
      <c r="G13">
        <f>$D$13*(SIN(2*(A13+$D$13/2))+SIN(B13+F13/2))</f>
        <v>0.21820280266090758</v>
      </c>
      <c r="H13">
        <f>$D$13*(SIN(2*(A13+$D$13))+SIN(B13+G13))</f>
        <v>0.21456917971398828</v>
      </c>
      <c r="I13" s="9"/>
    </row>
    <row r="14" spans="1:9">
      <c r="A14">
        <f>A13+$D$13</f>
        <v>1.125</v>
      </c>
      <c r="B14" s="6">
        <f>B13+E13/6+F13/3+G13/3+H13/6</f>
        <v>1.2177102130886954</v>
      </c>
      <c r="E14">
        <f t="shared" ref="E14:E17" si="0">$D$13*(SIN(2*A14)+SIN(B14))</f>
        <v>0.21454790205705065</v>
      </c>
      <c r="F14">
        <f t="shared" ref="F14:F17" si="1">$D$13*(SIN(2*(A14+$D$13/2))+SIN(B14+E14/2))</f>
        <v>0.20795313022475992</v>
      </c>
      <c r="G14">
        <f t="shared" ref="G14:G17" si="2">$D$13*(SIN(2*(A14+$D$13/2))+SIN(B14+F14/2))</f>
        <v>0.2078521713388895</v>
      </c>
      <c r="H14">
        <f t="shared" ref="H14:H17" si="3">$D$13*(SIN(2*(A14+$D$13))+SIN(B14+G14))</f>
        <v>0.19849302749978059</v>
      </c>
      <c r="I14" s="9"/>
    </row>
    <row r="15" spans="1:9">
      <c r="A15">
        <f t="shared" ref="A15:A17" si="4">A14+$D$13</f>
        <v>1.25</v>
      </c>
      <c r="B15" s="9">
        <f t="shared" ref="B15:B17" si="5">B14+E14/6+F14/3+G14/3+H14/6</f>
        <v>1.425152135202717</v>
      </c>
      <c r="E15">
        <f t="shared" si="0"/>
        <v>0.19848559548255923</v>
      </c>
      <c r="F15">
        <f t="shared" si="1"/>
        <v>0.18660549338483085</v>
      </c>
      <c r="G15">
        <f t="shared" si="2"/>
        <v>0.18656884973573812</v>
      </c>
      <c r="H15">
        <f t="shared" si="3"/>
        <v>0.17260296188758853</v>
      </c>
      <c r="I15" s="9"/>
    </row>
    <row r="16" spans="1:9">
      <c r="A16">
        <f t="shared" si="4"/>
        <v>1.375</v>
      </c>
      <c r="B16" s="6">
        <f t="shared" si="5"/>
        <v>1.6113916758045979</v>
      </c>
      <c r="E16">
        <f t="shared" si="0"/>
        <v>0.17260463925321878</v>
      </c>
      <c r="F16">
        <f t="shared" si="1"/>
        <v>0.15692566035994307</v>
      </c>
      <c r="G16">
        <f t="shared" si="2"/>
        <v>0.15704586704062148</v>
      </c>
      <c r="H16">
        <f t="shared" si="3"/>
        <v>0.14020655962739162</v>
      </c>
      <c r="I16" s="9"/>
    </row>
    <row r="17" spans="1:9">
      <c r="A17">
        <f t="shared" si="4"/>
        <v>1.5</v>
      </c>
      <c r="B17" s="9">
        <f t="shared" si="5"/>
        <v>1.768184051418221</v>
      </c>
      <c r="E17">
        <f t="shared" si="0"/>
        <v>0.14021277754187977</v>
      </c>
      <c r="F17">
        <f t="shared" si="1"/>
        <v>0.12262852008096502</v>
      </c>
      <c r="G17">
        <f t="shared" si="2"/>
        <v>0.1229143438326471</v>
      </c>
      <c r="H17">
        <f t="shared" si="3"/>
        <v>0.10511815245148154</v>
      </c>
      <c r="I17" s="11">
        <f>(B9-B3)/(B17-B9)</f>
        <v>9.8086957152120515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8"/>
  <sheetViews>
    <sheetView tabSelected="1" workbookViewId="0">
      <selection activeCell="A9" sqref="A9"/>
    </sheetView>
  </sheetViews>
  <sheetFormatPr defaultRowHeight="15"/>
  <sheetData>
    <row r="1" spans="1:8">
      <c r="A1" t="s">
        <v>2</v>
      </c>
      <c r="B1" t="s">
        <v>24</v>
      </c>
      <c r="D1" t="s">
        <v>18</v>
      </c>
      <c r="G1" s="10" t="s">
        <v>28</v>
      </c>
      <c r="H1" s="9">
        <v>5.18</v>
      </c>
    </row>
    <row r="2" spans="1:8">
      <c r="A2">
        <v>1</v>
      </c>
      <c r="B2">
        <v>5</v>
      </c>
      <c r="C2">
        <f>B2</f>
        <v>5</v>
      </c>
      <c r="D2">
        <v>0.2</v>
      </c>
      <c r="G2" s="10" t="s">
        <v>27</v>
      </c>
      <c r="H2" s="9">
        <v>5.2350000000000003</v>
      </c>
    </row>
    <row r="3" spans="1:8">
      <c r="A3">
        <f>A2+$D$2</f>
        <v>1.2</v>
      </c>
      <c r="B3">
        <v>5.6</v>
      </c>
      <c r="C3">
        <f>2*B3</f>
        <v>11.2</v>
      </c>
    </row>
    <row r="4" spans="1:8">
      <c r="A4">
        <f t="shared" ref="A4:A6" si="0">A3+$D$2</f>
        <v>1.4</v>
      </c>
      <c r="B4">
        <v>6.2</v>
      </c>
      <c r="C4">
        <f>2*B4</f>
        <v>12.4</v>
      </c>
    </row>
    <row r="5" spans="1:8">
      <c r="A5">
        <f t="shared" si="0"/>
        <v>1.5999999999999999</v>
      </c>
      <c r="B5">
        <v>7.8</v>
      </c>
      <c r="C5">
        <f>2*B5</f>
        <v>15.6</v>
      </c>
    </row>
    <row r="6" spans="1:8">
      <c r="A6">
        <f t="shared" si="0"/>
        <v>1.7999999999999998</v>
      </c>
      <c r="B6">
        <v>8.5</v>
      </c>
      <c r="C6">
        <f>B6</f>
        <v>8.5</v>
      </c>
    </row>
    <row r="7" spans="1:8">
      <c r="A7" s="9"/>
      <c r="B7" s="10" t="s">
        <v>25</v>
      </c>
      <c r="C7" s="9">
        <f>($D$2/2)*(C2+C3+C4+C5+C6)</f>
        <v>5.2700000000000005</v>
      </c>
      <c r="E7" s="10" t="s">
        <v>26</v>
      </c>
      <c r="F7" s="9">
        <f>(C7-H1)/(H2-C7)</f>
        <v>-2.5714285714285823</v>
      </c>
    </row>
    <row r="8" spans="1:8">
      <c r="E8" s="10" t="s">
        <v>29</v>
      </c>
      <c r="F8" s="9">
        <f>ABS((H2-C7)/3)</f>
        <v>1.1666666666666714E-2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Ex. 1</vt:lpstr>
      <vt:lpstr>Ex. 3</vt:lpstr>
      <vt:lpstr>Ex. 4</vt:lpstr>
      <vt:lpstr>Ex. 5</vt:lpstr>
      <vt:lpstr>Ex. 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Mafalda Falcão</dc:creator>
  <cp:lastModifiedBy>Mafalda Falcão</cp:lastModifiedBy>
  <dcterms:created xsi:type="dcterms:W3CDTF">2014-01-30T15:04:30Z</dcterms:created>
  <dcterms:modified xsi:type="dcterms:W3CDTF">2014-01-31T14:01:42Z</dcterms:modified>
</cp:coreProperties>
</file>