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706381\Documents\Pessoal\DOUTORADO\EstudosTese\CGE\Programs\ConstroiMipRegional\"/>
    </mc:Choice>
  </mc:AlternateContent>
  <bookViews>
    <workbookView xWindow="0" yWindow="0" windowWidth="25200" windowHeight="12360" activeTab="3"/>
  </bookViews>
  <sheets>
    <sheet name="Esquema" sheetId="1" r:id="rId1"/>
    <sheet name="Nacional" sheetId="2" r:id="rId2"/>
    <sheet name="Regional" sheetId="3" r:id="rId3"/>
    <sheet name="Migration" sheetId="5" r:id="rId4"/>
    <sheet name="Plan1" sheetId="6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2" i="1" l="1"/>
  <c r="R21" i="1" s="1"/>
  <c r="T24" i="1" l="1"/>
  <c r="S24" i="1" l="1"/>
  <c r="G9" i="1"/>
  <c r="S23" i="1"/>
  <c r="K39" i="1" l="1"/>
  <c r="H41" i="1"/>
  <c r="K41" i="1"/>
  <c r="H40" i="1"/>
  <c r="K40" i="1"/>
  <c r="H39" i="1"/>
  <c r="H38" i="1"/>
  <c r="K38" i="1"/>
  <c r="H37" i="1"/>
  <c r="K37" i="1"/>
  <c r="G28" i="1"/>
  <c r="H36" i="1"/>
  <c r="K36" i="1"/>
  <c r="K35" i="1"/>
  <c r="H34" i="1"/>
  <c r="G34" i="1"/>
  <c r="H32" i="1"/>
  <c r="G32" i="1"/>
  <c r="K32" i="1"/>
  <c r="J32" i="1"/>
  <c r="H30" i="1"/>
  <c r="G30" i="1"/>
  <c r="K30" i="1"/>
  <c r="J30" i="1"/>
  <c r="K31" i="1"/>
  <c r="J31" i="1"/>
  <c r="H29" i="1"/>
  <c r="K28" i="1"/>
  <c r="J28" i="1"/>
  <c r="H27" i="1"/>
  <c r="K27" i="1"/>
  <c r="K26" i="1"/>
  <c r="J26" i="1"/>
  <c r="H25" i="1"/>
  <c r="K25" i="1"/>
  <c r="H22" i="1"/>
  <c r="H24" i="1"/>
  <c r="G24" i="1"/>
  <c r="K24" i="1"/>
  <c r="J24" i="1"/>
  <c r="G23" i="1"/>
  <c r="G22" i="1"/>
  <c r="G21" i="1"/>
  <c r="J23" i="1"/>
  <c r="J22" i="1"/>
  <c r="K22" i="1"/>
  <c r="J21" i="1"/>
  <c r="H28" i="1"/>
  <c r="H6" i="1"/>
  <c r="H21" i="1" s="1"/>
  <c r="G29" i="1"/>
  <c r="K29" i="1"/>
  <c r="J29" i="1"/>
  <c r="J34" i="1"/>
  <c r="K34" i="1"/>
  <c r="K21" i="1"/>
  <c r="G33" i="1"/>
  <c r="K33" i="1"/>
  <c r="J33" i="1"/>
  <c r="H26" i="1"/>
  <c r="G26" i="1"/>
  <c r="H35" i="1"/>
  <c r="G35" i="1"/>
  <c r="J35" i="1"/>
  <c r="H31" i="1"/>
  <c r="G31" i="1"/>
  <c r="H33" i="1" l="1"/>
  <c r="H7" i="1"/>
  <c r="K17" i="1"/>
  <c r="J17" i="1"/>
  <c r="G15" i="1"/>
  <c r="G14" i="1"/>
  <c r="G16" i="1" s="1"/>
  <c r="G17" i="1" s="1"/>
  <c r="G10" i="1"/>
  <c r="H9" i="1"/>
  <c r="G8" i="1"/>
  <c r="G6" i="1"/>
  <c r="H5" i="1"/>
  <c r="G5" i="1"/>
  <c r="H15" i="1" l="1"/>
  <c r="H14" i="1"/>
  <c r="H16" i="1" s="1"/>
  <c r="H17" i="1" s="1"/>
</calcChain>
</file>

<file path=xl/sharedStrings.xml><?xml version="1.0" encoding="utf-8"?>
<sst xmlns="http://schemas.openxmlformats.org/spreadsheetml/2006/main" count="582" uniqueCount="369">
  <si>
    <t>Estados</t>
  </si>
  <si>
    <t>Produtos</t>
  </si>
  <si>
    <t>Setores</t>
  </si>
  <si>
    <t>Nacional</t>
  </si>
  <si>
    <t>Regional</t>
  </si>
  <si>
    <t>IntermConsum</t>
  </si>
  <si>
    <t>Linha</t>
  </si>
  <si>
    <t>Coluna</t>
  </si>
  <si>
    <t>Demand</t>
  </si>
  <si>
    <t>AddedValue</t>
  </si>
  <si>
    <t>Offer</t>
  </si>
  <si>
    <t>Production</t>
  </si>
  <si>
    <t>Import</t>
  </si>
  <si>
    <t>Distribution</t>
  </si>
  <si>
    <t>TotalConsum</t>
  </si>
  <si>
    <t>TotDemand</t>
  </si>
  <si>
    <t>MarginTrade's</t>
  </si>
  <si>
    <t>Taxes</t>
  </si>
  <si>
    <t>ImportTax</t>
  </si>
  <si>
    <t>vetor de importações</t>
  </si>
  <si>
    <t xml:space="preserve">Matriz de importações </t>
  </si>
  <si>
    <t>ConsumBaseprice</t>
  </si>
  <si>
    <t>parâmetros</t>
  </si>
  <si>
    <t>Variáveis</t>
  </si>
  <si>
    <t>Dimensão</t>
  </si>
  <si>
    <t>Observação</t>
  </si>
  <si>
    <t>Observações Gerais</t>
  </si>
  <si>
    <t>Calculate</t>
  </si>
  <si>
    <t>Input</t>
  </si>
  <si>
    <t>E</t>
  </si>
  <si>
    <t xml:space="preserve">Demanda a preços base </t>
  </si>
  <si>
    <t>Tipo</t>
  </si>
  <si>
    <t>M</t>
  </si>
  <si>
    <t>V</t>
  </si>
  <si>
    <t>U</t>
  </si>
  <si>
    <t xml:space="preserve">A </t>
  </si>
  <si>
    <t>Bm</t>
  </si>
  <si>
    <t>Bn</t>
  </si>
  <si>
    <t>D</t>
  </si>
  <si>
    <t>Leontief</t>
  </si>
  <si>
    <t>MIP</t>
  </si>
  <si>
    <t>Y</t>
  </si>
  <si>
    <t>Cols. Demand</t>
  </si>
  <si>
    <t>Q</t>
  </si>
  <si>
    <t>Ql</t>
  </si>
  <si>
    <t>X</t>
  </si>
  <si>
    <t>Z</t>
  </si>
  <si>
    <t>M ci</t>
  </si>
  <si>
    <t>M demanda</t>
  </si>
  <si>
    <t>T ci</t>
  </si>
  <si>
    <t>T demanda</t>
  </si>
  <si>
    <t>W</t>
  </si>
  <si>
    <t>W ci</t>
  </si>
  <si>
    <t>W demanda</t>
  </si>
  <si>
    <t>Setor x Setor</t>
  </si>
  <si>
    <t>Produto X Tipo Demanda</t>
  </si>
  <si>
    <t>CI a preços base</t>
  </si>
  <si>
    <t>ProdutoX Setor</t>
  </si>
  <si>
    <t>Total produzido</t>
  </si>
  <si>
    <t>Setor x Produto</t>
  </si>
  <si>
    <t>Matriz de imposto sobre Importações</t>
  </si>
  <si>
    <t>Matriz de Usos a preços base</t>
  </si>
  <si>
    <t>Consumo / VA</t>
  </si>
  <si>
    <t>Setor X tipo Demanda</t>
  </si>
  <si>
    <t>I</t>
  </si>
  <si>
    <t>matriz Identidade</t>
  </si>
  <si>
    <t xml:space="preserve"> D  x  Bn</t>
  </si>
  <si>
    <t>U  /   X</t>
  </si>
  <si>
    <t>A  x  X'</t>
  </si>
  <si>
    <t>( I - A) ^ -1</t>
  </si>
  <si>
    <t>Z || Y</t>
  </si>
  <si>
    <t>IntermConsum || Demand || totDemand</t>
  </si>
  <si>
    <t>IntermConsum || Demand</t>
  </si>
  <si>
    <t>VA</t>
  </si>
  <si>
    <t>SomaLinha(Bm) do CI</t>
  </si>
  <si>
    <t>SomaLInha(Bm) do tipo demanda</t>
  </si>
  <si>
    <t>SomaLinha(Impostos) do CI</t>
  </si>
  <si>
    <t>SomaLInha(Impostos) do tipo demanda</t>
  </si>
  <si>
    <t xml:space="preserve">VA </t>
  </si>
  <si>
    <t>Zeros</t>
  </si>
  <si>
    <t>Compõe matriz</t>
  </si>
  <si>
    <t>T</t>
  </si>
  <si>
    <t>Q'</t>
  </si>
  <si>
    <t>X'</t>
  </si>
  <si>
    <t>V'</t>
  </si>
  <si>
    <t>Legenda</t>
  </si>
  <si>
    <t>Matriz de Uso - produto x setor</t>
  </si>
  <si>
    <t>Matriz de Produção - produto x setor</t>
  </si>
  <si>
    <t>Matriz de Uso de bens domésticos  - setor x setor</t>
  </si>
  <si>
    <t>Demanda final por bens domésticos - produto x setor</t>
  </si>
  <si>
    <t>Demanda final por bens domésticos- setor x setor</t>
  </si>
  <si>
    <t xml:space="preserve">Matriz de uso de  bens importados- setor x setor </t>
  </si>
  <si>
    <t xml:space="preserve">Matriz de impostos </t>
  </si>
  <si>
    <t>Vetor de valor adicionado</t>
  </si>
  <si>
    <t>Vetor de produção total - produtos</t>
  </si>
  <si>
    <t>Vetor de produção total - Setor</t>
  </si>
  <si>
    <t>B</t>
  </si>
  <si>
    <t>Matriz de coeficientes técnicos</t>
  </si>
  <si>
    <t>Matriz de proporção de produção</t>
  </si>
  <si>
    <t>D = V (Q)^-1</t>
  </si>
  <si>
    <t>B = U (X)^-1</t>
  </si>
  <si>
    <t xml:space="preserve">Z = DBX </t>
  </si>
  <si>
    <t>Matriz de consumo intermediario - Setor x setor</t>
  </si>
  <si>
    <t>L = (I - DB)^-1</t>
  </si>
  <si>
    <t>Arquivo de Usos</t>
  </si>
  <si>
    <t>Arquivo de Recursos</t>
  </si>
  <si>
    <t>CI</t>
  </si>
  <si>
    <t>DEMANDA</t>
  </si>
  <si>
    <t>OFERTA</t>
  </si>
  <si>
    <t>PRODUÇÃO</t>
  </si>
  <si>
    <t>IMPORTACAO</t>
  </si>
  <si>
    <t>Colunas de DEMANDA</t>
  </si>
  <si>
    <t>Colunas de OFERTA</t>
  </si>
  <si>
    <t>EXPORTACAO</t>
  </si>
  <si>
    <t>GOVERNO</t>
  </si>
  <si>
    <t>ISFLSF</t>
  </si>
  <si>
    <t>FAMILIAS</t>
  </si>
  <si>
    <t>FBCF</t>
  </si>
  <si>
    <t>ESTOQUE</t>
  </si>
  <si>
    <t>DF</t>
  </si>
  <si>
    <t>DT</t>
  </si>
  <si>
    <t>MARG COM</t>
  </si>
  <si>
    <t>MARG TRANS</t>
  </si>
  <si>
    <t>IPI</t>
  </si>
  <si>
    <t>ICMS</t>
  </si>
  <si>
    <t>OUT IMP</t>
  </si>
  <si>
    <t>TILS</t>
  </si>
  <si>
    <t>OFERTA TOTAL PREÇO CONS</t>
  </si>
  <si>
    <t>OFERTA TOTAL PREÇO BASE</t>
  </si>
  <si>
    <t>IMPOSTO IMPORTAÇÃO</t>
  </si>
  <si>
    <t>Algoritmo</t>
  </si>
  <si>
    <t>...</t>
  </si>
  <si>
    <t>Consumo das ISFLSF</t>
  </si>
  <si>
    <t>V'1_1</t>
  </si>
  <si>
    <t>V'2_1</t>
  </si>
  <si>
    <t>V'27_1</t>
  </si>
  <si>
    <t>V'27_2</t>
  </si>
  <si>
    <t>v'2_2</t>
  </si>
  <si>
    <t>V'1_2</t>
  </si>
  <si>
    <t>V'1_27</t>
  </si>
  <si>
    <t>V'2_27</t>
  </si>
  <si>
    <t>V'27_27</t>
  </si>
  <si>
    <t>U1_1</t>
  </si>
  <si>
    <t>U2_1</t>
  </si>
  <si>
    <t>U27_1</t>
  </si>
  <si>
    <t>U1_2</t>
  </si>
  <si>
    <t>U2_2</t>
  </si>
  <si>
    <t>U27_2</t>
  </si>
  <si>
    <t>U1_27</t>
  </si>
  <si>
    <t>U2_27</t>
  </si>
  <si>
    <t>U27_27</t>
  </si>
  <si>
    <t>E1_1</t>
  </si>
  <si>
    <t>E1_2</t>
  </si>
  <si>
    <t>E1_27</t>
  </si>
  <si>
    <t>E2_1</t>
  </si>
  <si>
    <t>E2_2</t>
  </si>
  <si>
    <t>E2_27</t>
  </si>
  <si>
    <t>E27_1</t>
  </si>
  <si>
    <t>E27_2</t>
  </si>
  <si>
    <t>E27_27</t>
  </si>
  <si>
    <t>Z1_1</t>
  </si>
  <si>
    <t>Z2_1</t>
  </si>
  <si>
    <t>Z_27_1</t>
  </si>
  <si>
    <t>Z1_2</t>
  </si>
  <si>
    <t>Z2_2</t>
  </si>
  <si>
    <t>Z27_2</t>
  </si>
  <si>
    <t>Z27_27</t>
  </si>
  <si>
    <t>Z1_27</t>
  </si>
  <si>
    <t>Z2_27</t>
  </si>
  <si>
    <t>Y1_1</t>
  </si>
  <si>
    <t>Y2_1</t>
  </si>
  <si>
    <t>Y27_1</t>
  </si>
  <si>
    <t>Y1_27</t>
  </si>
  <si>
    <t>Y1_2</t>
  </si>
  <si>
    <t>Y2_2</t>
  </si>
  <si>
    <t>Y27_2</t>
  </si>
  <si>
    <t>Y2_27</t>
  </si>
  <si>
    <t>Y27_27</t>
  </si>
  <si>
    <t>M1_CI</t>
  </si>
  <si>
    <t>M2_CI</t>
  </si>
  <si>
    <t>M27_CI</t>
  </si>
  <si>
    <t>M1_DF</t>
  </si>
  <si>
    <t>M2_DF</t>
  </si>
  <si>
    <t>T1_CI</t>
  </si>
  <si>
    <t>T2_CI</t>
  </si>
  <si>
    <t>T27_CI</t>
  </si>
  <si>
    <t>T1_DF</t>
  </si>
  <si>
    <t>D2_DF</t>
  </si>
  <si>
    <t>T27_DF</t>
  </si>
  <si>
    <t>M27_DF</t>
  </si>
  <si>
    <t>Q'1</t>
  </si>
  <si>
    <t>Q'2</t>
  </si>
  <si>
    <t>Q'27</t>
  </si>
  <si>
    <t>X'1</t>
  </si>
  <si>
    <t>X'2</t>
  </si>
  <si>
    <t>X'27</t>
  </si>
  <si>
    <t>Q1</t>
  </si>
  <si>
    <t>Q2</t>
  </si>
  <si>
    <t>Q27</t>
  </si>
  <si>
    <t>X1</t>
  </si>
  <si>
    <t>X2</t>
  </si>
  <si>
    <t>X27</t>
  </si>
  <si>
    <t>W1</t>
  </si>
  <si>
    <t>W2</t>
  </si>
  <si>
    <t>W27</t>
  </si>
  <si>
    <t>PT</t>
  </si>
  <si>
    <t>Commodities</t>
  </si>
  <si>
    <t>Activities</t>
  </si>
  <si>
    <t>Final Demand</t>
  </si>
  <si>
    <t>Imports</t>
  </si>
  <si>
    <t>Added Value</t>
  </si>
  <si>
    <t>Total production</t>
  </si>
  <si>
    <t>State 1</t>
  </si>
  <si>
    <t>State 2</t>
  </si>
  <si>
    <t>State 27</t>
  </si>
  <si>
    <t>Exports</t>
  </si>
  <si>
    <t>Year T</t>
  </si>
  <si>
    <t>Year T+1</t>
  </si>
  <si>
    <t>Migration Matrix</t>
  </si>
  <si>
    <t>M12</t>
  </si>
  <si>
    <t>M13</t>
  </si>
  <si>
    <t>M157</t>
  </si>
  <si>
    <t>M257</t>
  </si>
  <si>
    <t>M23</t>
  </si>
  <si>
    <t>M357</t>
  </si>
  <si>
    <t>M32</t>
  </si>
  <si>
    <t>M31</t>
  </si>
  <si>
    <t>M21</t>
  </si>
  <si>
    <t>M571</t>
  </si>
  <si>
    <t>M572</t>
  </si>
  <si>
    <t>M573</t>
  </si>
  <si>
    <t>Activity 1</t>
  </si>
  <si>
    <t>Activity 2</t>
  </si>
  <si>
    <t>Activity 3</t>
  </si>
  <si>
    <t>Activity 57</t>
  </si>
  <si>
    <t>X22</t>
  </si>
  <si>
    <t>X33</t>
  </si>
  <si>
    <t>X5757</t>
  </si>
  <si>
    <t>X11</t>
  </si>
  <si>
    <t>Total Production</t>
  </si>
  <si>
    <t>Final demand</t>
  </si>
  <si>
    <t>Unemployment</t>
  </si>
  <si>
    <t>Government Consum</t>
  </si>
  <si>
    <t>Households Consum</t>
  </si>
  <si>
    <t>E1_n-1</t>
  </si>
  <si>
    <t>E1_n-2</t>
  </si>
  <si>
    <t>E1_n-6</t>
  </si>
  <si>
    <t>E1_n-5</t>
  </si>
  <si>
    <t>E1_n-4</t>
  </si>
  <si>
    <t>E1_n-3</t>
  </si>
  <si>
    <t>E2_n-1</t>
  </si>
  <si>
    <t>E2_n-2</t>
  </si>
  <si>
    <t>E2_n-3</t>
  </si>
  <si>
    <t>E2_n-4</t>
  </si>
  <si>
    <t>E2_n-5</t>
  </si>
  <si>
    <t>E2_n-6</t>
  </si>
  <si>
    <t>E27_n-1</t>
  </si>
  <si>
    <t>E27_n-2</t>
  </si>
  <si>
    <t>E27_n-3</t>
  </si>
  <si>
    <t>E27_n-4</t>
  </si>
  <si>
    <t>E27_n-5</t>
  </si>
  <si>
    <t>E27_n-6</t>
  </si>
  <si>
    <t>Y1_n-1</t>
  </si>
  <si>
    <t>Y1_n-2</t>
  </si>
  <si>
    <t>Y1_n-3</t>
  </si>
  <si>
    <t>Y1_n-4</t>
  </si>
  <si>
    <t>Y1_n-5</t>
  </si>
  <si>
    <t>Y1_n-6</t>
  </si>
  <si>
    <t>Y2_n-1</t>
  </si>
  <si>
    <t>Y2_n-2</t>
  </si>
  <si>
    <t>Y2_n-3</t>
  </si>
  <si>
    <t>Y2_n-4</t>
  </si>
  <si>
    <t>Y2_n-5</t>
  </si>
  <si>
    <t>Y2_n-6</t>
  </si>
  <si>
    <t>Y27_n-1</t>
  </si>
  <si>
    <t>Y27_n-2</t>
  </si>
  <si>
    <t>Y27_n-3</t>
  </si>
  <si>
    <t>Y27_n-4</t>
  </si>
  <si>
    <t>Y27_n-5</t>
  </si>
  <si>
    <t>Y27_n-6</t>
  </si>
  <si>
    <t>M_n-1</t>
  </si>
  <si>
    <t>M_n-2</t>
  </si>
  <si>
    <t>M_n-3</t>
  </si>
  <si>
    <t>M_n-4</t>
  </si>
  <si>
    <t>M_n-5</t>
  </si>
  <si>
    <t>M_n-6</t>
  </si>
  <si>
    <t>Sto</t>
  </si>
  <si>
    <t>Output</t>
  </si>
  <si>
    <t>NameAddedValue</t>
  </si>
  <si>
    <t>2 - Calcula os coeficientes sem os valores de variação do estoque da demanda - Zera a coluna da variação do estoque e divide cada valor do consumo intermediario e demanda pelo total do consumo (sem a variação do estoque)</t>
  </si>
  <si>
    <t>6 - Calcula as matrizes de contribuição/distribuição para a importação e o imposto de importação, utilizando a matriz de coeficientes calculada no passo anterior</t>
  </si>
  <si>
    <t>4 - Calcula as matrizes de contribuição/distribuição para os impostos (IPI, ICMS, Outros Impostos), utilizando a matriz de coefiecientes calculada no passo 2</t>
  </si>
  <si>
    <t>Matriz</t>
  </si>
  <si>
    <t>U,E</t>
  </si>
  <si>
    <t xml:space="preserve">8 - Checa a consistencia da matriz  de consumo a preços base, agregando as demmais matriz utilizada no calculo, a matriz de VA. Verficando se valores batem com o valor da produção  </t>
  </si>
  <si>
    <t>9 - Calcula Matriz de coeficientes da produção nacional , dividindo  MatrizConsumPreçosBase pelo Valor da produção</t>
  </si>
  <si>
    <t>11 - Calcula Matriz de coeficientes da produção nacional , dividindo  MatrizContrbuiçãoImportados pelo Valor da produção</t>
  </si>
  <si>
    <t>A</t>
  </si>
  <si>
    <t>D * B</t>
  </si>
  <si>
    <t xml:space="preserve">15 - Calcula a matriz Y. obtida da multiplicação matricial da matriz D pela matriz E </t>
  </si>
  <si>
    <t>16 - Calcula  a Mip concatenando Z e Y</t>
  </si>
  <si>
    <t xml:space="preserve">13 - Calcula a matriz A. Obtida da multiplicação matricial entre as matrizes D e B ( A = D * Bn)   </t>
  </si>
  <si>
    <t>14 - Calcula a matriz Z. Obtida da multiplicação matricical da matriz a pelo vetor X</t>
  </si>
  <si>
    <t>17 - Calcula a matriz de leontief através da fórmula  (I - DB)^-1</t>
  </si>
  <si>
    <t>18 - obtem Mip geral. Obtida da concatenção de Z,Y,X - M - T - W -  X'</t>
  </si>
  <si>
    <t>MIPG</t>
  </si>
  <si>
    <t>19 - Efetua calculo de consistencia da MIPGeral</t>
  </si>
  <si>
    <t>12 - Calcula a matriz D , fazendo a transposta da matriz V e dividindo pelo total da produção (com valores da produção) por coluna da matriz de produção transposta</t>
  </si>
  <si>
    <t>Fórmula</t>
  </si>
  <si>
    <t>Descrição</t>
  </si>
  <si>
    <t>1 - Construi versão regionais das tabelas de recursos e usos. Por enquanto distribui por igual os dados pelas regiões</t>
  </si>
  <si>
    <t xml:space="preserve">1 - Ajusta margens - Zera  todos os produtos e setores das margens deixando apenas uma para cada margem - Para todas as TRUs lidas </t>
  </si>
  <si>
    <t>0 - Carrega dados  das tabelas de usos e recursos (TRUs) - Oferta, Produção, Importação, Consumo Itermediário, Demanda e Valor Adicionado</t>
  </si>
  <si>
    <t>0 - Carrega dados  das tabelas de usos e recursos Nacionais (TRUs) - Oferta, Produção, Importação, Consumo Itermediário, Demanda e Valor Adicionado</t>
  </si>
  <si>
    <t>2 - Ajusta margens - Zera  todos os produtos e setores das margens deixando apenas uma para cada margem. Nas tabelas nacionais (originadas nas Trus), e nas regionais (por estado, nas tabelas distribuidas regionalmente a partir das TRUs)</t>
  </si>
  <si>
    <t xml:space="preserve">4 - Calcula as magens de contribuição  do comercio e do transporte em função  dos coeficientes do passo anterior e ajustando pra que em cada margem o total  seja zero - para as tabelas nacional e regional   </t>
  </si>
  <si>
    <t>3 - Calcula os coeficientes sem os valores de variação do estoque da demanda - Zera a coluna da variação do estoque e divide cada valor do consumo intermediario e demanda pelo total do consumo (sem a variação do estoque) - Para as tabelas nacional e regional</t>
  </si>
  <si>
    <t xml:space="preserve">3 - Calcula as magens de contribuição  do comercio e do transporte em função  dos coeficientes do passo anterior e ajustando pra que em cada margem o total seja zero em cada coluna (setor)    </t>
  </si>
  <si>
    <t>Opcional</t>
  </si>
  <si>
    <t>10 - Separando o Vetor de valores da produção</t>
  </si>
  <si>
    <t xml:space="preserve">7 - Calcula a matriz de consumo a preços base - MatrizConsumPreçosBase = MatrizConsumPreçosBase - MargemComercio - MargemTransporte - ContribuiçãoIPI,ICMS,OutrosImpostos -ContribuiçaoImportados - ContribuiçãoImpostoImportação   </t>
  </si>
  <si>
    <t>5 - Calcula os coeficientes sem os valores de variação do estoque e de exportação - Zera as colunas de exportação e de variação do estoque e divide cada valor do consumo intermediario e demanda pelo total do consumo (sem exportação e a variação do estoque)</t>
  </si>
  <si>
    <t>6 - Calcula os coeficientes sem os valores de variação do estoque e de exportação - Zera as colunas de exportação e de variação do estoque e divide cada valor do consumo intermediario e demanda pelo total do consumo (sem exportação e a variação do estoque) - para as tabelas nacional e regional</t>
  </si>
  <si>
    <t>7 - Calcula as matrizes de contribuição/distribuição para a importação e o imposto de importação, utilizando a matriz de coeficientes calculada no passo anterior - para as tabelas nacional e regional</t>
  </si>
  <si>
    <t>5 - Calcula as matrizes de contribuição/distribuição para os impostos (IPI, ICMS, Outros Impostos), utilizando a matriz de coefiecientes calculada no passo 3 - Para as tabelas nacional e regional</t>
  </si>
  <si>
    <t>U,E e Q</t>
  </si>
  <si>
    <t xml:space="preserve">8 - Calcula a matriz de consumo a preços base - MatrizConsumPreçosBase = MatrizConsumPreçosBase - MargemComercio - MargemTransporte - ContribuiçãoIPI,ICMS,OutrosImpostos -ContribuiçaoImportados - ContribuiçãoImpostoImportação - para as tabelasa nacional e regional   </t>
  </si>
  <si>
    <t>V',Q' e D</t>
  </si>
  <si>
    <t>X e Bn</t>
  </si>
  <si>
    <t>13 - Calcula a matriz A -&gt;  A = D * B   - Para as tabelas nacional e regional</t>
  </si>
  <si>
    <t>12 - Calcula a matriz Y -&gt;  Y = D * E  - Para as tabelas nacional e regional</t>
  </si>
  <si>
    <t>11 - Separa o vetor X e calcula a matriz Bn -&gt; Bn = U(X)^-1  - Para as tabelas nacional e regional</t>
  </si>
  <si>
    <t xml:space="preserve">10 - Separa a Matriz V' e o vetor Q' e calcula a matriz D -&gt;  D = V' (Q')^-1 -  Para as tabelas nacional e regional </t>
  </si>
  <si>
    <t>9 - Separa as matrizes U, E e Calcula o vetor Q -&gt; Q = SOMA(U) + SOMA(E) - Para as tabelas Nacional e Regional</t>
  </si>
  <si>
    <t>14 - Calcula a matriz  Z -&gt;  A  * X   - Para as tabelas nacional e regional</t>
  </si>
  <si>
    <t>15 - Calcula a matriz de Leontief -&gt;  Leontief = ( I - A)^-1   - Para as tabelas nacional e regional</t>
  </si>
  <si>
    <t>16 - Concatena Z e Y verticalmente - Para as tabelas nacional e regional</t>
  </si>
  <si>
    <t>17 - Calcula a matriz Bm -&gt; Bm = ContribuiçãoImportados(X)^-1  - Para as tabelas nacional e regional</t>
  </si>
  <si>
    <t>Mci</t>
  </si>
  <si>
    <t>Md</t>
  </si>
  <si>
    <t>Tci</t>
  </si>
  <si>
    <t>Td</t>
  </si>
  <si>
    <t>18 - Calcula vetor M para o Consumo Intermediário - soma todos os produtos para cada setor  - Para as tabelas nacional e regional</t>
  </si>
  <si>
    <t>19 - Calcula vetor M para a Demanda - soma todos os produtos para cada setor  - Para as tabelas nacional e regional</t>
  </si>
  <si>
    <t>20 - Calcula a Matriz T para o Consumo Intermediário e cada imposto (IPI, ICMS, OutrosImpostos e II) - soma todos os produtos para cada setor  - Para as tabelas nacional e regional</t>
  </si>
  <si>
    <t>21 - Calcula a Matriz T para a demanda e cada imposto (IPI, ICMS, OutrosImpostos e II) - soma todos os produtos para cada setor  - Para as tabelas nacional e regional</t>
  </si>
  <si>
    <t>Wci</t>
  </si>
  <si>
    <t>Wd</t>
  </si>
  <si>
    <t>22 - Calcula vetor W para o Consumo Intermediário - Valor adicionado  - Para as tabelas nacional e regional</t>
  </si>
  <si>
    <t>23 - Calcula vetor W para a demanda - Valor adicionado  zerado - Para as tabelas nacional e regional</t>
  </si>
  <si>
    <t xml:space="preserve">Concatena Mci e Md </t>
  </si>
  <si>
    <t>Concatena Tci e Td</t>
  </si>
  <si>
    <t>24 - Concatena MIP, M,T e W  horizontalmente - Para as tabelas nacional e regional</t>
  </si>
  <si>
    <t>Concatena Wci e Wd</t>
  </si>
  <si>
    <t>NameDemand</t>
  </si>
  <si>
    <t>6 - sem somas</t>
  </si>
  <si>
    <t>162- sem somas</t>
  </si>
  <si>
    <t>NameDemandRegImp</t>
  </si>
  <si>
    <t>NameOffer</t>
  </si>
  <si>
    <t>7 - sem somas</t>
  </si>
  <si>
    <t>NameProduct</t>
  </si>
  <si>
    <t>NameProductReg</t>
  </si>
  <si>
    <t>NameRegions</t>
  </si>
  <si>
    <t>NameDemandReg</t>
  </si>
  <si>
    <t>NameSector</t>
  </si>
  <si>
    <t>Com total</t>
  </si>
  <si>
    <t>NameSectorReg</t>
  </si>
  <si>
    <t>NameStates</t>
  </si>
  <si>
    <t>nameMTWX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</si>
</sst>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/>
    <xf numFmtId="0" fontId="4" fillId="0" borderId="0" xfId="0" applyFont="1"/>
    <xf numFmtId="0" fontId="7" fillId="0" borderId="4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6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2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opLeftCell="A4" zoomScale="75" zoomScaleNormal="75" workbookViewId="0">
      <selection activeCell="R22" sqref="R22"/>
    </sheetView>
  </sheetViews>
  <sheetFormatPr defaultRowHeight="15" x14ac:dyDescent="0.25"/>
  <cols>
    <col min="1" max="1" width="2.42578125" customWidth="1"/>
    <col min="2" max="2" width="19.5703125" customWidth="1"/>
    <col min="3" max="3" width="5.5703125" customWidth="1"/>
    <col min="5" max="5" width="23.7109375" customWidth="1"/>
    <col min="6" max="6" width="4" customWidth="1"/>
    <col min="9" max="9" width="36.5703125" customWidth="1"/>
    <col min="12" max="12" width="28.140625" customWidth="1"/>
    <col min="13" max="13" width="44.28515625" customWidth="1"/>
  </cols>
  <sheetData>
    <row r="1" spans="2:13" x14ac:dyDescent="0.25">
      <c r="C1" s="73" t="s">
        <v>22</v>
      </c>
      <c r="D1" s="73"/>
      <c r="E1" s="73" t="s">
        <v>23</v>
      </c>
      <c r="F1" s="73" t="s">
        <v>31</v>
      </c>
      <c r="G1" s="73" t="s">
        <v>24</v>
      </c>
      <c r="H1" s="73"/>
      <c r="I1" s="73"/>
      <c r="J1" s="73" t="s">
        <v>24</v>
      </c>
      <c r="K1" s="73"/>
      <c r="L1" s="73"/>
      <c r="M1" s="73" t="s">
        <v>26</v>
      </c>
    </row>
    <row r="2" spans="2:13" x14ac:dyDescent="0.25">
      <c r="B2" t="s">
        <v>1</v>
      </c>
      <c r="D2">
        <v>128</v>
      </c>
      <c r="E2" s="73"/>
      <c r="F2" s="73"/>
      <c r="G2" s="73"/>
      <c r="H2" s="73"/>
      <c r="I2" s="73"/>
      <c r="J2" s="73"/>
      <c r="K2" s="73"/>
      <c r="L2" s="73"/>
      <c r="M2" s="73"/>
    </row>
    <row r="3" spans="2:13" x14ac:dyDescent="0.25">
      <c r="B3" t="s">
        <v>0</v>
      </c>
      <c r="D3">
        <v>27</v>
      </c>
      <c r="E3" s="73"/>
      <c r="F3" s="73"/>
      <c r="G3" s="74" t="s">
        <v>4</v>
      </c>
      <c r="H3" s="74"/>
      <c r="I3" s="1" t="s">
        <v>25</v>
      </c>
      <c r="J3" s="74" t="s">
        <v>3</v>
      </c>
      <c r="K3" s="74"/>
      <c r="M3" s="73"/>
    </row>
    <row r="4" spans="2:13" x14ac:dyDescent="0.25">
      <c r="B4" t="s">
        <v>2</v>
      </c>
      <c r="D4">
        <v>68</v>
      </c>
      <c r="E4" s="73"/>
      <c r="F4" s="73"/>
      <c r="G4" s="2" t="s">
        <v>6</v>
      </c>
      <c r="H4" s="2" t="s">
        <v>7</v>
      </c>
      <c r="J4" s="2" t="s">
        <v>6</v>
      </c>
      <c r="K4" s="2" t="s">
        <v>7</v>
      </c>
      <c r="M4" s="73"/>
    </row>
    <row r="5" spans="2:13" x14ac:dyDescent="0.25">
      <c r="B5" t="s">
        <v>42</v>
      </c>
      <c r="C5">
        <v>6</v>
      </c>
      <c r="D5" s="73" t="s">
        <v>28</v>
      </c>
      <c r="E5" t="s">
        <v>5</v>
      </c>
      <c r="F5" t="s">
        <v>32</v>
      </c>
      <c r="G5">
        <f>$D$2*$D$3</f>
        <v>3456</v>
      </c>
      <c r="H5">
        <f>$D$4*$D$3</f>
        <v>1836</v>
      </c>
      <c r="J5">
        <v>129</v>
      </c>
      <c r="K5">
        <v>69</v>
      </c>
    </row>
    <row r="6" spans="2:13" x14ac:dyDescent="0.25">
      <c r="D6" s="73"/>
      <c r="E6" t="s">
        <v>8</v>
      </c>
      <c r="F6" t="s">
        <v>32</v>
      </c>
      <c r="G6">
        <f>$D$2*$D$3</f>
        <v>3456</v>
      </c>
      <c r="H6">
        <f>$C$5*$D$3</f>
        <v>162</v>
      </c>
      <c r="J6">
        <v>129</v>
      </c>
      <c r="K6">
        <v>8</v>
      </c>
    </row>
    <row r="7" spans="2:13" x14ac:dyDescent="0.25">
      <c r="D7" s="73"/>
      <c r="E7" t="s">
        <v>9</v>
      </c>
      <c r="F7" t="s">
        <v>32</v>
      </c>
      <c r="G7">
        <v>14</v>
      </c>
      <c r="H7">
        <f>$D$4*$D$3</f>
        <v>1836</v>
      </c>
      <c r="J7">
        <v>14</v>
      </c>
      <c r="K7">
        <v>69</v>
      </c>
    </row>
    <row r="8" spans="2:13" x14ac:dyDescent="0.25">
      <c r="D8" s="73"/>
      <c r="E8" t="s">
        <v>10</v>
      </c>
      <c r="F8" t="s">
        <v>32</v>
      </c>
      <c r="G8">
        <f>$D$2*$D$3</f>
        <v>3456</v>
      </c>
      <c r="H8">
        <v>9</v>
      </c>
      <c r="J8">
        <v>129</v>
      </c>
      <c r="K8">
        <v>9</v>
      </c>
    </row>
    <row r="9" spans="2:13" x14ac:dyDescent="0.25">
      <c r="D9" s="73"/>
      <c r="E9" t="s">
        <v>11</v>
      </c>
      <c r="F9" t="s">
        <v>32</v>
      </c>
      <c r="G9">
        <f>$D$2*$D$3</f>
        <v>3456</v>
      </c>
      <c r="H9">
        <f>$D$4*$D$3</f>
        <v>1836</v>
      </c>
      <c r="J9">
        <v>129</v>
      </c>
      <c r="K9">
        <v>69</v>
      </c>
    </row>
    <row r="10" spans="2:13" x14ac:dyDescent="0.25">
      <c r="D10" s="73"/>
      <c r="E10" t="s">
        <v>12</v>
      </c>
      <c r="F10" t="s">
        <v>33</v>
      </c>
      <c r="G10">
        <f>$D$2*$D$3</f>
        <v>3456</v>
      </c>
      <c r="H10">
        <v>1</v>
      </c>
      <c r="J10">
        <v>129</v>
      </c>
      <c r="K10">
        <v>1</v>
      </c>
      <c r="M10" t="s">
        <v>19</v>
      </c>
    </row>
    <row r="11" spans="2:13" x14ac:dyDescent="0.25">
      <c r="D11" s="73"/>
    </row>
    <row r="12" spans="2:13" x14ac:dyDescent="0.25">
      <c r="D12" s="73"/>
      <c r="E12" t="s">
        <v>15</v>
      </c>
    </row>
    <row r="14" spans="2:13" x14ac:dyDescent="0.25">
      <c r="D14" s="73" t="s">
        <v>27</v>
      </c>
      <c r="E14" t="s">
        <v>13</v>
      </c>
      <c r="F14" t="s">
        <v>32</v>
      </c>
      <c r="G14">
        <f>$D$2*$D$3</f>
        <v>3456</v>
      </c>
      <c r="H14">
        <f>H5+H6+1</f>
        <v>1999</v>
      </c>
      <c r="I14" t="s">
        <v>71</v>
      </c>
      <c r="J14">
        <v>129</v>
      </c>
      <c r="K14">
        <v>77</v>
      </c>
      <c r="L14" t="s">
        <v>72</v>
      </c>
    </row>
    <row r="15" spans="2:13" x14ac:dyDescent="0.25">
      <c r="D15" s="73"/>
      <c r="E15" t="s">
        <v>14</v>
      </c>
      <c r="F15" t="s">
        <v>32</v>
      </c>
      <c r="G15">
        <f>$D$2*$D$3</f>
        <v>3456</v>
      </c>
      <c r="H15">
        <f>H6+H7+1</f>
        <v>1999</v>
      </c>
      <c r="I15" t="s">
        <v>71</v>
      </c>
      <c r="J15">
        <v>129</v>
      </c>
      <c r="K15">
        <v>77</v>
      </c>
      <c r="L15" t="s">
        <v>72</v>
      </c>
    </row>
    <row r="16" spans="2:13" x14ac:dyDescent="0.25">
      <c r="D16" s="73"/>
      <c r="E16" t="s">
        <v>16</v>
      </c>
      <c r="F16" t="s">
        <v>32</v>
      </c>
      <c r="G16">
        <f>G14</f>
        <v>3456</v>
      </c>
      <c r="H16">
        <f>H14</f>
        <v>1999</v>
      </c>
      <c r="J16">
        <v>129</v>
      </c>
      <c r="K16">
        <v>77</v>
      </c>
    </row>
    <row r="17" spans="4:20" x14ac:dyDescent="0.25">
      <c r="D17" s="73"/>
      <c r="E17" t="s">
        <v>17</v>
      </c>
      <c r="F17" t="s">
        <v>32</v>
      </c>
      <c r="G17">
        <f>G16</f>
        <v>3456</v>
      </c>
      <c r="H17">
        <f>H16</f>
        <v>1999</v>
      </c>
      <c r="J17">
        <f>J14</f>
        <v>129</v>
      </c>
      <c r="K17">
        <f>K14</f>
        <v>77</v>
      </c>
    </row>
    <row r="18" spans="4:20" x14ac:dyDescent="0.25">
      <c r="D18" s="73"/>
      <c r="E18" t="s">
        <v>12</v>
      </c>
      <c r="F18" t="s">
        <v>32</v>
      </c>
      <c r="M18" t="s">
        <v>20</v>
      </c>
    </row>
    <row r="19" spans="4:20" x14ac:dyDescent="0.25">
      <c r="D19" s="73"/>
      <c r="E19" t="s">
        <v>18</v>
      </c>
      <c r="F19" t="s">
        <v>32</v>
      </c>
      <c r="M19" t="s">
        <v>60</v>
      </c>
    </row>
    <row r="20" spans="4:20" x14ac:dyDescent="0.25">
      <c r="D20" s="73"/>
      <c r="E20" t="s">
        <v>21</v>
      </c>
      <c r="F20" t="s">
        <v>32</v>
      </c>
      <c r="M20" t="s">
        <v>61</v>
      </c>
    </row>
    <row r="21" spans="4:20" x14ac:dyDescent="0.25">
      <c r="D21" s="73"/>
      <c r="E21" t="s">
        <v>29</v>
      </c>
      <c r="F21" t="s">
        <v>32</v>
      </c>
      <c r="G21">
        <f>$D$2*$D$3</f>
        <v>3456</v>
      </c>
      <c r="H21">
        <f>H6</f>
        <v>162</v>
      </c>
      <c r="I21" t="s">
        <v>55</v>
      </c>
      <c r="J21">
        <f>D2</f>
        <v>128</v>
      </c>
      <c r="K21">
        <f>$C$5</f>
        <v>6</v>
      </c>
      <c r="M21" t="s">
        <v>30</v>
      </c>
      <c r="R21">
        <f>R22/27</f>
        <v>6</v>
      </c>
    </row>
    <row r="22" spans="4:20" x14ac:dyDescent="0.25">
      <c r="D22" s="73"/>
      <c r="E22" t="s">
        <v>34</v>
      </c>
      <c r="F22" t="s">
        <v>32</v>
      </c>
      <c r="G22">
        <f>$D$2*$D$3</f>
        <v>3456</v>
      </c>
      <c r="H22">
        <f>$D$4*$D$3</f>
        <v>1836</v>
      </c>
      <c r="I22" t="s">
        <v>57</v>
      </c>
      <c r="J22">
        <f>$D$2</f>
        <v>128</v>
      </c>
      <c r="K22">
        <f>$D$4</f>
        <v>68</v>
      </c>
      <c r="M22" t="s">
        <v>56</v>
      </c>
      <c r="Q22">
        <v>1836</v>
      </c>
      <c r="R22">
        <f>S22-Q22</f>
        <v>162</v>
      </c>
      <c r="S22">
        <v>1998</v>
      </c>
    </row>
    <row r="23" spans="4:20" x14ac:dyDescent="0.25">
      <c r="D23" s="73"/>
      <c r="E23" t="s">
        <v>43</v>
      </c>
      <c r="F23" t="s">
        <v>33</v>
      </c>
      <c r="G23">
        <f>$D$2*$D$3</f>
        <v>3456</v>
      </c>
      <c r="H23">
        <v>1</v>
      </c>
      <c r="I23" t="s">
        <v>58</v>
      </c>
      <c r="J23">
        <f>$D$2</f>
        <v>128</v>
      </c>
      <c r="K23">
        <v>1</v>
      </c>
      <c r="Q23">
        <v>99</v>
      </c>
      <c r="R23">
        <v>116</v>
      </c>
      <c r="S23">
        <f>Q23+R23</f>
        <v>215</v>
      </c>
    </row>
    <row r="24" spans="4:20" x14ac:dyDescent="0.25">
      <c r="D24" s="73"/>
      <c r="E24" t="s">
        <v>33</v>
      </c>
      <c r="F24" t="s">
        <v>32</v>
      </c>
      <c r="G24">
        <f>$D$4*$D$3</f>
        <v>1836</v>
      </c>
      <c r="H24">
        <f>$D$2*$D$3</f>
        <v>3456</v>
      </c>
      <c r="I24" t="s">
        <v>59</v>
      </c>
      <c r="J24">
        <f>$D$4</f>
        <v>68</v>
      </c>
      <c r="K24">
        <f>$D$2</f>
        <v>128</v>
      </c>
      <c r="Q24">
        <v>27</v>
      </c>
      <c r="R24">
        <v>6</v>
      </c>
      <c r="S24">
        <f>Q24*R24</f>
        <v>162</v>
      </c>
      <c r="T24">
        <f>S24+1836</f>
        <v>1998</v>
      </c>
    </row>
    <row r="25" spans="4:20" x14ac:dyDescent="0.25">
      <c r="D25" s="73"/>
      <c r="E25" t="s">
        <v>44</v>
      </c>
      <c r="F25" t="s">
        <v>33</v>
      </c>
      <c r="G25">
        <v>1</v>
      </c>
      <c r="H25">
        <f>$D$2*$D$3</f>
        <v>3456</v>
      </c>
      <c r="J25">
        <v>1</v>
      </c>
      <c r="K25">
        <f>$D$2</f>
        <v>128</v>
      </c>
    </row>
    <row r="26" spans="4:20" x14ac:dyDescent="0.25">
      <c r="D26" s="73"/>
      <c r="E26" t="s">
        <v>38</v>
      </c>
      <c r="F26" t="s">
        <v>32</v>
      </c>
      <c r="G26">
        <f>$D$4*$D$3</f>
        <v>1836</v>
      </c>
      <c r="H26">
        <f>$D$2*$D$3</f>
        <v>3456</v>
      </c>
      <c r="I26" t="s">
        <v>67</v>
      </c>
      <c r="J26">
        <f>$D$4</f>
        <v>68</v>
      </c>
      <c r="K26">
        <f>$D$2</f>
        <v>128</v>
      </c>
    </row>
    <row r="27" spans="4:20" x14ac:dyDescent="0.25">
      <c r="D27" s="73"/>
      <c r="E27" t="s">
        <v>45</v>
      </c>
      <c r="F27" t="s">
        <v>33</v>
      </c>
      <c r="G27">
        <v>1</v>
      </c>
      <c r="H27">
        <f>$D$4*$D$3</f>
        <v>1836</v>
      </c>
      <c r="I27" t="s">
        <v>73</v>
      </c>
      <c r="J27">
        <v>1</v>
      </c>
      <c r="K27">
        <f>$D$4</f>
        <v>68</v>
      </c>
    </row>
    <row r="28" spans="4:20" x14ac:dyDescent="0.25">
      <c r="D28" s="73"/>
      <c r="E28" t="s">
        <v>37</v>
      </c>
      <c r="F28" t="s">
        <v>32</v>
      </c>
      <c r="G28">
        <f>$D$2*$D$3</f>
        <v>3456</v>
      </c>
      <c r="H28">
        <f>$D$4*$D$3</f>
        <v>1836</v>
      </c>
      <c r="I28" t="s">
        <v>62</v>
      </c>
      <c r="J28">
        <f>$D$2</f>
        <v>128</v>
      </c>
      <c r="K28">
        <f>$D$4</f>
        <v>68</v>
      </c>
    </row>
    <row r="29" spans="4:20" x14ac:dyDescent="0.25">
      <c r="D29" s="73"/>
      <c r="E29" t="s">
        <v>41</v>
      </c>
      <c r="F29" t="s">
        <v>32</v>
      </c>
      <c r="G29">
        <f t="shared" ref="G29:G34" si="0">$D$4*$D$3</f>
        <v>1836</v>
      </c>
      <c r="H29">
        <f>$C$5*$D$3</f>
        <v>162</v>
      </c>
      <c r="I29" t="s">
        <v>63</v>
      </c>
      <c r="J29">
        <f t="shared" ref="J29:J34" si="1">$D$4</f>
        <v>68</v>
      </c>
      <c r="K29">
        <f>$C$5</f>
        <v>6</v>
      </c>
    </row>
    <row r="30" spans="4:20" x14ac:dyDescent="0.25">
      <c r="D30" s="73"/>
      <c r="E30" t="s">
        <v>64</v>
      </c>
      <c r="F30" t="s">
        <v>32</v>
      </c>
      <c r="G30">
        <f t="shared" si="0"/>
        <v>1836</v>
      </c>
      <c r="H30">
        <f>$D$4*$D$3</f>
        <v>1836</v>
      </c>
      <c r="I30" t="s">
        <v>65</v>
      </c>
      <c r="J30">
        <f t="shared" si="1"/>
        <v>68</v>
      </c>
      <c r="K30">
        <f>$D$4</f>
        <v>68</v>
      </c>
    </row>
    <row r="31" spans="4:20" x14ac:dyDescent="0.25">
      <c r="D31" s="73"/>
      <c r="E31" t="s">
        <v>35</v>
      </c>
      <c r="F31" t="s">
        <v>32</v>
      </c>
      <c r="G31">
        <f t="shared" si="0"/>
        <v>1836</v>
      </c>
      <c r="H31">
        <f>$D$4*$D$3</f>
        <v>1836</v>
      </c>
      <c r="I31" t="s">
        <v>66</v>
      </c>
      <c r="J31">
        <f t="shared" si="1"/>
        <v>68</v>
      </c>
      <c r="K31">
        <f>$D$4</f>
        <v>68</v>
      </c>
    </row>
    <row r="32" spans="4:20" x14ac:dyDescent="0.25">
      <c r="D32" s="73"/>
      <c r="E32" t="s">
        <v>46</v>
      </c>
      <c r="F32" t="s">
        <v>32</v>
      </c>
      <c r="G32">
        <f t="shared" si="0"/>
        <v>1836</v>
      </c>
      <c r="H32">
        <f>$D$4*$D$3</f>
        <v>1836</v>
      </c>
      <c r="I32" t="s">
        <v>68</v>
      </c>
      <c r="J32">
        <f t="shared" si="1"/>
        <v>68</v>
      </c>
      <c r="K32">
        <f>$D$4</f>
        <v>68</v>
      </c>
      <c r="M32" t="s">
        <v>54</v>
      </c>
    </row>
    <row r="33" spans="4:13" x14ac:dyDescent="0.25">
      <c r="D33" s="73"/>
      <c r="E33" t="s">
        <v>39</v>
      </c>
      <c r="F33" t="s">
        <v>32</v>
      </c>
      <c r="G33">
        <f t="shared" si="0"/>
        <v>1836</v>
      </c>
      <c r="H33">
        <f>$D$4*$D$3</f>
        <v>1836</v>
      </c>
      <c r="I33" t="s">
        <v>69</v>
      </c>
      <c r="J33">
        <f t="shared" si="1"/>
        <v>68</v>
      </c>
      <c r="K33">
        <f>$D$4</f>
        <v>68</v>
      </c>
    </row>
    <row r="34" spans="4:13" x14ac:dyDescent="0.25">
      <c r="D34" s="73"/>
      <c r="E34" t="s">
        <v>40</v>
      </c>
      <c r="F34" t="s">
        <v>32</v>
      </c>
      <c r="G34">
        <f t="shared" si="0"/>
        <v>1836</v>
      </c>
      <c r="H34">
        <f>$D$4*$D$3 +H29</f>
        <v>1998</v>
      </c>
      <c r="I34" t="s">
        <v>70</v>
      </c>
      <c r="J34">
        <f t="shared" si="1"/>
        <v>68</v>
      </c>
      <c r="K34">
        <f>$D$4+$C$5</f>
        <v>74</v>
      </c>
    </row>
    <row r="35" spans="4:13" x14ac:dyDescent="0.25">
      <c r="D35" s="73"/>
      <c r="E35" t="s">
        <v>36</v>
      </c>
      <c r="F35" t="s">
        <v>32</v>
      </c>
      <c r="G35">
        <f>D2*D3</f>
        <v>3456</v>
      </c>
      <c r="H35">
        <f>$D$4*$D$3</f>
        <v>1836</v>
      </c>
      <c r="J35">
        <f>D2</f>
        <v>128</v>
      </c>
      <c r="K35">
        <f>$D$4</f>
        <v>68</v>
      </c>
    </row>
    <row r="36" spans="4:13" x14ac:dyDescent="0.25">
      <c r="D36" s="73"/>
      <c r="E36" t="s">
        <v>47</v>
      </c>
      <c r="F36" t="s">
        <v>33</v>
      </c>
      <c r="G36">
        <v>1</v>
      </c>
      <c r="H36">
        <f>$D$4*$D$3</f>
        <v>1836</v>
      </c>
      <c r="I36" t="s">
        <v>74</v>
      </c>
      <c r="J36">
        <v>1</v>
      </c>
      <c r="K36">
        <f>$D$4</f>
        <v>68</v>
      </c>
    </row>
    <row r="37" spans="4:13" x14ac:dyDescent="0.25">
      <c r="D37" s="73"/>
      <c r="E37" t="s">
        <v>48</v>
      </c>
      <c r="F37" t="s">
        <v>33</v>
      </c>
      <c r="G37">
        <v>1</v>
      </c>
      <c r="H37">
        <f>$C$5*$D$3</f>
        <v>162</v>
      </c>
      <c r="I37" t="s">
        <v>75</v>
      </c>
      <c r="J37">
        <v>1</v>
      </c>
      <c r="K37">
        <f>$C$5</f>
        <v>6</v>
      </c>
    </row>
    <row r="38" spans="4:13" x14ac:dyDescent="0.25">
      <c r="D38" s="73"/>
      <c r="E38" t="s">
        <v>49</v>
      </c>
      <c r="F38" t="s">
        <v>32</v>
      </c>
      <c r="G38">
        <v>4</v>
      </c>
      <c r="H38">
        <f>$D$4*$D$3</f>
        <v>1836</v>
      </c>
      <c r="I38" t="s">
        <v>76</v>
      </c>
      <c r="J38">
        <v>4</v>
      </c>
      <c r="K38">
        <f>$D$4</f>
        <v>68</v>
      </c>
    </row>
    <row r="39" spans="4:13" x14ac:dyDescent="0.25">
      <c r="D39" s="73"/>
      <c r="E39" t="s">
        <v>50</v>
      </c>
      <c r="F39" t="s">
        <v>32</v>
      </c>
      <c r="G39">
        <v>4</v>
      </c>
      <c r="H39">
        <f>$C$5*$D$3</f>
        <v>162</v>
      </c>
      <c r="I39" t="s">
        <v>77</v>
      </c>
      <c r="J39">
        <v>4</v>
      </c>
      <c r="K39">
        <f>$C$5</f>
        <v>6</v>
      </c>
    </row>
    <row r="40" spans="4:13" x14ac:dyDescent="0.25">
      <c r="D40" s="73"/>
      <c r="E40" t="s">
        <v>52</v>
      </c>
      <c r="F40" t="s">
        <v>33</v>
      </c>
      <c r="G40">
        <v>1</v>
      </c>
      <c r="H40">
        <f>$D$4*$D$3</f>
        <v>1836</v>
      </c>
      <c r="I40" t="s">
        <v>78</v>
      </c>
      <c r="J40">
        <v>1</v>
      </c>
      <c r="K40">
        <f>$D$4</f>
        <v>68</v>
      </c>
    </row>
    <row r="41" spans="4:13" x14ac:dyDescent="0.25">
      <c r="D41" s="73"/>
      <c r="E41" t="s">
        <v>53</v>
      </c>
      <c r="F41" t="s">
        <v>33</v>
      </c>
      <c r="G41">
        <v>1</v>
      </c>
      <c r="H41">
        <f>$C$5*$D$3</f>
        <v>162</v>
      </c>
      <c r="I41" t="s">
        <v>79</v>
      </c>
      <c r="J41">
        <v>1</v>
      </c>
      <c r="K41">
        <f>$C$5</f>
        <v>6</v>
      </c>
      <c r="M41" t="s">
        <v>80</v>
      </c>
    </row>
    <row r="43" spans="4:13" x14ac:dyDescent="0.25">
      <c r="D43" s="73" t="s">
        <v>287</v>
      </c>
      <c r="E43" t="s">
        <v>288</v>
      </c>
      <c r="F43" t="s">
        <v>33</v>
      </c>
      <c r="G43">
        <v>14</v>
      </c>
      <c r="H43">
        <v>1</v>
      </c>
      <c r="J43">
        <v>14</v>
      </c>
      <c r="K43">
        <v>1</v>
      </c>
    </row>
    <row r="44" spans="4:13" x14ac:dyDescent="0.25">
      <c r="D44" s="73"/>
      <c r="E44" t="s">
        <v>354</v>
      </c>
      <c r="F44" t="s">
        <v>33</v>
      </c>
      <c r="G44">
        <v>1</v>
      </c>
      <c r="H44">
        <v>216</v>
      </c>
      <c r="I44" t="s">
        <v>356</v>
      </c>
      <c r="J44">
        <v>1</v>
      </c>
      <c r="K44">
        <v>8</v>
      </c>
      <c r="L44" t="s">
        <v>355</v>
      </c>
    </row>
    <row r="45" spans="4:13" x14ac:dyDescent="0.25">
      <c r="D45" s="73"/>
      <c r="E45" t="s">
        <v>363</v>
      </c>
      <c r="F45" t="s">
        <v>33</v>
      </c>
      <c r="G45">
        <v>1</v>
      </c>
      <c r="H45">
        <v>216</v>
      </c>
    </row>
    <row r="46" spans="4:13" x14ac:dyDescent="0.25">
      <c r="D46" s="73"/>
      <c r="E46" t="s">
        <v>357</v>
      </c>
      <c r="F46" t="s">
        <v>33</v>
      </c>
      <c r="G46">
        <v>1</v>
      </c>
      <c r="H46">
        <v>162</v>
      </c>
    </row>
    <row r="47" spans="4:13" x14ac:dyDescent="0.25">
      <c r="D47" s="73"/>
      <c r="E47" t="s">
        <v>358</v>
      </c>
      <c r="F47" t="s">
        <v>33</v>
      </c>
      <c r="J47">
        <v>1</v>
      </c>
      <c r="K47">
        <v>9</v>
      </c>
      <c r="L47" t="s">
        <v>359</v>
      </c>
    </row>
    <row r="48" spans="4:13" x14ac:dyDescent="0.25">
      <c r="D48" s="73"/>
      <c r="E48" t="s">
        <v>360</v>
      </c>
      <c r="F48" t="s">
        <v>33</v>
      </c>
      <c r="J48">
        <v>1</v>
      </c>
      <c r="K48">
        <v>129</v>
      </c>
      <c r="L48" t="s">
        <v>365</v>
      </c>
    </row>
    <row r="49" spans="4:12" x14ac:dyDescent="0.25">
      <c r="D49" s="73"/>
      <c r="E49" t="s">
        <v>361</v>
      </c>
      <c r="F49" t="s">
        <v>33</v>
      </c>
      <c r="G49">
        <v>1</v>
      </c>
      <c r="H49">
        <v>3456</v>
      </c>
    </row>
    <row r="50" spans="4:12" x14ac:dyDescent="0.25">
      <c r="D50" s="73"/>
      <c r="E50" t="s">
        <v>362</v>
      </c>
      <c r="F50" t="s">
        <v>33</v>
      </c>
      <c r="G50">
        <v>1</v>
      </c>
      <c r="H50">
        <v>27</v>
      </c>
    </row>
    <row r="51" spans="4:12" x14ac:dyDescent="0.25">
      <c r="D51" s="73"/>
      <c r="E51" t="s">
        <v>364</v>
      </c>
      <c r="F51" t="s">
        <v>33</v>
      </c>
      <c r="J51">
        <v>1</v>
      </c>
      <c r="K51">
        <v>69</v>
      </c>
      <c r="L51" t="s">
        <v>365</v>
      </c>
    </row>
    <row r="52" spans="4:12" x14ac:dyDescent="0.25">
      <c r="D52" s="73"/>
      <c r="E52" t="s">
        <v>366</v>
      </c>
      <c r="F52" t="s">
        <v>33</v>
      </c>
      <c r="G52">
        <v>1</v>
      </c>
      <c r="H52">
        <v>1836</v>
      </c>
    </row>
    <row r="53" spans="4:12" x14ac:dyDescent="0.25">
      <c r="D53" s="73"/>
      <c r="E53" t="s">
        <v>367</v>
      </c>
      <c r="F53" t="s">
        <v>33</v>
      </c>
      <c r="G53">
        <v>1</v>
      </c>
      <c r="H53">
        <v>27</v>
      </c>
    </row>
    <row r="54" spans="4:12" x14ac:dyDescent="0.25">
      <c r="E54" t="s">
        <v>368</v>
      </c>
      <c r="F54" t="s">
        <v>33</v>
      </c>
    </row>
  </sheetData>
  <mergeCells count="11">
    <mergeCell ref="D43:D53"/>
    <mergeCell ref="M1:M4"/>
    <mergeCell ref="D5:D12"/>
    <mergeCell ref="E1:E4"/>
    <mergeCell ref="F1:F4"/>
    <mergeCell ref="G3:H3"/>
    <mergeCell ref="J3:K3"/>
    <mergeCell ref="G1:I2"/>
    <mergeCell ref="J1:L2"/>
    <mergeCell ref="C1:D1"/>
    <mergeCell ref="D14:D41"/>
  </mergeCells>
  <pageMargins left="0.511811024" right="0.511811024" top="0.78740157499999996" bottom="0.78740157499999996" header="0.31496062000000002" footer="0.31496062000000002"/>
  <ignoredErrors>
    <ignoredError sqref="H29 H6 K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topLeftCell="A7" zoomScale="75" zoomScaleNormal="75" workbookViewId="0">
      <selection activeCell="C24" sqref="C24:C43"/>
    </sheetView>
  </sheetViews>
  <sheetFormatPr defaultColWidth="8.85546875" defaultRowHeight="12.75" x14ac:dyDescent="0.2"/>
  <cols>
    <col min="1" max="1" width="2" style="22" customWidth="1"/>
    <col min="2" max="2" width="8.5703125" style="22" customWidth="1"/>
    <col min="3" max="3" width="11.42578125" style="22" customWidth="1"/>
    <col min="4" max="4" width="3.42578125" style="22" customWidth="1"/>
    <col min="5" max="5" width="11.42578125" style="22" customWidth="1"/>
    <col min="6" max="6" width="16.7109375" style="22" customWidth="1"/>
    <col min="7" max="10" width="12.140625" style="22" customWidth="1"/>
    <col min="11" max="11" width="5.7109375" style="22" customWidth="1"/>
    <col min="12" max="12" width="4.28515625" style="22" customWidth="1"/>
    <col min="13" max="13" width="8.85546875" style="23"/>
    <col min="14" max="14" width="14.28515625" style="22" customWidth="1"/>
    <col min="15" max="16384" width="8.85546875" style="22"/>
  </cols>
  <sheetData>
    <row r="1" spans="2:16" ht="13.5" thickBot="1" x14ac:dyDescent="0.25"/>
    <row r="2" spans="2:16" ht="13.5" thickBot="1" x14ac:dyDescent="0.25">
      <c r="B2" s="75" t="s">
        <v>104</v>
      </c>
      <c r="C2" s="75"/>
      <c r="E2" s="19" t="s">
        <v>106</v>
      </c>
      <c r="F2" s="19" t="s">
        <v>107</v>
      </c>
      <c r="G2" s="19" t="s">
        <v>73</v>
      </c>
      <c r="H2" s="30"/>
      <c r="I2" s="30"/>
      <c r="J2" s="30"/>
      <c r="K2" s="30"/>
      <c r="L2" s="30"/>
      <c r="M2" s="30"/>
    </row>
    <row r="3" spans="2:16" ht="13.5" thickBot="1" x14ac:dyDescent="0.25">
      <c r="B3" s="75" t="s">
        <v>105</v>
      </c>
      <c r="C3" s="75"/>
      <c r="E3" s="20" t="s">
        <v>108</v>
      </c>
      <c r="F3" s="20" t="s">
        <v>109</v>
      </c>
      <c r="G3" s="20" t="s">
        <v>110</v>
      </c>
      <c r="H3" s="30"/>
      <c r="I3" s="30"/>
      <c r="J3" s="30"/>
      <c r="K3" s="30"/>
      <c r="L3" s="30"/>
      <c r="M3" s="30"/>
    </row>
    <row r="4" spans="2:16" ht="13.5" thickBot="1" x14ac:dyDescent="0.25">
      <c r="B4" s="75" t="s">
        <v>111</v>
      </c>
      <c r="C4" s="75"/>
      <c r="E4" s="21" t="s">
        <v>113</v>
      </c>
      <c r="F4" s="21" t="s">
        <v>114</v>
      </c>
      <c r="G4" s="21" t="s">
        <v>115</v>
      </c>
      <c r="H4" s="21" t="s">
        <v>116</v>
      </c>
      <c r="I4" s="21" t="s">
        <v>117</v>
      </c>
      <c r="J4" s="21" t="s">
        <v>118</v>
      </c>
      <c r="K4" s="21" t="s">
        <v>119</v>
      </c>
      <c r="L4" s="19" t="s">
        <v>120</v>
      </c>
      <c r="M4" s="30"/>
    </row>
    <row r="5" spans="2:16" ht="30" customHeight="1" thickBot="1" x14ac:dyDescent="0.25">
      <c r="B5" s="75" t="s">
        <v>112</v>
      </c>
      <c r="C5" s="75"/>
      <c r="E5" s="21" t="s">
        <v>127</v>
      </c>
      <c r="F5" s="21" t="s">
        <v>121</v>
      </c>
      <c r="G5" s="21" t="s">
        <v>122</v>
      </c>
      <c r="H5" s="21" t="s">
        <v>129</v>
      </c>
      <c r="I5" s="21" t="s">
        <v>123</v>
      </c>
      <c r="J5" s="21" t="s">
        <v>124</v>
      </c>
      <c r="K5" s="21" t="s">
        <v>125</v>
      </c>
      <c r="L5" s="19" t="s">
        <v>126</v>
      </c>
      <c r="M5" s="21" t="s">
        <v>128</v>
      </c>
    </row>
    <row r="7" spans="2:16" x14ac:dyDescent="0.2">
      <c r="M7" s="26" t="s">
        <v>85</v>
      </c>
      <c r="N7" s="25" t="s">
        <v>308</v>
      </c>
      <c r="O7" s="25" t="s">
        <v>309</v>
      </c>
    </row>
    <row r="8" spans="2:16" ht="13.5" thickBot="1" x14ac:dyDescent="0.25">
      <c r="M8" s="26" t="s">
        <v>34</v>
      </c>
      <c r="N8" s="25"/>
      <c r="O8" s="25" t="s">
        <v>86</v>
      </c>
    </row>
    <row r="9" spans="2:16" ht="28.15" customHeight="1" thickBot="1" x14ac:dyDescent="0.25">
      <c r="F9" s="31"/>
      <c r="G9" s="32" t="s">
        <v>206</v>
      </c>
      <c r="H9" s="32" t="s">
        <v>207</v>
      </c>
      <c r="I9" s="33" t="s">
        <v>240</v>
      </c>
      <c r="J9" s="33" t="s">
        <v>239</v>
      </c>
      <c r="M9" s="26" t="s">
        <v>33</v>
      </c>
      <c r="N9" s="25"/>
      <c r="O9" s="25" t="s">
        <v>87</v>
      </c>
    </row>
    <row r="10" spans="2:16" ht="21" customHeight="1" thickBot="1" x14ac:dyDescent="0.25">
      <c r="F10" s="32" t="s">
        <v>206</v>
      </c>
      <c r="G10" s="34"/>
      <c r="H10" s="35" t="s">
        <v>34</v>
      </c>
      <c r="I10" s="35" t="s">
        <v>29</v>
      </c>
      <c r="J10" s="36" t="s">
        <v>43</v>
      </c>
      <c r="M10" s="27" t="s">
        <v>46</v>
      </c>
      <c r="N10" s="25"/>
      <c r="O10" s="27" t="s">
        <v>88</v>
      </c>
    </row>
    <row r="11" spans="2:16" ht="21" customHeight="1" thickBot="1" x14ac:dyDescent="0.25">
      <c r="F11" s="32" t="s">
        <v>207</v>
      </c>
      <c r="G11" s="37" t="s">
        <v>84</v>
      </c>
      <c r="H11" s="38" t="s">
        <v>46</v>
      </c>
      <c r="I11" s="38" t="s">
        <v>41</v>
      </c>
      <c r="J11" s="39" t="s">
        <v>45</v>
      </c>
      <c r="M11" s="28" t="s">
        <v>29</v>
      </c>
      <c r="N11" s="25"/>
      <c r="O11" s="29" t="s">
        <v>89</v>
      </c>
      <c r="P11" s="24"/>
    </row>
    <row r="12" spans="2:16" ht="21" customHeight="1" thickBot="1" x14ac:dyDescent="0.25">
      <c r="F12" s="32" t="s">
        <v>209</v>
      </c>
      <c r="G12" s="37"/>
      <c r="H12" s="38" t="s">
        <v>32</v>
      </c>
      <c r="I12" s="38" t="s">
        <v>32</v>
      </c>
      <c r="J12" s="39"/>
      <c r="M12" s="26" t="s">
        <v>41</v>
      </c>
      <c r="N12" s="25"/>
      <c r="O12" s="29" t="s">
        <v>90</v>
      </c>
      <c r="P12" s="24"/>
    </row>
    <row r="13" spans="2:16" ht="21" customHeight="1" thickBot="1" x14ac:dyDescent="0.25">
      <c r="F13" s="33" t="s">
        <v>17</v>
      </c>
      <c r="G13" s="37"/>
      <c r="H13" s="38" t="s">
        <v>81</v>
      </c>
      <c r="I13" s="38" t="s">
        <v>81</v>
      </c>
      <c r="J13" s="39"/>
      <c r="M13" s="26" t="s">
        <v>32</v>
      </c>
      <c r="N13" s="25"/>
      <c r="O13" s="29" t="s">
        <v>91</v>
      </c>
      <c r="P13" s="24"/>
    </row>
    <row r="14" spans="2:16" ht="21" customHeight="1" thickBot="1" x14ac:dyDescent="0.25">
      <c r="F14" s="32" t="s">
        <v>210</v>
      </c>
      <c r="G14" s="37"/>
      <c r="H14" s="38" t="s">
        <v>51</v>
      </c>
      <c r="I14" s="38"/>
      <c r="J14" s="39"/>
      <c r="M14" s="26" t="s">
        <v>81</v>
      </c>
      <c r="N14" s="25"/>
      <c r="O14" s="29" t="s">
        <v>92</v>
      </c>
      <c r="P14" s="24"/>
    </row>
    <row r="15" spans="2:16" ht="21" customHeight="1" thickBot="1" x14ac:dyDescent="0.25">
      <c r="F15" s="32" t="s">
        <v>239</v>
      </c>
      <c r="G15" s="40" t="s">
        <v>82</v>
      </c>
      <c r="H15" s="41" t="s">
        <v>83</v>
      </c>
      <c r="I15" s="41"/>
      <c r="J15" s="42"/>
      <c r="M15" s="26" t="s">
        <v>51</v>
      </c>
      <c r="N15" s="25"/>
      <c r="O15" s="29" t="s">
        <v>93</v>
      </c>
      <c r="P15" s="24"/>
    </row>
    <row r="16" spans="2:16" x14ac:dyDescent="0.2">
      <c r="M16" s="26" t="s">
        <v>43</v>
      </c>
      <c r="N16" s="25"/>
      <c r="O16" s="29" t="s">
        <v>94</v>
      </c>
    </row>
    <row r="17" spans="2:15" x14ac:dyDescent="0.2">
      <c r="M17" s="26" t="s">
        <v>45</v>
      </c>
      <c r="N17" s="25"/>
      <c r="O17" s="29" t="s">
        <v>95</v>
      </c>
    </row>
    <row r="18" spans="2:15" x14ac:dyDescent="0.2">
      <c r="M18" s="26"/>
      <c r="N18" s="25"/>
      <c r="O18" s="25"/>
    </row>
    <row r="19" spans="2:15" x14ac:dyDescent="0.2">
      <c r="M19" s="26" t="s">
        <v>96</v>
      </c>
      <c r="N19" s="25" t="s">
        <v>100</v>
      </c>
      <c r="O19" s="25" t="s">
        <v>97</v>
      </c>
    </row>
    <row r="20" spans="2:15" x14ac:dyDescent="0.2">
      <c r="M20" s="26" t="s">
        <v>38</v>
      </c>
      <c r="N20" s="25" t="s">
        <v>99</v>
      </c>
      <c r="O20" s="25" t="s">
        <v>98</v>
      </c>
    </row>
    <row r="21" spans="2:15" x14ac:dyDescent="0.2">
      <c r="M21" s="26" t="s">
        <v>297</v>
      </c>
      <c r="N21" s="25" t="s">
        <v>298</v>
      </c>
      <c r="O21" s="25"/>
    </row>
    <row r="22" spans="2:15" x14ac:dyDescent="0.2">
      <c r="M22" s="26" t="s">
        <v>46</v>
      </c>
      <c r="N22" s="25" t="s">
        <v>101</v>
      </c>
      <c r="O22" s="25" t="s">
        <v>102</v>
      </c>
    </row>
    <row r="23" spans="2:15" x14ac:dyDescent="0.2">
      <c r="B23" s="22" t="s">
        <v>292</v>
      </c>
      <c r="C23" s="22" t="s">
        <v>130</v>
      </c>
      <c r="M23" s="26" t="s">
        <v>39</v>
      </c>
      <c r="N23" s="25" t="s">
        <v>103</v>
      </c>
      <c r="O23" s="25"/>
    </row>
    <row r="24" spans="2:15" x14ac:dyDescent="0.2">
      <c r="C24" s="22" t="s">
        <v>312</v>
      </c>
    </row>
    <row r="25" spans="2:15" x14ac:dyDescent="0.2">
      <c r="B25" s="22" t="s">
        <v>318</v>
      </c>
      <c r="C25" s="22" t="s">
        <v>311</v>
      </c>
    </row>
    <row r="26" spans="2:15" x14ac:dyDescent="0.2">
      <c r="C26" s="22" t="s">
        <v>289</v>
      </c>
    </row>
    <row r="27" spans="2:15" x14ac:dyDescent="0.2">
      <c r="C27" s="22" t="s">
        <v>317</v>
      </c>
    </row>
    <row r="28" spans="2:15" x14ac:dyDescent="0.2">
      <c r="C28" s="22" t="s">
        <v>291</v>
      </c>
    </row>
    <row r="29" spans="2:15" x14ac:dyDescent="0.2">
      <c r="C29" s="22" t="s">
        <v>321</v>
      </c>
    </row>
    <row r="30" spans="2:15" x14ac:dyDescent="0.2">
      <c r="C30" s="22" t="s">
        <v>290</v>
      </c>
    </row>
    <row r="31" spans="2:15" x14ac:dyDescent="0.2">
      <c r="B31" s="22" t="s">
        <v>293</v>
      </c>
      <c r="C31" s="22" t="s">
        <v>320</v>
      </c>
    </row>
    <row r="32" spans="2:15" x14ac:dyDescent="0.2">
      <c r="C32" s="22" t="s">
        <v>294</v>
      </c>
    </row>
    <row r="33" spans="2:3" x14ac:dyDescent="0.2">
      <c r="B33" s="22" t="s">
        <v>37</v>
      </c>
      <c r="C33" s="22" t="s">
        <v>295</v>
      </c>
    </row>
    <row r="34" spans="2:3" x14ac:dyDescent="0.2">
      <c r="B34" s="22" t="s">
        <v>83</v>
      </c>
      <c r="C34" s="22" t="s">
        <v>319</v>
      </c>
    </row>
    <row r="35" spans="2:3" x14ac:dyDescent="0.2">
      <c r="B35" s="22" t="s">
        <v>36</v>
      </c>
      <c r="C35" s="22" t="s">
        <v>296</v>
      </c>
    </row>
    <row r="36" spans="2:3" x14ac:dyDescent="0.2">
      <c r="B36" s="22" t="s">
        <v>38</v>
      </c>
      <c r="C36" s="22" t="s">
        <v>307</v>
      </c>
    </row>
    <row r="37" spans="2:3" x14ac:dyDescent="0.2">
      <c r="B37" s="22" t="s">
        <v>297</v>
      </c>
      <c r="C37" s="22" t="s">
        <v>301</v>
      </c>
    </row>
    <row r="38" spans="2:3" x14ac:dyDescent="0.2">
      <c r="B38" s="22" t="s">
        <v>46</v>
      </c>
      <c r="C38" s="22" t="s">
        <v>302</v>
      </c>
    </row>
    <row r="39" spans="2:3" x14ac:dyDescent="0.2">
      <c r="B39" s="22" t="s">
        <v>41</v>
      </c>
      <c r="C39" s="22" t="s">
        <v>299</v>
      </c>
    </row>
    <row r="40" spans="2:3" x14ac:dyDescent="0.2">
      <c r="B40" s="22" t="s">
        <v>40</v>
      </c>
      <c r="C40" s="22" t="s">
        <v>300</v>
      </c>
    </row>
    <row r="41" spans="2:3" x14ac:dyDescent="0.2">
      <c r="B41" s="22" t="s">
        <v>39</v>
      </c>
      <c r="C41" s="22" t="s">
        <v>303</v>
      </c>
    </row>
    <row r="42" spans="2:3" x14ac:dyDescent="0.2">
      <c r="B42" s="22" t="s">
        <v>305</v>
      </c>
      <c r="C42" s="22" t="s">
        <v>304</v>
      </c>
    </row>
    <row r="43" spans="2:3" x14ac:dyDescent="0.2">
      <c r="C43" s="22" t="s">
        <v>306</v>
      </c>
    </row>
  </sheetData>
  <mergeCells count="4">
    <mergeCell ref="B2:C2"/>
    <mergeCell ref="B3:C3"/>
    <mergeCell ref="B4:C4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9"/>
  <sheetViews>
    <sheetView topLeftCell="A7" zoomScale="75" zoomScaleNormal="75" workbookViewId="0">
      <selection activeCell="B22" sqref="B22:B49"/>
    </sheetView>
  </sheetViews>
  <sheetFormatPr defaultColWidth="8.85546875" defaultRowHeight="11.25" x14ac:dyDescent="0.2"/>
  <cols>
    <col min="1" max="1" width="8.85546875" style="30"/>
    <col min="2" max="2" width="19.28515625" style="30" customWidth="1"/>
    <col min="3" max="3" width="8.85546875" style="30"/>
    <col min="4" max="4" width="10.7109375" style="30" customWidth="1"/>
    <col min="5" max="5" width="10.85546875" style="30" customWidth="1"/>
    <col min="6" max="6" width="3" style="30" customWidth="1"/>
    <col min="7" max="7" width="10" style="30" customWidth="1"/>
    <col min="8" max="9" width="8.85546875" style="30"/>
    <col min="10" max="10" width="3" style="30" customWidth="1"/>
    <col min="11" max="11" width="10.85546875" style="30" customWidth="1"/>
    <col min="12" max="12" width="10.5703125" style="30" customWidth="1"/>
    <col min="13" max="13" width="8.85546875" style="30"/>
    <col min="14" max="14" width="3.7109375" style="30" customWidth="1"/>
    <col min="15" max="15" width="8.85546875" style="30"/>
    <col min="16" max="16" width="10.85546875" style="30" customWidth="1"/>
    <col min="17" max="17" width="5.42578125" style="30" customWidth="1"/>
    <col min="18" max="18" width="10.7109375" style="30" customWidth="1"/>
    <col min="19" max="20" width="8.85546875" style="30"/>
    <col min="21" max="21" width="9.7109375" style="30" customWidth="1"/>
    <col min="22" max="16384" width="8.85546875" style="30"/>
  </cols>
  <sheetData>
    <row r="3" spans="2:23" ht="12" thickBot="1" x14ac:dyDescent="0.25"/>
    <row r="4" spans="2:23" ht="12" thickBot="1" x14ac:dyDescent="0.25">
      <c r="R4" s="83" t="s">
        <v>208</v>
      </c>
      <c r="S4" s="84"/>
      <c r="T4" s="84"/>
      <c r="U4" s="84"/>
      <c r="V4" s="84"/>
      <c r="W4" s="85"/>
    </row>
    <row r="5" spans="2:23" ht="45.75" customHeight="1" thickBot="1" x14ac:dyDescent="0.25">
      <c r="B5" s="88"/>
      <c r="C5" s="89"/>
      <c r="D5" s="92" t="s">
        <v>206</v>
      </c>
      <c r="E5" s="93"/>
      <c r="F5" s="93"/>
      <c r="G5" s="94"/>
      <c r="H5" s="92" t="s">
        <v>207</v>
      </c>
      <c r="I5" s="93"/>
      <c r="J5" s="93"/>
      <c r="K5" s="94"/>
      <c r="L5" s="92" t="s">
        <v>208</v>
      </c>
      <c r="M5" s="93"/>
      <c r="N5" s="93"/>
      <c r="O5" s="94"/>
      <c r="P5" s="86" t="s">
        <v>211</v>
      </c>
      <c r="R5" s="86" t="s">
        <v>215</v>
      </c>
      <c r="S5" s="86" t="s">
        <v>242</v>
      </c>
      <c r="T5" s="86" t="s">
        <v>132</v>
      </c>
      <c r="U5" s="86" t="s">
        <v>243</v>
      </c>
      <c r="V5" s="86" t="s">
        <v>117</v>
      </c>
      <c r="W5" s="86" t="s">
        <v>286</v>
      </c>
    </row>
    <row r="6" spans="2:23" ht="12" thickBot="1" x14ac:dyDescent="0.25">
      <c r="B6" s="90"/>
      <c r="C6" s="91"/>
      <c r="D6" s="43" t="s">
        <v>212</v>
      </c>
      <c r="E6" s="44" t="s">
        <v>213</v>
      </c>
      <c r="F6" s="44" t="s">
        <v>131</v>
      </c>
      <c r="G6" s="45" t="s">
        <v>214</v>
      </c>
      <c r="H6" s="43" t="s">
        <v>212</v>
      </c>
      <c r="I6" s="44" t="s">
        <v>213</v>
      </c>
      <c r="J6" s="44" t="s">
        <v>131</v>
      </c>
      <c r="K6" s="45" t="s">
        <v>214</v>
      </c>
      <c r="L6" s="43" t="s">
        <v>212</v>
      </c>
      <c r="M6" s="44" t="s">
        <v>213</v>
      </c>
      <c r="N6" s="44" t="s">
        <v>131</v>
      </c>
      <c r="O6" s="45" t="s">
        <v>214</v>
      </c>
      <c r="P6" s="87"/>
      <c r="R6" s="87"/>
      <c r="S6" s="87"/>
      <c r="T6" s="87"/>
      <c r="U6" s="87"/>
      <c r="V6" s="87"/>
      <c r="W6" s="87"/>
    </row>
    <row r="7" spans="2:23" ht="30" customHeight="1" thickBot="1" x14ac:dyDescent="0.25">
      <c r="B7" s="80" t="s">
        <v>206</v>
      </c>
      <c r="C7" s="46" t="s">
        <v>212</v>
      </c>
      <c r="D7" s="32"/>
      <c r="E7" s="47"/>
      <c r="F7" s="38" t="s">
        <v>131</v>
      </c>
      <c r="G7" s="39"/>
      <c r="H7" s="32" t="s">
        <v>142</v>
      </c>
      <c r="I7" s="47" t="s">
        <v>145</v>
      </c>
      <c r="J7" s="38" t="s">
        <v>131</v>
      </c>
      <c r="K7" s="39" t="s">
        <v>148</v>
      </c>
      <c r="L7" s="32" t="s">
        <v>151</v>
      </c>
      <c r="M7" s="47" t="s">
        <v>152</v>
      </c>
      <c r="N7" s="38" t="s">
        <v>131</v>
      </c>
      <c r="O7" s="39" t="s">
        <v>153</v>
      </c>
      <c r="P7" s="48" t="s">
        <v>196</v>
      </c>
      <c r="R7" s="19" t="s">
        <v>244</v>
      </c>
      <c r="S7" s="49" t="s">
        <v>245</v>
      </c>
      <c r="T7" s="50" t="s">
        <v>249</v>
      </c>
      <c r="U7" s="50" t="s">
        <v>248</v>
      </c>
      <c r="V7" s="50" t="s">
        <v>247</v>
      </c>
      <c r="W7" s="51" t="s">
        <v>246</v>
      </c>
    </row>
    <row r="8" spans="2:23" ht="30" customHeight="1" thickBot="1" x14ac:dyDescent="0.25">
      <c r="B8" s="81"/>
      <c r="C8" s="46" t="s">
        <v>213</v>
      </c>
      <c r="D8" s="52"/>
      <c r="E8" s="32"/>
      <c r="F8" s="37" t="s">
        <v>131</v>
      </c>
      <c r="G8" s="53"/>
      <c r="H8" s="52" t="s">
        <v>143</v>
      </c>
      <c r="I8" s="32" t="s">
        <v>146</v>
      </c>
      <c r="J8" s="37" t="s">
        <v>131</v>
      </c>
      <c r="K8" s="53" t="s">
        <v>149</v>
      </c>
      <c r="L8" s="52" t="s">
        <v>154</v>
      </c>
      <c r="M8" s="32" t="s">
        <v>155</v>
      </c>
      <c r="N8" s="37" t="s">
        <v>131</v>
      </c>
      <c r="O8" s="53" t="s">
        <v>156</v>
      </c>
      <c r="P8" s="54" t="s">
        <v>197</v>
      </c>
      <c r="R8" s="55" t="s">
        <v>250</v>
      </c>
      <c r="S8" s="56" t="s">
        <v>251</v>
      </c>
      <c r="T8" s="56" t="s">
        <v>252</v>
      </c>
      <c r="U8" s="56" t="s">
        <v>253</v>
      </c>
      <c r="V8" s="56" t="s">
        <v>254</v>
      </c>
      <c r="W8" s="57" t="s">
        <v>255</v>
      </c>
    </row>
    <row r="9" spans="2:23" ht="16.149999999999999" customHeight="1" thickBot="1" x14ac:dyDescent="0.25">
      <c r="B9" s="81"/>
      <c r="C9" s="32" t="s">
        <v>131</v>
      </c>
      <c r="D9" s="58" t="s">
        <v>131</v>
      </c>
      <c r="E9" s="35" t="s">
        <v>131</v>
      </c>
      <c r="F9" s="59" t="s">
        <v>131</v>
      </c>
      <c r="G9" s="53" t="s">
        <v>131</v>
      </c>
      <c r="H9" s="58" t="s">
        <v>131</v>
      </c>
      <c r="I9" s="35" t="s">
        <v>131</v>
      </c>
      <c r="J9" s="59" t="s">
        <v>131</v>
      </c>
      <c r="K9" s="53" t="s">
        <v>131</v>
      </c>
      <c r="L9" s="58" t="s">
        <v>131</v>
      </c>
      <c r="M9" s="35" t="s">
        <v>131</v>
      </c>
      <c r="N9" s="59" t="s">
        <v>131</v>
      </c>
      <c r="O9" s="53" t="s">
        <v>131</v>
      </c>
      <c r="P9" s="54" t="s">
        <v>131</v>
      </c>
      <c r="R9" s="60" t="s">
        <v>131</v>
      </c>
      <c r="S9" s="61" t="s">
        <v>131</v>
      </c>
      <c r="T9" s="61" t="s">
        <v>131</v>
      </c>
      <c r="U9" s="61" t="s">
        <v>131</v>
      </c>
      <c r="V9" s="61" t="s">
        <v>131</v>
      </c>
      <c r="W9" s="62" t="s">
        <v>131</v>
      </c>
    </row>
    <row r="10" spans="2:23" ht="30" customHeight="1" thickBot="1" x14ac:dyDescent="0.25">
      <c r="B10" s="81"/>
      <c r="C10" s="46" t="s">
        <v>214</v>
      </c>
      <c r="D10" s="63"/>
      <c r="E10" s="38"/>
      <c r="F10" s="59" t="s">
        <v>131</v>
      </c>
      <c r="G10" s="32"/>
      <c r="H10" s="58" t="s">
        <v>144</v>
      </c>
      <c r="I10" s="38" t="s">
        <v>147</v>
      </c>
      <c r="J10" s="59" t="s">
        <v>131</v>
      </c>
      <c r="K10" s="32" t="s">
        <v>150</v>
      </c>
      <c r="L10" s="58" t="s">
        <v>157</v>
      </c>
      <c r="M10" s="38" t="s">
        <v>158</v>
      </c>
      <c r="N10" s="59" t="s">
        <v>131</v>
      </c>
      <c r="O10" s="32" t="s">
        <v>159</v>
      </c>
      <c r="P10" s="54" t="s">
        <v>198</v>
      </c>
      <c r="R10" s="64" t="s">
        <v>256</v>
      </c>
      <c r="S10" s="65" t="s">
        <v>257</v>
      </c>
      <c r="T10" s="65" t="s">
        <v>258</v>
      </c>
      <c r="U10" s="65" t="s">
        <v>259</v>
      </c>
      <c r="V10" s="65" t="s">
        <v>260</v>
      </c>
      <c r="W10" s="66" t="s">
        <v>261</v>
      </c>
    </row>
    <row r="11" spans="2:23" ht="30" customHeight="1" thickBot="1" x14ac:dyDescent="0.25">
      <c r="B11" s="81" t="s">
        <v>207</v>
      </c>
      <c r="C11" s="46" t="s">
        <v>212</v>
      </c>
      <c r="D11" s="32" t="s">
        <v>133</v>
      </c>
      <c r="E11" s="47" t="s">
        <v>138</v>
      </c>
      <c r="F11" s="38" t="s">
        <v>131</v>
      </c>
      <c r="G11" s="36" t="s">
        <v>139</v>
      </c>
      <c r="H11" s="58" t="s">
        <v>160</v>
      </c>
      <c r="I11" s="38" t="s">
        <v>163</v>
      </c>
      <c r="J11" s="38" t="s">
        <v>131</v>
      </c>
      <c r="K11" s="36" t="s">
        <v>167</v>
      </c>
      <c r="L11" s="58" t="s">
        <v>169</v>
      </c>
      <c r="M11" s="38" t="s">
        <v>173</v>
      </c>
      <c r="N11" s="38" t="s">
        <v>131</v>
      </c>
      <c r="O11" s="36" t="s">
        <v>172</v>
      </c>
      <c r="P11" s="54" t="s">
        <v>199</v>
      </c>
      <c r="R11" s="67" t="s">
        <v>262</v>
      </c>
      <c r="S11" s="50" t="s">
        <v>263</v>
      </c>
      <c r="T11" s="50" t="s">
        <v>264</v>
      </c>
      <c r="U11" s="50" t="s">
        <v>265</v>
      </c>
      <c r="V11" s="50" t="s">
        <v>266</v>
      </c>
      <c r="W11" s="51" t="s">
        <v>267</v>
      </c>
    </row>
    <row r="12" spans="2:23" ht="30" customHeight="1" thickBot="1" x14ac:dyDescent="0.25">
      <c r="B12" s="81"/>
      <c r="C12" s="46" t="s">
        <v>213</v>
      </c>
      <c r="D12" s="52" t="s">
        <v>134</v>
      </c>
      <c r="E12" s="32" t="s">
        <v>137</v>
      </c>
      <c r="F12" s="37" t="s">
        <v>131</v>
      </c>
      <c r="G12" s="39" t="s">
        <v>140</v>
      </c>
      <c r="H12" s="58" t="s">
        <v>161</v>
      </c>
      <c r="I12" s="38" t="s">
        <v>164</v>
      </c>
      <c r="J12" s="38" t="s">
        <v>131</v>
      </c>
      <c r="K12" s="39" t="s">
        <v>168</v>
      </c>
      <c r="L12" s="58" t="s">
        <v>170</v>
      </c>
      <c r="M12" s="38" t="s">
        <v>174</v>
      </c>
      <c r="N12" s="38" t="s">
        <v>131</v>
      </c>
      <c r="O12" s="39" t="s">
        <v>176</v>
      </c>
      <c r="P12" s="54" t="s">
        <v>200</v>
      </c>
      <c r="R12" s="55" t="s">
        <v>268</v>
      </c>
      <c r="S12" s="56" t="s">
        <v>269</v>
      </c>
      <c r="T12" s="56" t="s">
        <v>270</v>
      </c>
      <c r="U12" s="56" t="s">
        <v>271</v>
      </c>
      <c r="V12" s="56" t="s">
        <v>272</v>
      </c>
      <c r="W12" s="57" t="s">
        <v>273</v>
      </c>
    </row>
    <row r="13" spans="2:23" ht="12.6" customHeight="1" thickBot="1" x14ac:dyDescent="0.25">
      <c r="B13" s="76"/>
      <c r="C13" s="68" t="s">
        <v>131</v>
      </c>
      <c r="D13" s="58" t="s">
        <v>131</v>
      </c>
      <c r="E13" s="35" t="s">
        <v>131</v>
      </c>
      <c r="F13" s="38" t="s">
        <v>131</v>
      </c>
      <c r="G13" s="53" t="s">
        <v>131</v>
      </c>
      <c r="H13" s="58" t="s">
        <v>131</v>
      </c>
      <c r="I13" s="38" t="s">
        <v>131</v>
      </c>
      <c r="J13" s="38" t="s">
        <v>131</v>
      </c>
      <c r="K13" s="39" t="s">
        <v>131</v>
      </c>
      <c r="L13" s="58" t="s">
        <v>131</v>
      </c>
      <c r="M13" s="38" t="s">
        <v>131</v>
      </c>
      <c r="N13" s="38" t="s">
        <v>131</v>
      </c>
      <c r="O13" s="39" t="s">
        <v>131</v>
      </c>
      <c r="P13" s="54" t="s">
        <v>131</v>
      </c>
      <c r="R13" s="60" t="s">
        <v>131</v>
      </c>
      <c r="S13" s="61" t="s">
        <v>131</v>
      </c>
      <c r="T13" s="61" t="s">
        <v>131</v>
      </c>
      <c r="U13" s="61" t="s">
        <v>131</v>
      </c>
      <c r="V13" s="61" t="s">
        <v>131</v>
      </c>
      <c r="W13" s="62" t="s">
        <v>131</v>
      </c>
    </row>
    <row r="14" spans="2:23" ht="30" customHeight="1" thickBot="1" x14ac:dyDescent="0.25">
      <c r="B14" s="81"/>
      <c r="C14" s="46" t="s">
        <v>214</v>
      </c>
      <c r="D14" s="69" t="s">
        <v>135</v>
      </c>
      <c r="E14" s="41" t="s">
        <v>136</v>
      </c>
      <c r="F14" s="70" t="s">
        <v>131</v>
      </c>
      <c r="G14" s="32" t="s">
        <v>141</v>
      </c>
      <c r="H14" s="69" t="s">
        <v>162</v>
      </c>
      <c r="I14" s="41" t="s">
        <v>165</v>
      </c>
      <c r="J14" s="41" t="s">
        <v>131</v>
      </c>
      <c r="K14" s="42" t="s">
        <v>166</v>
      </c>
      <c r="L14" s="69" t="s">
        <v>171</v>
      </c>
      <c r="M14" s="41" t="s">
        <v>175</v>
      </c>
      <c r="N14" s="41" t="s">
        <v>131</v>
      </c>
      <c r="O14" s="42" t="s">
        <v>177</v>
      </c>
      <c r="P14" s="54" t="s">
        <v>201</v>
      </c>
      <c r="R14" s="64" t="s">
        <v>274</v>
      </c>
      <c r="S14" s="65" t="s">
        <v>275</v>
      </c>
      <c r="T14" s="65" t="s">
        <v>276</v>
      </c>
      <c r="U14" s="65" t="s">
        <v>277</v>
      </c>
      <c r="V14" s="65" t="s">
        <v>278</v>
      </c>
      <c r="W14" s="66" t="s">
        <v>279</v>
      </c>
    </row>
    <row r="15" spans="2:23" ht="12" thickBot="1" x14ac:dyDescent="0.25">
      <c r="B15" s="76" t="s">
        <v>209</v>
      </c>
      <c r="C15" s="82"/>
      <c r="D15" s="35"/>
      <c r="E15" s="35"/>
      <c r="F15" s="35" t="s">
        <v>131</v>
      </c>
      <c r="G15" s="35"/>
      <c r="H15" s="35" t="s">
        <v>178</v>
      </c>
      <c r="I15" s="35" t="s">
        <v>179</v>
      </c>
      <c r="J15" s="35" t="s">
        <v>131</v>
      </c>
      <c r="K15" s="35" t="s">
        <v>180</v>
      </c>
      <c r="L15" s="35" t="s">
        <v>181</v>
      </c>
      <c r="M15" s="35" t="s">
        <v>182</v>
      </c>
      <c r="N15" s="35" t="s">
        <v>131</v>
      </c>
      <c r="O15" s="35" t="s">
        <v>189</v>
      </c>
      <c r="P15" s="39" t="s">
        <v>32</v>
      </c>
      <c r="R15" s="64" t="s">
        <v>280</v>
      </c>
      <c r="S15" s="65" t="s">
        <v>281</v>
      </c>
      <c r="T15" s="65" t="s">
        <v>282</v>
      </c>
      <c r="U15" s="65" t="s">
        <v>283</v>
      </c>
      <c r="V15" s="65" t="s">
        <v>284</v>
      </c>
      <c r="W15" s="66" t="s">
        <v>285</v>
      </c>
    </row>
    <row r="16" spans="2:23" ht="28.9" customHeight="1" x14ac:dyDescent="0.2">
      <c r="B16" s="71" t="s">
        <v>17</v>
      </c>
      <c r="C16" s="72"/>
      <c r="D16" s="38"/>
      <c r="E16" s="38"/>
      <c r="F16" s="38" t="s">
        <v>131</v>
      </c>
      <c r="G16" s="38"/>
      <c r="H16" s="38" t="s">
        <v>183</v>
      </c>
      <c r="I16" s="38" t="s">
        <v>184</v>
      </c>
      <c r="J16" s="38" t="s">
        <v>131</v>
      </c>
      <c r="K16" s="38" t="s">
        <v>185</v>
      </c>
      <c r="L16" s="38" t="s">
        <v>186</v>
      </c>
      <c r="M16" s="38" t="s">
        <v>187</v>
      </c>
      <c r="N16" s="38" t="s">
        <v>131</v>
      </c>
      <c r="O16" s="38" t="s">
        <v>188</v>
      </c>
      <c r="P16" s="39" t="s">
        <v>81</v>
      </c>
    </row>
    <row r="17" spans="1:16" x14ac:dyDescent="0.2">
      <c r="B17" s="76" t="s">
        <v>210</v>
      </c>
      <c r="C17" s="77"/>
      <c r="D17" s="38"/>
      <c r="E17" s="38"/>
      <c r="F17" s="38" t="s">
        <v>131</v>
      </c>
      <c r="G17" s="38"/>
      <c r="H17" s="38" t="s">
        <v>202</v>
      </c>
      <c r="I17" s="38" t="s">
        <v>203</v>
      </c>
      <c r="J17" s="38" t="s">
        <v>131</v>
      </c>
      <c r="K17" s="38" t="s">
        <v>204</v>
      </c>
      <c r="L17" s="38"/>
      <c r="M17" s="38"/>
      <c r="N17" s="38" t="s">
        <v>131</v>
      </c>
      <c r="O17" s="38"/>
      <c r="P17" s="39" t="s">
        <v>51</v>
      </c>
    </row>
    <row r="18" spans="1:16" ht="12" thickBot="1" x14ac:dyDescent="0.25">
      <c r="B18" s="78" t="s">
        <v>211</v>
      </c>
      <c r="C18" s="79"/>
      <c r="D18" s="41" t="s">
        <v>190</v>
      </c>
      <c r="E18" s="41" t="s">
        <v>191</v>
      </c>
      <c r="F18" s="41" t="s">
        <v>131</v>
      </c>
      <c r="G18" s="41" t="s">
        <v>192</v>
      </c>
      <c r="H18" s="41" t="s">
        <v>193</v>
      </c>
      <c r="I18" s="41" t="s">
        <v>194</v>
      </c>
      <c r="J18" s="41" t="s">
        <v>131</v>
      </c>
      <c r="K18" s="41" t="s">
        <v>195</v>
      </c>
      <c r="L18" s="41"/>
      <c r="M18" s="41"/>
      <c r="N18" s="41" t="s">
        <v>131</v>
      </c>
      <c r="O18" s="41"/>
      <c r="P18" s="42" t="s">
        <v>205</v>
      </c>
    </row>
    <row r="21" spans="1:16" ht="12.75" x14ac:dyDescent="0.2">
      <c r="A21" s="22" t="s">
        <v>292</v>
      </c>
      <c r="B21" s="22" t="s">
        <v>130</v>
      </c>
    </row>
    <row r="22" spans="1:16" ht="12.75" x14ac:dyDescent="0.2">
      <c r="A22" s="22"/>
      <c r="B22" s="22" t="s">
        <v>313</v>
      </c>
    </row>
    <row r="23" spans="1:16" ht="12.75" x14ac:dyDescent="0.2">
      <c r="B23" s="22" t="s">
        <v>310</v>
      </c>
    </row>
    <row r="24" spans="1:16" ht="12.75" x14ac:dyDescent="0.2">
      <c r="B24" s="22" t="s">
        <v>314</v>
      </c>
    </row>
    <row r="25" spans="1:16" ht="12.75" x14ac:dyDescent="0.2">
      <c r="A25" s="22"/>
      <c r="B25" s="22" t="s">
        <v>316</v>
      </c>
    </row>
    <row r="26" spans="1:16" ht="12.75" x14ac:dyDescent="0.2">
      <c r="A26" s="22"/>
      <c r="B26" s="22" t="s">
        <v>315</v>
      </c>
    </row>
    <row r="27" spans="1:16" ht="12.75" x14ac:dyDescent="0.2">
      <c r="A27" s="22"/>
      <c r="B27" s="22" t="s">
        <v>324</v>
      </c>
    </row>
    <row r="28" spans="1:16" ht="12.75" x14ac:dyDescent="0.2">
      <c r="A28" s="22"/>
      <c r="B28" s="22" t="s">
        <v>322</v>
      </c>
    </row>
    <row r="29" spans="1:16" ht="12.75" x14ac:dyDescent="0.2">
      <c r="A29" s="22"/>
      <c r="B29" s="22" t="s">
        <v>323</v>
      </c>
    </row>
    <row r="30" spans="1:16" ht="12.75" x14ac:dyDescent="0.2">
      <c r="A30" s="22"/>
      <c r="B30" s="22" t="s">
        <v>326</v>
      </c>
    </row>
    <row r="31" spans="1:16" ht="12.75" x14ac:dyDescent="0.2">
      <c r="A31" s="22" t="s">
        <v>325</v>
      </c>
      <c r="B31" s="22" t="s">
        <v>333</v>
      </c>
    </row>
    <row r="32" spans="1:16" ht="12.75" x14ac:dyDescent="0.2">
      <c r="A32" s="22" t="s">
        <v>327</v>
      </c>
      <c r="B32" s="22" t="s">
        <v>332</v>
      </c>
    </row>
    <row r="33" spans="1:2" ht="12.75" x14ac:dyDescent="0.2">
      <c r="A33" s="22" t="s">
        <v>328</v>
      </c>
      <c r="B33" s="22" t="s">
        <v>331</v>
      </c>
    </row>
    <row r="34" spans="1:2" ht="12.75" x14ac:dyDescent="0.2">
      <c r="A34" s="22" t="s">
        <v>41</v>
      </c>
      <c r="B34" s="22" t="s">
        <v>330</v>
      </c>
    </row>
    <row r="35" spans="1:2" ht="12.75" x14ac:dyDescent="0.2">
      <c r="A35" s="22" t="s">
        <v>297</v>
      </c>
      <c r="B35" s="22" t="s">
        <v>329</v>
      </c>
    </row>
    <row r="36" spans="1:2" ht="12.75" x14ac:dyDescent="0.2">
      <c r="A36" s="22" t="s">
        <v>46</v>
      </c>
      <c r="B36" s="22" t="s">
        <v>334</v>
      </c>
    </row>
    <row r="37" spans="1:2" ht="12.75" x14ac:dyDescent="0.2">
      <c r="A37" s="22" t="s">
        <v>39</v>
      </c>
      <c r="B37" s="22" t="s">
        <v>335</v>
      </c>
    </row>
    <row r="38" spans="1:2" ht="12.75" x14ac:dyDescent="0.2">
      <c r="A38" s="22" t="s">
        <v>40</v>
      </c>
      <c r="B38" s="22" t="s">
        <v>336</v>
      </c>
    </row>
    <row r="39" spans="1:2" ht="12.75" x14ac:dyDescent="0.2">
      <c r="A39" s="22" t="s">
        <v>36</v>
      </c>
      <c r="B39" s="22" t="s">
        <v>337</v>
      </c>
    </row>
    <row r="40" spans="1:2" ht="12.75" x14ac:dyDescent="0.2">
      <c r="A40" s="22" t="s">
        <v>338</v>
      </c>
      <c r="B40" s="22" t="s">
        <v>342</v>
      </c>
    </row>
    <row r="41" spans="1:2" ht="12.75" x14ac:dyDescent="0.2">
      <c r="A41" s="22" t="s">
        <v>339</v>
      </c>
      <c r="B41" s="22" t="s">
        <v>343</v>
      </c>
    </row>
    <row r="42" spans="1:2" ht="12.75" x14ac:dyDescent="0.2">
      <c r="A42" s="22" t="s">
        <v>32</v>
      </c>
      <c r="B42" s="22" t="s">
        <v>350</v>
      </c>
    </row>
    <row r="43" spans="1:2" ht="12.75" x14ac:dyDescent="0.2">
      <c r="A43" s="22" t="s">
        <v>340</v>
      </c>
      <c r="B43" s="22" t="s">
        <v>344</v>
      </c>
    </row>
    <row r="44" spans="1:2" ht="12.75" x14ac:dyDescent="0.2">
      <c r="A44" s="22" t="s">
        <v>341</v>
      </c>
      <c r="B44" s="22" t="s">
        <v>345</v>
      </c>
    </row>
    <row r="45" spans="1:2" ht="12.75" x14ac:dyDescent="0.2">
      <c r="A45" s="22" t="s">
        <v>81</v>
      </c>
      <c r="B45" s="22" t="s">
        <v>351</v>
      </c>
    </row>
    <row r="46" spans="1:2" ht="12.75" x14ac:dyDescent="0.2">
      <c r="A46" s="22" t="s">
        <v>346</v>
      </c>
      <c r="B46" s="22" t="s">
        <v>348</v>
      </c>
    </row>
    <row r="47" spans="1:2" ht="12.75" x14ac:dyDescent="0.2">
      <c r="A47" s="22" t="s">
        <v>347</v>
      </c>
      <c r="B47" s="22" t="s">
        <v>349</v>
      </c>
    </row>
    <row r="48" spans="1:2" ht="12.75" x14ac:dyDescent="0.2">
      <c r="A48" s="22" t="s">
        <v>81</v>
      </c>
      <c r="B48" s="22" t="s">
        <v>353</v>
      </c>
    </row>
    <row r="49" spans="1:2" ht="12.75" x14ac:dyDescent="0.2">
      <c r="A49" s="22" t="s">
        <v>305</v>
      </c>
      <c r="B49" s="22" t="s">
        <v>352</v>
      </c>
    </row>
  </sheetData>
  <mergeCells count="17">
    <mergeCell ref="R4:W4"/>
    <mergeCell ref="P5:P6"/>
    <mergeCell ref="B5:C6"/>
    <mergeCell ref="H5:K5"/>
    <mergeCell ref="L5:O5"/>
    <mergeCell ref="D5:G5"/>
    <mergeCell ref="R5:R6"/>
    <mergeCell ref="S5:S6"/>
    <mergeCell ref="T5:T6"/>
    <mergeCell ref="U5:U6"/>
    <mergeCell ref="V5:V6"/>
    <mergeCell ref="W5:W6"/>
    <mergeCell ref="B17:C17"/>
    <mergeCell ref="B18:C18"/>
    <mergeCell ref="B7:B10"/>
    <mergeCell ref="B11:B14"/>
    <mergeCell ref="B15:C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1"/>
  <sheetViews>
    <sheetView tabSelected="1" zoomScale="86" zoomScaleNormal="86" workbookViewId="0">
      <selection activeCell="G10" sqref="G10"/>
    </sheetView>
  </sheetViews>
  <sheetFormatPr defaultRowHeight="15" x14ac:dyDescent="0.25"/>
  <cols>
    <col min="4" max="4" width="12.28515625" customWidth="1"/>
    <col min="5" max="7" width="11.5703125" style="3" customWidth="1"/>
    <col min="8" max="8" width="5.28515625" style="3" customWidth="1"/>
    <col min="9" max="9" width="12.28515625" style="3" customWidth="1"/>
    <col min="10" max="10" width="11.7109375" customWidth="1"/>
  </cols>
  <sheetData>
    <row r="3" spans="3:10" ht="15.75" thickBot="1" x14ac:dyDescent="0.3"/>
    <row r="4" spans="3:10" ht="26.45" customHeight="1" thickBot="1" x14ac:dyDescent="0.3">
      <c r="C4" s="95" t="s">
        <v>218</v>
      </c>
      <c r="D4" s="96"/>
      <c r="E4" s="102" t="s">
        <v>217</v>
      </c>
      <c r="F4" s="103"/>
      <c r="G4" s="103"/>
      <c r="H4" s="103"/>
      <c r="I4" s="103"/>
      <c r="J4" s="104"/>
    </row>
    <row r="5" spans="3:10" ht="30.6" customHeight="1" thickBot="1" x14ac:dyDescent="0.3">
      <c r="C5" s="97"/>
      <c r="D5" s="98"/>
      <c r="E5" s="8" t="s">
        <v>231</v>
      </c>
      <c r="F5" s="9" t="s">
        <v>232</v>
      </c>
      <c r="G5" s="9" t="s">
        <v>233</v>
      </c>
      <c r="H5" s="11" t="s">
        <v>131</v>
      </c>
      <c r="I5" s="12" t="s">
        <v>234</v>
      </c>
      <c r="J5" s="12" t="s">
        <v>241</v>
      </c>
    </row>
    <row r="6" spans="3:10" s="3" customFormat="1" ht="36" customHeight="1" thickBot="1" x14ac:dyDescent="0.3">
      <c r="C6" s="99" t="s">
        <v>216</v>
      </c>
      <c r="D6" s="10" t="s">
        <v>231</v>
      </c>
      <c r="E6" s="13" t="s">
        <v>238</v>
      </c>
      <c r="F6" s="14" t="s">
        <v>219</v>
      </c>
      <c r="G6" s="14" t="s">
        <v>220</v>
      </c>
      <c r="H6" s="14"/>
      <c r="I6" s="14" t="s">
        <v>221</v>
      </c>
      <c r="J6" s="15" t="s">
        <v>221</v>
      </c>
    </row>
    <row r="7" spans="3:10" s="3" customFormat="1" ht="36" customHeight="1" thickBot="1" x14ac:dyDescent="0.3">
      <c r="C7" s="100"/>
      <c r="D7" s="10" t="s">
        <v>232</v>
      </c>
      <c r="E7" s="16" t="s">
        <v>227</v>
      </c>
      <c r="F7" s="4" t="s">
        <v>235</v>
      </c>
      <c r="G7" s="4" t="s">
        <v>223</v>
      </c>
      <c r="H7" s="4"/>
      <c r="I7" s="4" t="s">
        <v>222</v>
      </c>
      <c r="J7" s="5" t="s">
        <v>222</v>
      </c>
    </row>
    <row r="8" spans="3:10" s="3" customFormat="1" ht="36" customHeight="1" thickBot="1" x14ac:dyDescent="0.3">
      <c r="C8" s="100"/>
      <c r="D8" s="10" t="s">
        <v>233</v>
      </c>
      <c r="E8" s="16" t="s">
        <v>226</v>
      </c>
      <c r="F8" s="4" t="s">
        <v>225</v>
      </c>
      <c r="G8" s="4" t="s">
        <v>236</v>
      </c>
      <c r="H8" s="4"/>
      <c r="I8" s="4" t="s">
        <v>224</v>
      </c>
      <c r="J8" s="5" t="s">
        <v>224</v>
      </c>
    </row>
    <row r="9" spans="3:10" s="3" customFormat="1" ht="15.6" customHeight="1" thickBot="1" x14ac:dyDescent="0.3">
      <c r="C9" s="100"/>
      <c r="D9" s="10" t="s">
        <v>131</v>
      </c>
      <c r="E9" s="16"/>
      <c r="F9" s="4"/>
      <c r="G9" s="4"/>
      <c r="H9" s="4"/>
      <c r="I9" s="4"/>
      <c r="J9" s="5"/>
    </row>
    <row r="10" spans="3:10" s="3" customFormat="1" ht="36" customHeight="1" thickBot="1" x14ac:dyDescent="0.3">
      <c r="C10" s="100"/>
      <c r="D10" s="10" t="s">
        <v>234</v>
      </c>
      <c r="E10" s="16" t="s">
        <v>228</v>
      </c>
      <c r="F10" s="4" t="s">
        <v>229</v>
      </c>
      <c r="G10" s="4" t="s">
        <v>230</v>
      </c>
      <c r="H10" s="4"/>
      <c r="I10" s="4" t="s">
        <v>237</v>
      </c>
      <c r="J10" s="5" t="s">
        <v>237</v>
      </c>
    </row>
    <row r="11" spans="3:10" ht="33" customHeight="1" thickBot="1" x14ac:dyDescent="0.3">
      <c r="C11" s="101"/>
      <c r="D11" s="18" t="s">
        <v>241</v>
      </c>
      <c r="E11" s="17" t="s">
        <v>228</v>
      </c>
      <c r="F11" s="6" t="s">
        <v>229</v>
      </c>
      <c r="G11" s="6" t="s">
        <v>230</v>
      </c>
      <c r="H11" s="6"/>
      <c r="I11" s="6" t="s">
        <v>237</v>
      </c>
      <c r="J11" s="7" t="s">
        <v>237</v>
      </c>
    </row>
  </sheetData>
  <mergeCells count="3">
    <mergeCell ref="C4:D5"/>
    <mergeCell ref="C6:C11"/>
    <mergeCell ref="E4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Esquema</vt:lpstr>
      <vt:lpstr>Nacional</vt:lpstr>
      <vt:lpstr>Regional</vt:lpstr>
      <vt:lpstr>Migration</vt:lpstr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Treinamento</dc:creator>
  <cp:lastModifiedBy>João Maria de Oliveira</cp:lastModifiedBy>
  <dcterms:created xsi:type="dcterms:W3CDTF">2018-11-21T11:31:25Z</dcterms:created>
  <dcterms:modified xsi:type="dcterms:W3CDTF">2019-05-09T17:28:50Z</dcterms:modified>
</cp:coreProperties>
</file>