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Intechno\Biodigestor Marca-Ambiental\Projeto PLC\"/>
    </mc:Choice>
  </mc:AlternateContent>
  <xr:revisionPtr revIDLastSave="0" documentId="13_ncr:1_{210BEC05-F312-4B56-BEA8-41A40B10CE6F}" xr6:coauthVersionLast="47" xr6:coauthVersionMax="47" xr10:uidLastSave="{00000000-0000-0000-0000-000000000000}"/>
  <bookViews>
    <workbookView xWindow="-120" yWindow="-120" windowWidth="20730" windowHeight="11160" xr2:uid="{81806AD2-4A71-4DC4-9CAA-26D826A40C1C}"/>
  </bookViews>
  <sheets>
    <sheet name="PortasPLC" sheetId="1" r:id="rId1"/>
    <sheet name="Sensor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 s="1"/>
  <c r="H6" i="2" s="1"/>
  <c r="H1" i="2"/>
  <c r="E4" i="2"/>
  <c r="B6" i="2"/>
</calcChain>
</file>

<file path=xl/sharedStrings.xml><?xml version="1.0" encoding="utf-8"?>
<sst xmlns="http://schemas.openxmlformats.org/spreadsheetml/2006/main" count="230" uniqueCount="222">
  <si>
    <t>Tabela de Variáveis</t>
  </si>
  <si>
    <t>Endereço</t>
  </si>
  <si>
    <t>Variável</t>
  </si>
  <si>
    <t>-</t>
  </si>
  <si>
    <t>Tabela de Entradas</t>
  </si>
  <si>
    <t>X0</t>
  </si>
  <si>
    <t>X1</t>
  </si>
  <si>
    <t>Chave Seletora 1 - Agitador</t>
  </si>
  <si>
    <t>Chave Seletora 2 - Aut./Manual</t>
  </si>
  <si>
    <t>X2</t>
  </si>
  <si>
    <t>Boia de Nível</t>
  </si>
  <si>
    <t>Tabela de Relés Auxiliares</t>
  </si>
  <si>
    <t>Tabela de Saídas</t>
  </si>
  <si>
    <t>Y0</t>
  </si>
  <si>
    <t>Y1</t>
  </si>
  <si>
    <t>Y2</t>
  </si>
  <si>
    <t>Y3</t>
  </si>
  <si>
    <t>Y4</t>
  </si>
  <si>
    <t>Y5</t>
  </si>
  <si>
    <t>Y6</t>
  </si>
  <si>
    <t>Y7</t>
  </si>
  <si>
    <t>Contator Resistência K3</t>
  </si>
  <si>
    <t>Contator Bomba D'água K4</t>
  </si>
  <si>
    <t>Led Amarelo</t>
  </si>
  <si>
    <t>Led Branco Agitador</t>
  </si>
  <si>
    <t>Led Branco Aut./Manual</t>
  </si>
  <si>
    <t>Y10</t>
  </si>
  <si>
    <t>Contator Agitador K2 (Inv. Frequência)</t>
  </si>
  <si>
    <t>D24</t>
  </si>
  <si>
    <t>Solenoide de Gás</t>
  </si>
  <si>
    <t>M8-on</t>
  </si>
  <si>
    <t>Sensor de Nível (Reservatório Cheio)</t>
  </si>
  <si>
    <t>An. 20ma</t>
  </si>
  <si>
    <t>An. 4ma</t>
  </si>
  <si>
    <t>Valor An.</t>
  </si>
  <si>
    <t>Tmin</t>
  </si>
  <si>
    <t>Tmax</t>
  </si>
  <si>
    <t>T</t>
  </si>
  <si>
    <t>Pressão</t>
  </si>
  <si>
    <t>Densidade</t>
  </si>
  <si>
    <t>Nivel</t>
  </si>
  <si>
    <t>m</t>
  </si>
  <si>
    <t>bar</t>
  </si>
  <si>
    <t>kg/m³</t>
  </si>
  <si>
    <t>Gravidade</t>
  </si>
  <si>
    <t>kg/m²</t>
  </si>
  <si>
    <t>M9</t>
  </si>
  <si>
    <t>M13</t>
  </si>
  <si>
    <t>M11</t>
  </si>
  <si>
    <t>M12</t>
  </si>
  <si>
    <t>Bomba D'água Manual ON</t>
  </si>
  <si>
    <t>Resistência Manual ON</t>
  </si>
  <si>
    <t>Solenoide Manual ON</t>
  </si>
  <si>
    <t>Resistência Manual OFF</t>
  </si>
  <si>
    <t>Bomba D'água Manual OFF</t>
  </si>
  <si>
    <t>Solenoide Manual OFF</t>
  </si>
  <si>
    <t>M14</t>
  </si>
  <si>
    <t>M15</t>
  </si>
  <si>
    <t>M16</t>
  </si>
  <si>
    <t>D160</t>
  </si>
  <si>
    <t>PT100-1 - resolução maxima</t>
  </si>
  <si>
    <t>D165</t>
  </si>
  <si>
    <t>PT100-1 - aux temp 1</t>
  </si>
  <si>
    <t>D161</t>
  </si>
  <si>
    <t>D162</t>
  </si>
  <si>
    <t>D163</t>
  </si>
  <si>
    <t>PT100-1 - resolução minima</t>
  </si>
  <si>
    <t>PT100-1 - quantidade maxima</t>
  </si>
  <si>
    <t>PT100-1 - quantidade minima</t>
  </si>
  <si>
    <t>D260</t>
  </si>
  <si>
    <t>D265</t>
  </si>
  <si>
    <t>D262</t>
  </si>
  <si>
    <t>D263</t>
  </si>
  <si>
    <t>PT100-2 - resolução maxima</t>
  </si>
  <si>
    <t>PT100-2 - aux temp 2</t>
  </si>
  <si>
    <t>PT100-2 - resolução minima</t>
  </si>
  <si>
    <t>PT100-2 - quantidade maxima</t>
  </si>
  <si>
    <t>PT100-2 - quantidade minima</t>
  </si>
  <si>
    <t>D261</t>
  </si>
  <si>
    <t>PT100-3 - resolução maxima</t>
  </si>
  <si>
    <t>PT100-3 - aux temp 3</t>
  </si>
  <si>
    <t>PT100-3 - resolução minima</t>
  </si>
  <si>
    <t>PT100-3 - quantidade maxima</t>
  </si>
  <si>
    <t>PT100-3 - quantidade minima</t>
  </si>
  <si>
    <t>D360</t>
  </si>
  <si>
    <t>D365</t>
  </si>
  <si>
    <t>D361</t>
  </si>
  <si>
    <t>D362</t>
  </si>
  <si>
    <t>D363</t>
  </si>
  <si>
    <t>PA-1 - resolução maxima</t>
  </si>
  <si>
    <t>PA-1 - resolução minima</t>
  </si>
  <si>
    <t>PA-1 - quantidade maxima</t>
  </si>
  <si>
    <t>PA-1 - quantidade minima</t>
  </si>
  <si>
    <t>PA-1 - aux pa 1</t>
  </si>
  <si>
    <t>D460</t>
  </si>
  <si>
    <t>D465</t>
  </si>
  <si>
    <t>D461</t>
  </si>
  <si>
    <t>D462</t>
  </si>
  <si>
    <t>D463</t>
  </si>
  <si>
    <t>PA-2 - resolução maxima</t>
  </si>
  <si>
    <t>PA-2 - resolução minima</t>
  </si>
  <si>
    <t>PA-2 - quantidade maxima</t>
  </si>
  <si>
    <t>PA-2 - quantidade minima</t>
  </si>
  <si>
    <t>PA-2 - aux pa 2</t>
  </si>
  <si>
    <t>D560</t>
  </si>
  <si>
    <t>D565</t>
  </si>
  <si>
    <t>D561</t>
  </si>
  <si>
    <t>D562</t>
  </si>
  <si>
    <t>D563</t>
  </si>
  <si>
    <t>PH - resolução maxima</t>
  </si>
  <si>
    <t>PH - resolução minima</t>
  </si>
  <si>
    <t>PH - quantidade maxima</t>
  </si>
  <si>
    <t>PH - quantidade minima</t>
  </si>
  <si>
    <t>PH - aux ph</t>
  </si>
  <si>
    <t>D660</t>
  </si>
  <si>
    <t>D665</t>
  </si>
  <si>
    <t>D661</t>
  </si>
  <si>
    <t>D662</t>
  </si>
  <si>
    <t>D663</t>
  </si>
  <si>
    <t>D760</t>
  </si>
  <si>
    <t>D765</t>
  </si>
  <si>
    <t>D761</t>
  </si>
  <si>
    <t>D762</t>
  </si>
  <si>
    <t>D763</t>
  </si>
  <si>
    <t>Umidade - resolução maxima</t>
  </si>
  <si>
    <t>Umidade - aux Umidade</t>
  </si>
  <si>
    <t>Umidade - resolução minima</t>
  </si>
  <si>
    <t>Umidade - quantidade maxima</t>
  </si>
  <si>
    <t>Umidade - quantidade minima</t>
  </si>
  <si>
    <t>D860</t>
  </si>
  <si>
    <t>D865</t>
  </si>
  <si>
    <t>D861</t>
  </si>
  <si>
    <t>D862</t>
  </si>
  <si>
    <t>D863</t>
  </si>
  <si>
    <t>TempMax - resolução maxima</t>
  </si>
  <si>
    <t>TempMax - aux TempMax</t>
  </si>
  <si>
    <t>TempMax - resolução minima</t>
  </si>
  <si>
    <t>TempMax - quantidade maxima</t>
  </si>
  <si>
    <t>TempMax - quantidade minima</t>
  </si>
  <si>
    <t>D270</t>
  </si>
  <si>
    <t>TEMP 2 - conta</t>
  </si>
  <si>
    <t>D170</t>
  </si>
  <si>
    <t>TEMP 1 - conta</t>
  </si>
  <si>
    <t>D200</t>
  </si>
  <si>
    <t>TEMP aux conta</t>
  </si>
  <si>
    <t>ALVO</t>
  </si>
  <si>
    <t>D243</t>
  </si>
  <si>
    <t>TEMP alvo liquido</t>
  </si>
  <si>
    <t>Temp alvo boiler</t>
  </si>
  <si>
    <t xml:space="preserve">D25 </t>
  </si>
  <si>
    <t>PA alvo gas</t>
  </si>
  <si>
    <t>LER</t>
  </si>
  <si>
    <t>D501</t>
  </si>
  <si>
    <t>LER temp liquido</t>
  </si>
  <si>
    <t>D370</t>
  </si>
  <si>
    <t>LER temp boiler</t>
  </si>
  <si>
    <t>D470</t>
  </si>
  <si>
    <t>LER PA 1</t>
  </si>
  <si>
    <t>D570</t>
  </si>
  <si>
    <t>LER PA 2</t>
  </si>
  <si>
    <t>D670</t>
  </si>
  <si>
    <t>LER PH</t>
  </si>
  <si>
    <t>LER umidade</t>
  </si>
  <si>
    <t>D770</t>
  </si>
  <si>
    <t>D870</t>
  </si>
  <si>
    <t>LER temp gas</t>
  </si>
  <si>
    <t>Sobretemperatura Liquido</t>
  </si>
  <si>
    <t>M22</t>
  </si>
  <si>
    <t>Sobretemperatura Boiler</t>
  </si>
  <si>
    <t>M25</t>
  </si>
  <si>
    <t>Sobrepressão Gas</t>
  </si>
  <si>
    <t>M1</t>
  </si>
  <si>
    <t>Aux automático</t>
  </si>
  <si>
    <t>M2</t>
  </si>
  <si>
    <t>Resistencia aux</t>
  </si>
  <si>
    <t>M3</t>
  </si>
  <si>
    <t>Bomba aux</t>
  </si>
  <si>
    <t>M4</t>
  </si>
  <si>
    <t>Solenoide aux</t>
  </si>
  <si>
    <t>M454</t>
  </si>
  <si>
    <t>M456</t>
  </si>
  <si>
    <t>Aux resist</t>
  </si>
  <si>
    <t>Aux bomba</t>
  </si>
  <si>
    <t>M455</t>
  </si>
  <si>
    <t>Aux led</t>
  </si>
  <si>
    <t>M355</t>
  </si>
  <si>
    <t>M356</t>
  </si>
  <si>
    <t>M354</t>
  </si>
  <si>
    <t>M357</t>
  </si>
  <si>
    <t>M17</t>
  </si>
  <si>
    <t>Resistência auto</t>
  </si>
  <si>
    <t>Led amarelo auto</t>
  </si>
  <si>
    <t>Bomba auto</t>
  </si>
  <si>
    <t>Solenoide auto</t>
  </si>
  <si>
    <t>Modbus Address</t>
  </si>
  <si>
    <t>Address</t>
  </si>
  <si>
    <t>0400</t>
  </si>
  <si>
    <t>0401</t>
  </si>
  <si>
    <t>0402</t>
  </si>
  <si>
    <t>001281</t>
  </si>
  <si>
    <t>001282</t>
  </si>
  <si>
    <t>001283</t>
  </si>
  <si>
    <t>001284</t>
  </si>
  <si>
    <t>001285</t>
  </si>
  <si>
    <t>001286</t>
  </si>
  <si>
    <t>001287</t>
  </si>
  <si>
    <t>001288</t>
  </si>
  <si>
    <t>001289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</si>
  <si>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</si>
  <si>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</si>
  <si>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</si>
  <si>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</si>
  <si>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</si>
  <si>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</si>
  <si>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</si>
  <si>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</si>
  <si>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</si>
  <si>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10F3</t>
  </si>
  <si>
    <t>11F5</t>
  </si>
  <si>
    <t>11D6</t>
  </si>
  <si>
    <t>123A</t>
  </si>
  <si>
    <t>129E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</si>
</sst>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0" fillId="0" borderId="0" xfId="0" applyNumberFormat="1" applyFill="1" applyAlignment="1">
      <alignment horizontal="center" vertical="center"/>
    </xf>
    <xf numFmtId="0" fontId="4" fillId="0" borderId="0" xfId="0" applyFont="1" applyFill="1"/>
    <xf numFmtId="49" fontId="4" fillId="0" borderId="0" xfId="0" applyNumberFormat="1" applyFont="1" applyFill="1" applyAlignment="1">
      <alignment horizontal="center" vertic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86D5-BC98-4F70-AAFC-494452C5BEBC}">
  <dimension ref="A1:L53"/>
  <sheetViews>
    <sheetView tabSelected="1" topLeftCell="G1" workbookViewId="0">
      <pane ySplit="2" topLeftCell="A3" activePane="bottomLeft" state="frozen"/>
      <selection activeCell="F1" sqref="F1"/>
      <selection pane="bottomLeft" activeCell="I8" sqref="I8:L14"/>
    </sheetView>
  </sheetViews>
  <sheetFormatPr defaultRowHeight="15" x14ac:dyDescent="0.25"/>
  <cols>
    <col min="1" max="1" width="16.28515625" customWidth="1"/>
    <col min="2" max="2" width="34" customWidth="1"/>
    <col min="4" max="4" width="16.28515625" customWidth="1"/>
    <col min="5" max="5" width="32.5703125" bestFit="1" customWidth="1"/>
    <col min="6" max="7" width="32.5703125" style="4" customWidth="1"/>
    <col min="9" max="9" width="16.7109375" customWidth="1"/>
    <col min="10" max="10" width="31.7109375" customWidth="1"/>
    <col min="11" max="12" width="31.7109375" style="1" customWidth="1"/>
  </cols>
  <sheetData>
    <row r="1" spans="1:12" x14ac:dyDescent="0.25">
      <c r="A1" s="2" t="s">
        <v>0</v>
      </c>
      <c r="B1" s="2"/>
      <c r="D1" s="2" t="s">
        <v>4</v>
      </c>
      <c r="E1" s="2"/>
      <c r="F1" s="2"/>
      <c r="G1" s="2"/>
      <c r="I1" s="2" t="s">
        <v>145</v>
      </c>
      <c r="J1" s="2"/>
      <c r="K1" s="2"/>
      <c r="L1" s="2"/>
    </row>
    <row r="2" spans="1:12" x14ac:dyDescent="0.25">
      <c r="A2" s="1" t="s">
        <v>1</v>
      </c>
      <c r="B2" s="1" t="s">
        <v>2</v>
      </c>
      <c r="D2" s="1" t="s">
        <v>1</v>
      </c>
      <c r="E2" s="1" t="s">
        <v>2</v>
      </c>
      <c r="F2" s="4" t="s">
        <v>194</v>
      </c>
      <c r="G2" s="4" t="s">
        <v>195</v>
      </c>
      <c r="I2" s="3" t="s">
        <v>1</v>
      </c>
      <c r="J2" s="3" t="s">
        <v>2</v>
      </c>
      <c r="K2" s="3" t="s">
        <v>194</v>
      </c>
      <c r="L2" s="3" t="s">
        <v>195</v>
      </c>
    </row>
    <row r="3" spans="1:12" x14ac:dyDescent="0.25">
      <c r="A3" s="7" t="s">
        <v>59</v>
      </c>
      <c r="B3" s="7" t="s">
        <v>60</v>
      </c>
      <c r="D3" s="7" t="s">
        <v>5</v>
      </c>
      <c r="E3" s="7" t="s">
        <v>7</v>
      </c>
      <c r="F3" s="8">
        <v>101025</v>
      </c>
      <c r="G3" s="8" t="s">
        <v>196</v>
      </c>
      <c r="I3" s="7" t="s">
        <v>146</v>
      </c>
      <c r="J3" s="7" t="s">
        <v>147</v>
      </c>
      <c r="K3" s="6">
        <v>404340</v>
      </c>
      <c r="L3" s="6" t="s">
        <v>217</v>
      </c>
    </row>
    <row r="4" spans="1:12" x14ac:dyDescent="0.25">
      <c r="A4" s="7" t="s">
        <v>61</v>
      </c>
      <c r="B4" s="7" t="s">
        <v>62</v>
      </c>
      <c r="D4" s="7" t="s">
        <v>6</v>
      </c>
      <c r="E4" s="7" t="s">
        <v>8</v>
      </c>
      <c r="F4" s="8">
        <v>101026</v>
      </c>
      <c r="G4" s="8" t="s">
        <v>197</v>
      </c>
      <c r="I4" s="7" t="s">
        <v>28</v>
      </c>
      <c r="J4" s="7" t="s">
        <v>148</v>
      </c>
      <c r="K4" s="6">
        <v>404121</v>
      </c>
      <c r="L4" s="6">
        <v>1018</v>
      </c>
    </row>
    <row r="5" spans="1:12" x14ac:dyDescent="0.25">
      <c r="A5" s="7" t="s">
        <v>63</v>
      </c>
      <c r="B5" s="7" t="s">
        <v>66</v>
      </c>
      <c r="D5" s="7" t="s">
        <v>9</v>
      </c>
      <c r="E5" s="7" t="s">
        <v>10</v>
      </c>
      <c r="F5" s="8">
        <v>101027</v>
      </c>
      <c r="G5" s="8" t="s">
        <v>198</v>
      </c>
      <c r="I5" s="7" t="s">
        <v>149</v>
      </c>
      <c r="J5" s="7" t="s">
        <v>150</v>
      </c>
      <c r="K5" s="6">
        <v>404122</v>
      </c>
      <c r="L5" s="6">
        <v>1019</v>
      </c>
    </row>
    <row r="6" spans="1:12" x14ac:dyDescent="0.25">
      <c r="A6" s="7" t="s">
        <v>64</v>
      </c>
      <c r="B6" s="7" t="s">
        <v>67</v>
      </c>
    </row>
    <row r="7" spans="1:12" x14ac:dyDescent="0.25">
      <c r="A7" s="7" t="s">
        <v>65</v>
      </c>
      <c r="B7" s="7" t="s">
        <v>68</v>
      </c>
      <c r="I7" s="5" t="s">
        <v>151</v>
      </c>
      <c r="J7" s="5"/>
      <c r="K7" s="5"/>
      <c r="L7" s="5"/>
    </row>
    <row r="8" spans="1:12" x14ac:dyDescent="0.25">
      <c r="A8" s="7"/>
      <c r="B8" s="7"/>
      <c r="D8" s="2" t="s">
        <v>12</v>
      </c>
      <c r="E8" s="2"/>
      <c r="F8" s="2"/>
      <c r="G8" s="2"/>
      <c r="I8" s="7" t="s">
        <v>152</v>
      </c>
      <c r="J8" s="7" t="s">
        <v>153</v>
      </c>
      <c r="K8" s="6">
        <v>404598</v>
      </c>
      <c r="L8" s="6" t="s">
        <v>218</v>
      </c>
    </row>
    <row r="9" spans="1:12" x14ac:dyDescent="0.25">
      <c r="A9" s="7" t="s">
        <v>69</v>
      </c>
      <c r="B9" s="7" t="s">
        <v>73</v>
      </c>
      <c r="D9" s="7" t="s">
        <v>13</v>
      </c>
      <c r="E9" s="7" t="s">
        <v>27</v>
      </c>
      <c r="F9" s="8" t="s">
        <v>199</v>
      </c>
      <c r="G9" s="8" t="s">
        <v>208</v>
      </c>
      <c r="I9" s="7" t="s">
        <v>154</v>
      </c>
      <c r="J9" s="7" t="s">
        <v>155</v>
      </c>
      <c r="K9" s="6">
        <v>404467</v>
      </c>
      <c r="L9" s="6">
        <v>1172</v>
      </c>
    </row>
    <row r="10" spans="1:12" x14ac:dyDescent="0.25">
      <c r="A10" s="7" t="s">
        <v>70</v>
      </c>
      <c r="B10" s="7" t="s">
        <v>74</v>
      </c>
      <c r="D10" s="7" t="s">
        <v>14</v>
      </c>
      <c r="E10" s="7" t="s">
        <v>21</v>
      </c>
      <c r="F10" s="8" t="s">
        <v>200</v>
      </c>
      <c r="G10" s="8" t="s">
        <v>209</v>
      </c>
      <c r="I10" s="7" t="s">
        <v>156</v>
      </c>
      <c r="J10" s="7" t="s">
        <v>157</v>
      </c>
      <c r="K10" s="6">
        <v>404567</v>
      </c>
      <c r="L10" s="6" t="s">
        <v>219</v>
      </c>
    </row>
    <row r="11" spans="1:12" x14ac:dyDescent="0.25">
      <c r="A11" s="7" t="s">
        <v>78</v>
      </c>
      <c r="B11" s="7" t="s">
        <v>75</v>
      </c>
      <c r="D11" s="7" t="s">
        <v>15</v>
      </c>
      <c r="E11" s="7" t="s">
        <v>22</v>
      </c>
      <c r="F11" s="8" t="s">
        <v>201</v>
      </c>
      <c r="G11" s="8" t="s">
        <v>210</v>
      </c>
      <c r="I11" s="7" t="s">
        <v>158</v>
      </c>
      <c r="J11" s="7" t="s">
        <v>159</v>
      </c>
      <c r="K11" s="6">
        <v>404667</v>
      </c>
      <c r="L11" s="6" t="s">
        <v>220</v>
      </c>
    </row>
    <row r="12" spans="1:12" x14ac:dyDescent="0.25">
      <c r="A12" s="7" t="s">
        <v>71</v>
      </c>
      <c r="B12" s="7" t="s">
        <v>76</v>
      </c>
      <c r="D12" s="7" t="s">
        <v>16</v>
      </c>
      <c r="E12" s="7" t="s">
        <v>29</v>
      </c>
      <c r="F12" s="8" t="s">
        <v>202</v>
      </c>
      <c r="G12" s="8" t="s">
        <v>211</v>
      </c>
      <c r="I12" s="7" t="s">
        <v>160</v>
      </c>
      <c r="J12" s="7" t="s">
        <v>161</v>
      </c>
      <c r="K12" s="6">
        <v>404767</v>
      </c>
      <c r="L12" s="6" t="s">
        <v>221</v>
      </c>
    </row>
    <row r="13" spans="1:12" x14ac:dyDescent="0.25">
      <c r="A13" s="7" t="s">
        <v>72</v>
      </c>
      <c r="B13" s="7" t="s">
        <v>77</v>
      </c>
      <c r="D13" s="7" t="s">
        <v>17</v>
      </c>
      <c r="E13" s="7" t="s">
        <v>3</v>
      </c>
      <c r="F13" s="8" t="s">
        <v>203</v>
      </c>
      <c r="G13" s="8" t="s">
        <v>212</v>
      </c>
      <c r="I13" s="7" t="s">
        <v>163</v>
      </c>
      <c r="J13" s="7" t="s">
        <v>162</v>
      </c>
      <c r="K13" s="6">
        <v>404867</v>
      </c>
      <c r="L13" s="6">
        <v>1302</v>
      </c>
    </row>
    <row r="14" spans="1:12" x14ac:dyDescent="0.25">
      <c r="A14" s="7"/>
      <c r="B14" s="7"/>
      <c r="D14" s="7" t="s">
        <v>18</v>
      </c>
      <c r="E14" s="7" t="s">
        <v>3</v>
      </c>
      <c r="F14" s="8" t="s">
        <v>204</v>
      </c>
      <c r="G14" s="8" t="s">
        <v>213</v>
      </c>
      <c r="I14" s="7" t="s">
        <v>164</v>
      </c>
      <c r="J14" s="7" t="s">
        <v>165</v>
      </c>
      <c r="K14" s="6">
        <v>404967</v>
      </c>
      <c r="L14" s="6">
        <v>1366</v>
      </c>
    </row>
    <row r="15" spans="1:12" x14ac:dyDescent="0.25">
      <c r="A15" s="7" t="s">
        <v>84</v>
      </c>
      <c r="B15" s="7" t="s">
        <v>79</v>
      </c>
      <c r="D15" s="7" t="s">
        <v>19</v>
      </c>
      <c r="E15" s="7" t="s">
        <v>24</v>
      </c>
      <c r="F15" s="8" t="s">
        <v>205</v>
      </c>
      <c r="G15" s="8" t="s">
        <v>214</v>
      </c>
    </row>
    <row r="16" spans="1:12" x14ac:dyDescent="0.25">
      <c r="A16" s="7" t="s">
        <v>85</v>
      </c>
      <c r="B16" s="7" t="s">
        <v>80</v>
      </c>
      <c r="D16" s="7" t="s">
        <v>20</v>
      </c>
      <c r="E16" s="7" t="s">
        <v>25</v>
      </c>
      <c r="F16" s="8" t="s">
        <v>206</v>
      </c>
      <c r="G16" s="8" t="s">
        <v>215</v>
      </c>
    </row>
    <row r="17" spans="1:10" x14ac:dyDescent="0.25">
      <c r="A17" s="7" t="s">
        <v>86</v>
      </c>
      <c r="B17" s="7" t="s">
        <v>81</v>
      </c>
      <c r="D17" s="7" t="s">
        <v>26</v>
      </c>
      <c r="E17" s="7" t="s">
        <v>23</v>
      </c>
      <c r="F17" s="8" t="s">
        <v>207</v>
      </c>
      <c r="G17" s="8" t="s">
        <v>216</v>
      </c>
      <c r="J17" s="6"/>
    </row>
    <row r="18" spans="1:10" x14ac:dyDescent="0.25">
      <c r="A18" s="7" t="s">
        <v>87</v>
      </c>
      <c r="B18" s="7" t="s">
        <v>82</v>
      </c>
    </row>
    <row r="19" spans="1:10" x14ac:dyDescent="0.25">
      <c r="A19" s="7" t="s">
        <v>88</v>
      </c>
      <c r="B19" s="7" t="s">
        <v>83</v>
      </c>
      <c r="D19" s="2" t="s">
        <v>11</v>
      </c>
      <c r="E19" s="2"/>
      <c r="F19" s="2"/>
      <c r="G19" s="2"/>
    </row>
    <row r="20" spans="1:10" x14ac:dyDescent="0.25">
      <c r="A20" s="7"/>
      <c r="B20" s="7"/>
      <c r="D20" t="s">
        <v>171</v>
      </c>
      <c r="E20" t="s">
        <v>172</v>
      </c>
    </row>
    <row r="21" spans="1:10" x14ac:dyDescent="0.25">
      <c r="A21" s="7" t="s">
        <v>94</v>
      </c>
      <c r="B21" s="7" t="s">
        <v>89</v>
      </c>
      <c r="D21" s="7" t="s">
        <v>173</v>
      </c>
      <c r="E21" s="7" t="s">
        <v>174</v>
      </c>
      <c r="F21" s="8"/>
      <c r="G21" s="8"/>
    </row>
    <row r="22" spans="1:10" x14ac:dyDescent="0.25">
      <c r="A22" s="7" t="s">
        <v>95</v>
      </c>
      <c r="B22" s="7" t="s">
        <v>93</v>
      </c>
      <c r="D22" s="7" t="s">
        <v>175</v>
      </c>
      <c r="E22" s="7" t="s">
        <v>176</v>
      </c>
      <c r="F22" s="8"/>
      <c r="G22" s="8"/>
    </row>
    <row r="23" spans="1:10" x14ac:dyDescent="0.25">
      <c r="A23" s="7" t="s">
        <v>96</v>
      </c>
      <c r="B23" s="7" t="s">
        <v>90</v>
      </c>
      <c r="D23" s="7" t="s">
        <v>177</v>
      </c>
      <c r="E23" s="7" t="s">
        <v>178</v>
      </c>
      <c r="F23" s="8"/>
      <c r="G23" s="8"/>
    </row>
    <row r="24" spans="1:10" x14ac:dyDescent="0.25">
      <c r="A24" s="7" t="s">
        <v>97</v>
      </c>
      <c r="B24" s="7" t="s">
        <v>91</v>
      </c>
      <c r="D24" s="9" t="s">
        <v>30</v>
      </c>
      <c r="E24" s="9" t="s">
        <v>31</v>
      </c>
      <c r="F24" s="10"/>
      <c r="G24" s="10"/>
    </row>
    <row r="25" spans="1:10" x14ac:dyDescent="0.25">
      <c r="A25" s="7" t="s">
        <v>98</v>
      </c>
      <c r="B25" s="7" t="s">
        <v>92</v>
      </c>
      <c r="D25" s="7" t="s">
        <v>48</v>
      </c>
      <c r="E25" s="7" t="s">
        <v>51</v>
      </c>
      <c r="F25" s="8"/>
      <c r="G25" s="8"/>
    </row>
    <row r="26" spans="1:10" x14ac:dyDescent="0.25">
      <c r="A26" s="7"/>
      <c r="B26" s="7"/>
      <c r="D26" s="7" t="s">
        <v>49</v>
      </c>
      <c r="E26" s="7" t="s">
        <v>50</v>
      </c>
      <c r="F26" s="8"/>
      <c r="G26" s="8"/>
    </row>
    <row r="27" spans="1:10" x14ac:dyDescent="0.25">
      <c r="A27" s="7" t="s">
        <v>104</v>
      </c>
      <c r="B27" s="7" t="s">
        <v>99</v>
      </c>
      <c r="D27" s="7" t="s">
        <v>47</v>
      </c>
      <c r="E27" s="7" t="s">
        <v>52</v>
      </c>
      <c r="F27" s="8"/>
      <c r="G27" s="8"/>
    </row>
    <row r="28" spans="1:10" x14ac:dyDescent="0.25">
      <c r="A28" s="7" t="s">
        <v>105</v>
      </c>
      <c r="B28" s="7" t="s">
        <v>103</v>
      </c>
      <c r="D28" s="7" t="s">
        <v>56</v>
      </c>
      <c r="E28" s="7" t="s">
        <v>3</v>
      </c>
      <c r="F28" s="8"/>
      <c r="G28" s="8"/>
    </row>
    <row r="29" spans="1:10" x14ac:dyDescent="0.25">
      <c r="A29" s="7" t="s">
        <v>106</v>
      </c>
      <c r="B29" s="7" t="s">
        <v>100</v>
      </c>
      <c r="D29" s="7" t="s">
        <v>57</v>
      </c>
      <c r="E29" s="7" t="s">
        <v>54</v>
      </c>
      <c r="F29" s="8"/>
      <c r="G29" s="8"/>
    </row>
    <row r="30" spans="1:10" x14ac:dyDescent="0.25">
      <c r="A30" s="7" t="s">
        <v>107</v>
      </c>
      <c r="B30" s="7" t="s">
        <v>101</v>
      </c>
      <c r="D30" s="7" t="s">
        <v>58</v>
      </c>
      <c r="E30" s="7" t="s">
        <v>55</v>
      </c>
      <c r="F30" s="8"/>
      <c r="G30" s="8"/>
    </row>
    <row r="31" spans="1:10" x14ac:dyDescent="0.25">
      <c r="A31" s="7" t="s">
        <v>108</v>
      </c>
      <c r="B31" s="7" t="s">
        <v>102</v>
      </c>
      <c r="D31" s="7" t="s">
        <v>189</v>
      </c>
      <c r="E31" s="7" t="s">
        <v>53</v>
      </c>
      <c r="F31" s="8"/>
      <c r="G31" s="8"/>
    </row>
    <row r="32" spans="1:10" x14ac:dyDescent="0.25">
      <c r="A32" s="11"/>
      <c r="B32" s="11"/>
      <c r="D32" s="7" t="s">
        <v>46</v>
      </c>
      <c r="E32" s="7" t="s">
        <v>166</v>
      </c>
      <c r="F32" s="8"/>
      <c r="G32" s="8"/>
    </row>
    <row r="33" spans="1:7" x14ac:dyDescent="0.25">
      <c r="A33" s="7" t="s">
        <v>114</v>
      </c>
      <c r="B33" s="7" t="s">
        <v>109</v>
      </c>
      <c r="D33" s="7" t="s">
        <v>167</v>
      </c>
      <c r="E33" s="7" t="s">
        <v>168</v>
      </c>
      <c r="F33" s="8"/>
      <c r="G33" s="8"/>
    </row>
    <row r="34" spans="1:7" x14ac:dyDescent="0.25">
      <c r="A34" s="7" t="s">
        <v>115</v>
      </c>
      <c r="B34" s="7" t="s">
        <v>113</v>
      </c>
      <c r="D34" s="7" t="s">
        <v>169</v>
      </c>
      <c r="E34" s="7" t="s">
        <v>170</v>
      </c>
      <c r="F34" s="8"/>
      <c r="G34" s="8"/>
    </row>
    <row r="35" spans="1:7" x14ac:dyDescent="0.25">
      <c r="A35" s="7" t="s">
        <v>116</v>
      </c>
      <c r="B35" s="7" t="s">
        <v>110</v>
      </c>
      <c r="D35" s="7" t="s">
        <v>187</v>
      </c>
      <c r="E35" s="7" t="s">
        <v>190</v>
      </c>
      <c r="F35" s="8"/>
      <c r="G35" s="8"/>
    </row>
    <row r="36" spans="1:7" x14ac:dyDescent="0.25">
      <c r="A36" s="7" t="s">
        <v>117</v>
      </c>
      <c r="B36" s="7" t="s">
        <v>111</v>
      </c>
      <c r="D36" s="7" t="s">
        <v>185</v>
      </c>
      <c r="E36" s="7" t="s">
        <v>191</v>
      </c>
      <c r="F36" s="8"/>
      <c r="G36" s="8"/>
    </row>
    <row r="37" spans="1:7" x14ac:dyDescent="0.25">
      <c r="A37" s="7" t="s">
        <v>118</v>
      </c>
      <c r="B37" s="7" t="s">
        <v>112</v>
      </c>
      <c r="D37" s="7" t="s">
        <v>186</v>
      </c>
      <c r="E37" s="7" t="s">
        <v>192</v>
      </c>
      <c r="F37" s="8"/>
      <c r="G37" s="8"/>
    </row>
    <row r="38" spans="1:7" x14ac:dyDescent="0.25">
      <c r="A38" s="7"/>
      <c r="B38" s="7"/>
      <c r="D38" s="7" t="s">
        <v>188</v>
      </c>
      <c r="E38" s="7" t="s">
        <v>193</v>
      </c>
      <c r="F38" s="8"/>
      <c r="G38" s="8"/>
    </row>
    <row r="39" spans="1:7" x14ac:dyDescent="0.25">
      <c r="A39" s="7" t="s">
        <v>119</v>
      </c>
      <c r="B39" s="7" t="s">
        <v>124</v>
      </c>
      <c r="D39" s="7" t="s">
        <v>179</v>
      </c>
      <c r="E39" s="7" t="s">
        <v>181</v>
      </c>
      <c r="F39" s="8"/>
      <c r="G39" s="8"/>
    </row>
    <row r="40" spans="1:7" x14ac:dyDescent="0.25">
      <c r="A40" s="7" t="s">
        <v>120</v>
      </c>
      <c r="B40" s="7" t="s">
        <v>125</v>
      </c>
      <c r="D40" s="7" t="s">
        <v>183</v>
      </c>
      <c r="E40" s="7" t="s">
        <v>184</v>
      </c>
      <c r="F40" s="8"/>
      <c r="G40" s="8"/>
    </row>
    <row r="41" spans="1:7" x14ac:dyDescent="0.25">
      <c r="A41" s="7" t="s">
        <v>121</v>
      </c>
      <c r="B41" s="7" t="s">
        <v>126</v>
      </c>
      <c r="D41" s="7" t="s">
        <v>180</v>
      </c>
      <c r="E41" s="7" t="s">
        <v>182</v>
      </c>
      <c r="F41" s="8"/>
      <c r="G41" s="8"/>
    </row>
    <row r="42" spans="1:7" x14ac:dyDescent="0.25">
      <c r="A42" s="7" t="s">
        <v>122</v>
      </c>
      <c r="B42" s="7" t="s">
        <v>127</v>
      </c>
      <c r="D42" s="7"/>
      <c r="E42" s="7"/>
      <c r="F42" s="8"/>
      <c r="G42" s="8"/>
    </row>
    <row r="43" spans="1:7" x14ac:dyDescent="0.25">
      <c r="A43" s="7" t="s">
        <v>123</v>
      </c>
      <c r="B43" s="7" t="s">
        <v>128</v>
      </c>
    </row>
    <row r="44" spans="1:7" x14ac:dyDescent="0.25">
      <c r="A44" s="7"/>
      <c r="B44" s="7"/>
    </row>
    <row r="45" spans="1:7" x14ac:dyDescent="0.25">
      <c r="A45" s="7" t="s">
        <v>129</v>
      </c>
      <c r="B45" s="7" t="s">
        <v>134</v>
      </c>
    </row>
    <row r="46" spans="1:7" x14ac:dyDescent="0.25">
      <c r="A46" s="7" t="s">
        <v>130</v>
      </c>
      <c r="B46" s="7" t="s">
        <v>135</v>
      </c>
    </row>
    <row r="47" spans="1:7" x14ac:dyDescent="0.25">
      <c r="A47" s="7" t="s">
        <v>131</v>
      </c>
      <c r="B47" s="7" t="s">
        <v>136</v>
      </c>
    </row>
    <row r="48" spans="1:7" x14ac:dyDescent="0.25">
      <c r="A48" s="7" t="s">
        <v>132</v>
      </c>
      <c r="B48" s="7" t="s">
        <v>137</v>
      </c>
    </row>
    <row r="49" spans="1:2" x14ac:dyDescent="0.25">
      <c r="A49" s="7" t="s">
        <v>133</v>
      </c>
      <c r="B49" s="7" t="s">
        <v>138</v>
      </c>
    </row>
    <row r="50" spans="1:2" x14ac:dyDescent="0.25">
      <c r="A50" s="7"/>
      <c r="B50" s="7"/>
    </row>
    <row r="51" spans="1:2" x14ac:dyDescent="0.25">
      <c r="A51" s="7" t="s">
        <v>139</v>
      </c>
      <c r="B51" s="7" t="s">
        <v>140</v>
      </c>
    </row>
    <row r="52" spans="1:2" x14ac:dyDescent="0.25">
      <c r="A52" s="7" t="s">
        <v>141</v>
      </c>
      <c r="B52" s="7" t="s">
        <v>142</v>
      </c>
    </row>
    <row r="53" spans="1:2" x14ac:dyDescent="0.25">
      <c r="A53" s="7" t="s">
        <v>143</v>
      </c>
      <c r="B53" s="7" t="s">
        <v>144</v>
      </c>
    </row>
  </sheetData>
  <mergeCells count="6">
    <mergeCell ref="A1:B1"/>
    <mergeCell ref="I7:L7"/>
    <mergeCell ref="I1:L1"/>
    <mergeCell ref="D1:G1"/>
    <mergeCell ref="D8:G8"/>
    <mergeCell ref="D19:G19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5C2A1-9440-484C-BBD5-4B781B66EE08}">
  <dimension ref="A1:H6"/>
  <sheetViews>
    <sheetView workbookViewId="0">
      <selection activeCell="H6" sqref="H6"/>
    </sheetView>
  </sheetViews>
  <sheetFormatPr defaultRowHeight="15" x14ac:dyDescent="0.25"/>
  <cols>
    <col min="1" max="1" width="12.7109375" customWidth="1"/>
  </cols>
  <sheetData>
    <row r="1" spans="1:8" x14ac:dyDescent="0.25">
      <c r="A1" t="s">
        <v>34</v>
      </c>
      <c r="B1">
        <v>1561</v>
      </c>
      <c r="D1" t="s">
        <v>38</v>
      </c>
      <c r="E1">
        <v>3.4</v>
      </c>
      <c r="F1" t="s">
        <v>42</v>
      </c>
      <c r="H1">
        <f>(4095*14-11200)/320</f>
        <v>144.15625</v>
      </c>
    </row>
    <row r="2" spans="1:8" x14ac:dyDescent="0.25">
      <c r="A2" t="s">
        <v>33</v>
      </c>
      <c r="B2">
        <v>800</v>
      </c>
      <c r="D2" t="s">
        <v>39</v>
      </c>
      <c r="E2">
        <v>1000</v>
      </c>
      <c r="F2" t="s">
        <v>43</v>
      </c>
    </row>
    <row r="3" spans="1:8" x14ac:dyDescent="0.25">
      <c r="A3" t="s">
        <v>32</v>
      </c>
      <c r="B3">
        <v>4000</v>
      </c>
      <c r="D3" t="s">
        <v>44</v>
      </c>
      <c r="E3">
        <v>9.8000000000000007</v>
      </c>
      <c r="F3" t="s">
        <v>45</v>
      </c>
    </row>
    <row r="4" spans="1:8" x14ac:dyDescent="0.25">
      <c r="A4" t="s">
        <v>35</v>
      </c>
      <c r="B4">
        <v>0</v>
      </c>
      <c r="D4" t="s">
        <v>40</v>
      </c>
      <c r="E4">
        <f>(E1/(E2*E3))*100000</f>
        <v>34.693877551020407</v>
      </c>
      <c r="F4" t="s">
        <v>41</v>
      </c>
      <c r="H4">
        <f>4095*14</f>
        <v>57330</v>
      </c>
    </row>
    <row r="5" spans="1:8" x14ac:dyDescent="0.25">
      <c r="A5" t="s">
        <v>36</v>
      </c>
      <c r="B5">
        <v>100</v>
      </c>
      <c r="H5">
        <f>H4-11200</f>
        <v>46130</v>
      </c>
    </row>
    <row r="6" spans="1:8" x14ac:dyDescent="0.25">
      <c r="A6" t="s">
        <v>37</v>
      </c>
      <c r="B6">
        <f>(((B1-B2)/(B3-B2))*(B5-B4))+B4</f>
        <v>23.78125</v>
      </c>
      <c r="H6">
        <f>H5/320</f>
        <v>144.15625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PortasPLC</vt:lpstr>
      <vt:lpstr>Sensores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PROJETO02</dc:creator>
  <cp:lastModifiedBy>PROJETO04</cp:lastModifiedBy>
  <dcterms:created xsi:type="dcterms:W3CDTF">2022-08-18T18:28:27Z</dcterms:created>
  <dcterms:modified xsi:type="dcterms:W3CDTF">2023-10-24T12:58:33Z</dcterms:modified>
</cp:coreProperties>
</file>