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é\Documents\MEIO\Trabalho 2\"/>
    </mc:Choice>
  </mc:AlternateContent>
  <bookViews>
    <workbookView xWindow="0" yWindow="0" windowWidth="17256" windowHeight="5664"/>
  </bookViews>
  <sheets>
    <sheet name="Folha1" sheetId="1" r:id="rId1"/>
  </sheets>
  <definedNames>
    <definedName name="qEnc1">Folha1!$J$4</definedName>
    <definedName name="qEnc2">Folha1!$J$5</definedName>
    <definedName name="Smaior">Folha1!$J$2</definedName>
    <definedName name="sNivel">Folha1!$J$1</definedName>
  </definedName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4" i="1" l="1"/>
  <c r="J5" i="1" l="1"/>
  <c r="G6" i="1" l="1"/>
  <c r="G5" i="1"/>
  <c r="G3" i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C69" i="1" l="1"/>
  <c r="G22" i="1"/>
  <c r="I22" i="1" s="1"/>
  <c r="H22" i="1"/>
  <c r="J22" i="1"/>
  <c r="H23" i="1"/>
  <c r="J23" i="1"/>
  <c r="G23" i="1" l="1"/>
  <c r="I23" i="1" s="1"/>
  <c r="J27" i="1"/>
  <c r="J31" i="1"/>
  <c r="J35" i="1"/>
  <c r="J39" i="1"/>
  <c r="J43" i="1"/>
  <c r="J47" i="1"/>
  <c r="J51" i="1"/>
  <c r="J55" i="1"/>
  <c r="J59" i="1"/>
  <c r="J63" i="1"/>
  <c r="J67" i="1"/>
  <c r="J13" i="1"/>
  <c r="D24" i="1"/>
  <c r="E24" i="1"/>
  <c r="F24" i="1"/>
  <c r="G24" i="1"/>
  <c r="H24" i="1"/>
  <c r="I24" i="1"/>
  <c r="J24" i="1"/>
  <c r="D25" i="1"/>
  <c r="F25" i="1"/>
  <c r="G25" i="1"/>
  <c r="H25" i="1"/>
  <c r="I25" i="1"/>
  <c r="J25" i="1"/>
  <c r="D26" i="1"/>
  <c r="F26" i="1"/>
  <c r="G26" i="1"/>
  <c r="H26" i="1"/>
  <c r="I26" i="1"/>
  <c r="J26" i="1"/>
  <c r="G27" i="1"/>
  <c r="H27" i="1"/>
  <c r="I27" i="1"/>
  <c r="D28" i="1"/>
  <c r="E28" i="1"/>
  <c r="F28" i="1"/>
  <c r="G28" i="1"/>
  <c r="H28" i="1"/>
  <c r="I28" i="1"/>
  <c r="J28" i="1"/>
  <c r="D29" i="1"/>
  <c r="F29" i="1"/>
  <c r="G29" i="1"/>
  <c r="H29" i="1"/>
  <c r="I29" i="1"/>
  <c r="J29" i="1"/>
  <c r="D30" i="1"/>
  <c r="F30" i="1"/>
  <c r="G30" i="1"/>
  <c r="H30" i="1"/>
  <c r="I30" i="1"/>
  <c r="J30" i="1"/>
  <c r="G31" i="1"/>
  <c r="H31" i="1"/>
  <c r="I31" i="1"/>
  <c r="D32" i="1"/>
  <c r="E32" i="1"/>
  <c r="F32" i="1"/>
  <c r="G32" i="1"/>
  <c r="H32" i="1"/>
  <c r="I32" i="1"/>
  <c r="J32" i="1"/>
  <c r="D33" i="1"/>
  <c r="F33" i="1"/>
  <c r="G33" i="1"/>
  <c r="H33" i="1"/>
  <c r="I33" i="1"/>
  <c r="J33" i="1"/>
  <c r="D34" i="1"/>
  <c r="F34" i="1"/>
  <c r="G34" i="1"/>
  <c r="H34" i="1"/>
  <c r="I34" i="1"/>
  <c r="J34" i="1"/>
  <c r="G35" i="1"/>
  <c r="H35" i="1"/>
  <c r="I35" i="1"/>
  <c r="D36" i="1"/>
  <c r="E36" i="1"/>
  <c r="F36" i="1"/>
  <c r="G36" i="1"/>
  <c r="H36" i="1"/>
  <c r="I36" i="1"/>
  <c r="J36" i="1"/>
  <c r="D37" i="1"/>
  <c r="F37" i="1"/>
  <c r="G37" i="1"/>
  <c r="H37" i="1"/>
  <c r="I37" i="1"/>
  <c r="J37" i="1"/>
  <c r="D38" i="1"/>
  <c r="F38" i="1"/>
  <c r="G38" i="1"/>
  <c r="H38" i="1"/>
  <c r="I38" i="1"/>
  <c r="J38" i="1"/>
  <c r="G39" i="1"/>
  <c r="H39" i="1"/>
  <c r="I39" i="1"/>
  <c r="D40" i="1"/>
  <c r="E40" i="1"/>
  <c r="F40" i="1"/>
  <c r="G40" i="1"/>
  <c r="H40" i="1"/>
  <c r="I40" i="1"/>
  <c r="J40" i="1"/>
  <c r="D41" i="1"/>
  <c r="F41" i="1"/>
  <c r="G41" i="1"/>
  <c r="H41" i="1"/>
  <c r="I41" i="1"/>
  <c r="J41" i="1"/>
  <c r="D42" i="1"/>
  <c r="F42" i="1"/>
  <c r="G42" i="1"/>
  <c r="H42" i="1"/>
  <c r="I42" i="1"/>
  <c r="J42" i="1"/>
  <c r="G43" i="1"/>
  <c r="H43" i="1"/>
  <c r="I43" i="1"/>
  <c r="D44" i="1"/>
  <c r="E44" i="1"/>
  <c r="F44" i="1"/>
  <c r="G44" i="1"/>
  <c r="H44" i="1"/>
  <c r="I44" i="1"/>
  <c r="J44" i="1"/>
  <c r="D45" i="1"/>
  <c r="F45" i="1"/>
  <c r="G45" i="1"/>
  <c r="H45" i="1"/>
  <c r="I45" i="1"/>
  <c r="J45" i="1"/>
  <c r="D46" i="1"/>
  <c r="F46" i="1"/>
  <c r="G46" i="1"/>
  <c r="H46" i="1"/>
  <c r="I46" i="1"/>
  <c r="J46" i="1"/>
  <c r="G47" i="1"/>
  <c r="H47" i="1"/>
  <c r="I47" i="1"/>
  <c r="D48" i="1"/>
  <c r="E48" i="1"/>
  <c r="F48" i="1"/>
  <c r="G48" i="1"/>
  <c r="H48" i="1"/>
  <c r="I48" i="1"/>
  <c r="J48" i="1"/>
  <c r="D49" i="1"/>
  <c r="F49" i="1"/>
  <c r="G49" i="1"/>
  <c r="H49" i="1"/>
  <c r="I49" i="1"/>
  <c r="J49" i="1"/>
  <c r="D50" i="1"/>
  <c r="F50" i="1"/>
  <c r="G50" i="1"/>
  <c r="H50" i="1"/>
  <c r="I50" i="1"/>
  <c r="J50" i="1"/>
  <c r="G51" i="1"/>
  <c r="H51" i="1"/>
  <c r="I51" i="1"/>
  <c r="D52" i="1"/>
  <c r="E52" i="1"/>
  <c r="F52" i="1"/>
  <c r="G52" i="1"/>
  <c r="H52" i="1"/>
  <c r="I52" i="1"/>
  <c r="J52" i="1"/>
  <c r="D53" i="1"/>
  <c r="F53" i="1"/>
  <c r="G53" i="1"/>
  <c r="H53" i="1"/>
  <c r="I53" i="1"/>
  <c r="J53" i="1"/>
  <c r="D54" i="1"/>
  <c r="F54" i="1"/>
  <c r="G54" i="1"/>
  <c r="H54" i="1"/>
  <c r="I54" i="1"/>
  <c r="J54" i="1"/>
  <c r="G55" i="1"/>
  <c r="H55" i="1"/>
  <c r="I55" i="1"/>
  <c r="D56" i="1"/>
  <c r="E56" i="1"/>
  <c r="F56" i="1"/>
  <c r="G56" i="1"/>
  <c r="H56" i="1"/>
  <c r="I56" i="1"/>
  <c r="J56" i="1"/>
  <c r="D57" i="1"/>
  <c r="F57" i="1"/>
  <c r="G57" i="1"/>
  <c r="H57" i="1"/>
  <c r="I57" i="1"/>
  <c r="J57" i="1"/>
  <c r="D58" i="1"/>
  <c r="F58" i="1"/>
  <c r="G58" i="1"/>
  <c r="H58" i="1"/>
  <c r="I58" i="1"/>
  <c r="J58" i="1"/>
  <c r="G59" i="1"/>
  <c r="H59" i="1"/>
  <c r="I59" i="1"/>
  <c r="D60" i="1"/>
  <c r="E60" i="1"/>
  <c r="F60" i="1"/>
  <c r="G60" i="1"/>
  <c r="H60" i="1"/>
  <c r="I60" i="1"/>
  <c r="J60" i="1"/>
  <c r="D61" i="1"/>
  <c r="F61" i="1"/>
  <c r="G61" i="1"/>
  <c r="H61" i="1"/>
  <c r="I61" i="1"/>
  <c r="J61" i="1"/>
  <c r="D62" i="1"/>
  <c r="F62" i="1"/>
  <c r="G62" i="1"/>
  <c r="H62" i="1"/>
  <c r="I62" i="1"/>
  <c r="J62" i="1"/>
  <c r="G63" i="1"/>
  <c r="H63" i="1"/>
  <c r="I63" i="1"/>
  <c r="D64" i="1"/>
  <c r="E64" i="1"/>
  <c r="F64" i="1"/>
  <c r="G64" i="1"/>
  <c r="H64" i="1"/>
  <c r="I64" i="1"/>
  <c r="J64" i="1"/>
  <c r="D65" i="1"/>
  <c r="F65" i="1"/>
  <c r="G65" i="1"/>
  <c r="H65" i="1"/>
  <c r="I65" i="1"/>
  <c r="J65" i="1"/>
  <c r="D66" i="1"/>
  <c r="F66" i="1"/>
  <c r="G66" i="1"/>
  <c r="H66" i="1"/>
  <c r="I66" i="1"/>
  <c r="J66" i="1"/>
  <c r="G67" i="1"/>
  <c r="H67" i="1"/>
  <c r="I67" i="1"/>
  <c r="D68" i="1"/>
  <c r="E68" i="1"/>
  <c r="F68" i="1"/>
  <c r="G68" i="1"/>
  <c r="H68" i="1"/>
  <c r="I68" i="1"/>
  <c r="J68" i="1"/>
  <c r="G69" i="1"/>
  <c r="J69" i="1"/>
</calcChain>
</file>

<file path=xl/sharedStrings.xml><?xml version="1.0" encoding="utf-8"?>
<sst xmlns="http://schemas.openxmlformats.org/spreadsheetml/2006/main" count="46" uniqueCount="41">
  <si>
    <t>probabilidade</t>
  </si>
  <si>
    <t>nºs aleatórios</t>
  </si>
  <si>
    <t>1-500</t>
  </si>
  <si>
    <t>501-1000</t>
  </si>
  <si>
    <t>procura semanal</t>
  </si>
  <si>
    <t>prazo de entrega</t>
  </si>
  <si>
    <t>1-300</t>
  </si>
  <si>
    <t>301-1000</t>
  </si>
  <si>
    <t>Semana</t>
  </si>
  <si>
    <t>RANDOM</t>
  </si>
  <si>
    <t>custo de fabrico</t>
  </si>
  <si>
    <t>preço de venda</t>
  </si>
  <si>
    <t>b</t>
  </si>
  <si>
    <t>i</t>
  </si>
  <si>
    <t>C1</t>
  </si>
  <si>
    <t>A76658</t>
  </si>
  <si>
    <t>d2</t>
  </si>
  <si>
    <t>d1</t>
  </si>
  <si>
    <t>C2</t>
  </si>
  <si>
    <t>C3</t>
  </si>
  <si>
    <t>s</t>
  </si>
  <si>
    <t>S</t>
  </si>
  <si>
    <t>t</t>
  </si>
  <si>
    <t>Encomenda</t>
  </si>
  <si>
    <t>Stock atual</t>
  </si>
  <si>
    <t>Nº encomendas</t>
  </si>
  <si>
    <t>Nº semanas quebra</t>
  </si>
  <si>
    <t>Prazo de entrega</t>
  </si>
  <si>
    <t>Procura</t>
  </si>
  <si>
    <t>Prazo de Entrega</t>
  </si>
  <si>
    <t>q1</t>
  </si>
  <si>
    <t>q2</t>
  </si>
  <si>
    <t>Média</t>
  </si>
  <si>
    <t>Quantidade enc.</t>
  </si>
  <si>
    <t>Custo Total</t>
  </si>
  <si>
    <t>André Germano</t>
  </si>
  <si>
    <t>A71150</t>
  </si>
  <si>
    <t>André Freitas</t>
  </si>
  <si>
    <t>A74619</t>
  </si>
  <si>
    <t>Sofia Carvalho</t>
  </si>
  <si>
    <t>Maior 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</si>
</sst>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1" fillId="6" borderId="2" applyNumberFormat="0" applyFont="0" applyAlignment="0" applyProtection="0"/>
    <xf numFmtId="0" fontId="1" fillId="7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3" borderId="0" xfId="2" applyAlignment="1">
      <alignment horizontal="center" vertical="center"/>
    </xf>
    <xf numFmtId="0" fontId="0" fillId="2" borderId="0" xfId="1" applyFont="1" applyAlignment="1">
      <alignment horizontal="center" vertical="center"/>
    </xf>
    <xf numFmtId="0" fontId="0" fillId="3" borderId="0" xfId="2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5" borderId="1" xfId="4" applyAlignment="1">
      <alignment horizontal="center" vertical="center"/>
    </xf>
    <xf numFmtId="0" fontId="1" fillId="7" borderId="0" xfId="6" applyAlignment="1">
      <alignment horizontal="center" vertical="center"/>
    </xf>
    <xf numFmtId="0" fontId="3" fillId="4" borderId="1" xfId="3" applyAlignment="1">
      <alignment horizontal="center" vertical="center"/>
    </xf>
    <xf numFmtId="0" fontId="5" fillId="6" borderId="2" xfId="5" applyFont="1" applyAlignment="1">
      <alignment horizontal="center" vertical="center"/>
    </xf>
  </cellXfs>
  <cellStyles count="7">
    <cellStyle name="40% - Cor6" xfId="6" builtinId="51"/>
    <cellStyle name="60% - Cor1" xfId="1" builtinId="32"/>
    <cellStyle name="60% - Cor2" xfId="2" builtinId="36"/>
    <cellStyle name="Cálculo" xfId="4" builtinId="22"/>
    <cellStyle name="Entrada" xfId="3" builtinId="20"/>
    <cellStyle name="Normal" xfId="0" builtinId="0"/>
    <cellStyle name="Nota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4"/>
  <sheetViews>
    <sheetView tabSelected="1" workbookViewId="0">
      <selection activeCell="K4" sqref="K4"/>
    </sheetView>
  </sheetViews>
  <sheetFormatPr defaultRowHeight="14.4" x14ac:dyDescent="0.3"/>
  <cols>
    <col min="1" max="11" width="15.77734375" customWidth="1"/>
  </cols>
  <sheetData>
    <row r="1" spans="1:14" x14ac:dyDescent="0.3">
      <c r="A1" s="1" t="s">
        <v>40</v>
      </c>
      <c r="B1" s="1" t="s">
        <v>17</v>
      </c>
      <c r="C1" s="1" t="s">
        <v>16</v>
      </c>
      <c r="D1" s="1"/>
      <c r="F1" s="9" t="s">
        <v>10</v>
      </c>
      <c r="G1" s="9">
        <v>100</v>
      </c>
      <c r="I1" s="10" t="s">
        <v>20</v>
      </c>
      <c r="J1" s="10">
        <v>200</v>
      </c>
      <c r="L1" t="s">
        <v>35</v>
      </c>
      <c r="N1" t="s">
        <v>36</v>
      </c>
    </row>
    <row r="2" spans="1:14" x14ac:dyDescent="0.3">
      <c r="A2" s="1" t="s">
        <v>15</v>
      </c>
      <c r="B2" s="1">
        <v>8</v>
      </c>
      <c r="C2" s="1">
        <v>5</v>
      </c>
      <c r="D2" s="1"/>
      <c r="E2" s="1"/>
      <c r="F2" s="9" t="s">
        <v>11</v>
      </c>
      <c r="G2" s="9">
        <v>130</v>
      </c>
      <c r="I2" s="10" t="s">
        <v>21</v>
      </c>
      <c r="J2" s="10">
        <v>1000</v>
      </c>
      <c r="L2" t="s">
        <v>37</v>
      </c>
      <c r="N2" t="s">
        <v>38</v>
      </c>
    </row>
    <row r="3" spans="1:14" x14ac:dyDescent="0.3">
      <c r="A3" s="1"/>
      <c r="B3" s="1"/>
      <c r="C3" s="1"/>
      <c r="D3" s="1"/>
      <c r="E3" s="1"/>
      <c r="F3" s="9" t="s">
        <v>12</v>
      </c>
      <c r="G3" s="9">
        <f>G2-G1</f>
        <v>30</v>
      </c>
      <c r="L3" t="s">
        <v>39</v>
      </c>
      <c r="N3" t="s">
        <v>15</v>
      </c>
    </row>
    <row r="4" spans="1:14" x14ac:dyDescent="0.3">
      <c r="A4" s="1"/>
      <c r="B4" s="1"/>
      <c r="C4" s="1"/>
      <c r="D4" s="1"/>
      <c r="E4" s="1"/>
      <c r="F4" s="9" t="s">
        <v>13</v>
      </c>
      <c r="G4" s="9">
        <v>0.2</v>
      </c>
      <c r="H4" s="1"/>
      <c r="I4" s="11" t="s">
        <v>30</v>
      </c>
      <c r="J4" s="11">
        <f>J2-J1+(450*4)/2</f>
        <v>1700</v>
      </c>
      <c r="K4" s="1"/>
    </row>
    <row r="5" spans="1:14" x14ac:dyDescent="0.3">
      <c r="A5" s="4" t="s">
        <v>28</v>
      </c>
      <c r="B5" s="2"/>
      <c r="C5" s="2"/>
      <c r="D5" s="2"/>
      <c r="E5" s="1"/>
      <c r="F5" s="9" t="s">
        <v>14</v>
      </c>
      <c r="G5" s="9">
        <f>G3*G4</f>
        <v>6</v>
      </c>
      <c r="H5" s="1"/>
      <c r="I5" s="11" t="s">
        <v>31</v>
      </c>
      <c r="J5" s="11">
        <f>J2-J1+(350*4)/2</f>
        <v>1500</v>
      </c>
      <c r="K5" s="1"/>
    </row>
    <row r="6" spans="1:14" x14ac:dyDescent="0.3">
      <c r="A6" s="2"/>
      <c r="B6" s="2"/>
      <c r="C6" s="2"/>
      <c r="D6" s="2"/>
      <c r="E6" s="1"/>
      <c r="F6" s="9" t="s">
        <v>18</v>
      </c>
      <c r="G6" s="9">
        <f>20+2*B2</f>
        <v>36</v>
      </c>
      <c r="H6" s="1"/>
      <c r="I6" s="1"/>
      <c r="J6" s="6"/>
      <c r="K6" s="1"/>
    </row>
    <row r="7" spans="1:14" x14ac:dyDescent="0.3">
      <c r="A7" s="2" t="s">
        <v>4</v>
      </c>
      <c r="B7" s="2" t="s">
        <v>0</v>
      </c>
      <c r="C7" s="2" t="s">
        <v>1</v>
      </c>
      <c r="D7" s="2"/>
      <c r="E7" s="1"/>
      <c r="F7" s="9" t="s">
        <v>19</v>
      </c>
      <c r="G7" s="9">
        <v>750</v>
      </c>
      <c r="H7" s="1"/>
      <c r="I7" s="1"/>
      <c r="J7" s="1"/>
      <c r="K7" s="1"/>
    </row>
    <row r="8" spans="1:14" x14ac:dyDescent="0.3">
      <c r="A8" s="2">
        <v>350</v>
      </c>
      <c r="B8" s="2">
        <v>0.5</v>
      </c>
      <c r="C8" s="2" t="s">
        <v>2</v>
      </c>
      <c r="D8" s="2"/>
      <c r="E8" s="1"/>
      <c r="F8" s="9" t="s">
        <v>22</v>
      </c>
      <c r="G8" s="9">
        <v>4</v>
      </c>
      <c r="H8" s="1"/>
      <c r="I8" s="1"/>
      <c r="J8" s="1"/>
      <c r="K8" s="1"/>
    </row>
    <row r="9" spans="1:14" x14ac:dyDescent="0.3">
      <c r="A9" s="2">
        <v>450</v>
      </c>
      <c r="B9" s="2">
        <v>0.5</v>
      </c>
      <c r="C9" s="2" t="s">
        <v>3</v>
      </c>
      <c r="D9" s="2"/>
      <c r="E9" s="1"/>
      <c r="F9" s="1"/>
      <c r="G9" s="1"/>
      <c r="H9" s="1"/>
      <c r="I9" s="1"/>
      <c r="J9" s="1"/>
      <c r="K9" s="1"/>
    </row>
    <row r="10" spans="1:1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4" x14ac:dyDescent="0.3">
      <c r="A12" s="5" t="s">
        <v>29</v>
      </c>
      <c r="B12" s="3"/>
      <c r="C12" s="3"/>
      <c r="D12" s="3"/>
      <c r="E12" s="1"/>
      <c r="F12" s="6"/>
      <c r="G12" s="1"/>
      <c r="H12" s="1"/>
      <c r="I12" s="1"/>
      <c r="J12" s="1"/>
      <c r="K12" s="1"/>
    </row>
    <row r="13" spans="1:14" x14ac:dyDescent="0.3">
      <c r="A13" s="3"/>
      <c r="B13" s="3"/>
      <c r="C13" s="3"/>
      <c r="D13" s="3"/>
      <c r="E13" s="1"/>
      <c r="F13" s="1"/>
      <c r="G13" s="1"/>
      <c r="H13" s="1"/>
      <c r="I13" s="8" t="s">
        <v>34</v>
      </c>
      <c r="J13" s="8">
        <f ca="1">G5*((Smaior*Smaior)/(2*J69))+G6*(((J69-Smaior)*(J69-Smaior))/(2*J69))+G7*(C69/J69)</f>
        <v>22581.000325662179</v>
      </c>
      <c r="K13" s="1"/>
    </row>
    <row r="14" spans="1:14" x14ac:dyDescent="0.3">
      <c r="A14" s="3" t="s">
        <v>5</v>
      </c>
      <c r="B14" s="3" t="s">
        <v>0</v>
      </c>
      <c r="C14" s="3" t="s">
        <v>1</v>
      </c>
      <c r="D14" s="3"/>
      <c r="E14" s="1"/>
      <c r="F14" s="1"/>
      <c r="G14" s="1"/>
      <c r="H14" s="1"/>
      <c r="I14" s="1"/>
      <c r="J14" s="1"/>
      <c r="K14" s="1"/>
    </row>
    <row r="15" spans="1:14" x14ac:dyDescent="0.3">
      <c r="A15" s="3">
        <v>1</v>
      </c>
      <c r="B15" s="3">
        <v>0.3</v>
      </c>
      <c r="C15" s="3" t="s">
        <v>6</v>
      </c>
      <c r="D15" s="3"/>
      <c r="E15" s="1"/>
      <c r="F15" s="1"/>
      <c r="G15" s="1"/>
      <c r="H15" s="1"/>
      <c r="I15" s="1"/>
      <c r="J15" s="1"/>
      <c r="K15" s="1"/>
    </row>
    <row r="16" spans="1:14" x14ac:dyDescent="0.3">
      <c r="A16" s="3">
        <v>2</v>
      </c>
      <c r="B16" s="3">
        <v>0.7</v>
      </c>
      <c r="C16" s="3" t="s">
        <v>7</v>
      </c>
      <c r="D16" s="3"/>
      <c r="E16" s="1"/>
      <c r="F16" s="1"/>
      <c r="G16" s="1"/>
      <c r="H16" s="1"/>
      <c r="I16" s="1"/>
      <c r="J16" s="1"/>
      <c r="K16" s="1"/>
    </row>
    <row r="17" spans="1:1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1" t="s">
        <v>8</v>
      </c>
      <c r="B20" s="1" t="s">
        <v>9</v>
      </c>
      <c r="C20" s="1" t="s">
        <v>28</v>
      </c>
      <c r="D20" s="1" t="s">
        <v>23</v>
      </c>
      <c r="E20" s="1" t="s">
        <v>9</v>
      </c>
      <c r="F20" s="1" t="s">
        <v>27</v>
      </c>
      <c r="G20" s="1" t="s">
        <v>24</v>
      </c>
      <c r="H20" s="1" t="s">
        <v>25</v>
      </c>
      <c r="I20" s="1" t="s">
        <v>26</v>
      </c>
      <c r="J20" s="7" t="s">
        <v>33</v>
      </c>
      <c r="K20" s="1"/>
    </row>
    <row r="21" spans="1:11" x14ac:dyDescent="0.3">
      <c r="A21" s="1">
        <v>1</v>
      </c>
      <c r="B21" s="1"/>
      <c r="C21" s="1"/>
      <c r="D21" s="1"/>
      <c r="E21" s="1"/>
      <c r="F21" s="7"/>
      <c r="G21" s="1">
        <v>700</v>
      </c>
      <c r="H21" s="1">
        <v>0</v>
      </c>
      <c r="I21" s="1">
        <v>0</v>
      </c>
      <c r="J21" s="1">
        <f t="shared" ref="J21:J68" si="0">IF(D21="Encomenda",Smaior-sNivel+(C21*4)/2,0)</f>
        <v>0</v>
      </c>
      <c r="K21" s="1"/>
    </row>
    <row r="22" spans="1:11" x14ac:dyDescent="0.3">
      <c r="A22" s="1">
        <v>2</v>
      </c>
      <c r="B22" s="1">
        <f t="shared" ref="B22:B68" ca="1" si="1">RANDBETWEEN(1,1000)</f>
        <v>501</v>
      </c>
      <c r="C22" s="1">
        <f ca="1">IF(AND(B22&gt;0,B22&lt;501),350,450)</f>
        <v>450</v>
      </c>
      <c r="D22" s="1"/>
      <c r="E22" s="1"/>
      <c r="F22" s="7"/>
      <c r="G22" s="1">
        <f t="shared" ref="G22:G68" ca="1" si="2">IF(D22="Recebe",IF(C22=450,G21-C22+qEnc1,G21-C22+qEnc2),G21-C22)</f>
        <v>250</v>
      </c>
      <c r="H22" s="1">
        <f>IF(D22="Encomenda",H21+1,H21)</f>
        <v>0</v>
      </c>
      <c r="I22" s="1">
        <f ca="1">IF(OR(G22=0,G22&lt;0),I21+1,I21)</f>
        <v>0</v>
      </c>
      <c r="J22" s="1">
        <f t="shared" si="0"/>
        <v>0</v>
      </c>
      <c r="K22" s="1"/>
    </row>
    <row r="23" spans="1:11" x14ac:dyDescent="0.3">
      <c r="A23" s="1">
        <v>3</v>
      </c>
      <c r="B23" s="1">
        <f t="shared" ca="1" si="1"/>
        <v>79</v>
      </c>
      <c r="C23" s="1">
        <f t="shared" ref="C23:C67" ca="1" si="3">IF(AND(B23&gt;0,B23&lt;501),350,450)</f>
        <v>350</v>
      </c>
      <c r="D23" s="1"/>
      <c r="E23" s="1"/>
      <c r="F23" s="7"/>
      <c r="G23" s="1">
        <f t="shared" ca="1" si="2"/>
        <v>-100</v>
      </c>
      <c r="H23" s="1">
        <f t="shared" ref="H23:H68" si="4">IF(D23="Encomenda",H22+1,H22)</f>
        <v>0</v>
      </c>
      <c r="I23" s="1">
        <f t="shared" ref="I23:I68" ca="1" si="5">IF(OR(G23=0,G23&lt;0),I22+1,I22)</f>
        <v>1</v>
      </c>
      <c r="J23" s="1">
        <f t="shared" si="0"/>
        <v>0</v>
      </c>
      <c r="K23" s="1"/>
    </row>
    <row r="24" spans="1:11" x14ac:dyDescent="0.3">
      <c r="A24" s="1">
        <v>4</v>
      </c>
      <c r="B24" s="1">
        <f t="shared" ca="1" si="1"/>
        <v>940</v>
      </c>
      <c r="C24" s="1">
        <f t="shared" ca="1" si="3"/>
        <v>450</v>
      </c>
      <c r="D24" s="1" t="str">
        <f ca="1">IF(G24&lt;sNivel,"Encomenda","")</f>
        <v>Encomenda</v>
      </c>
      <c r="E24" s="1">
        <f t="shared" ref="E24:E28" ca="1" si="6">IF(D24="Encomenda",RANDBETWEEN(1,1000),"")</f>
        <v>629</v>
      </c>
      <c r="F24" s="7">
        <f ca="1">IF(E24="","",IF(AND(E24&gt;0,E24&lt;301),1,2))</f>
        <v>2</v>
      </c>
      <c r="G24" s="1">
        <f t="shared" ca="1" si="2"/>
        <v>-550</v>
      </c>
      <c r="H24" s="1">
        <f t="shared" ca="1" si="4"/>
        <v>1</v>
      </c>
      <c r="I24" s="1">
        <f t="shared" ca="1" si="5"/>
        <v>2</v>
      </c>
      <c r="J24" s="1">
        <f t="shared" ca="1" si="0"/>
        <v>1700</v>
      </c>
      <c r="K24" s="1"/>
    </row>
    <row r="25" spans="1:11" x14ac:dyDescent="0.3">
      <c r="A25" s="1">
        <v>5</v>
      </c>
      <c r="B25" s="1">
        <f t="shared" ca="1" si="1"/>
        <v>349</v>
      </c>
      <c r="C25" s="1">
        <f t="shared" ca="1" si="3"/>
        <v>350</v>
      </c>
      <c r="D25" s="1" t="str">
        <f ca="1">IF(AND(D24="Encomenda",F24=2),"Aguarda",IF(AND(D24="Encomenda",F24=1),"Recebe",""))</f>
        <v>Aguarda</v>
      </c>
      <c r="E25" s="1"/>
      <c r="F25" s="7">
        <f ca="1">IF(OR(F24=2,F24=1),F24-1,"")</f>
        <v>1</v>
      </c>
      <c r="G25" s="1">
        <f t="shared" ca="1" si="2"/>
        <v>-900</v>
      </c>
      <c r="H25" s="1">
        <f t="shared" ca="1" si="4"/>
        <v>1</v>
      </c>
      <c r="I25" s="1">
        <f t="shared" ca="1" si="5"/>
        <v>3</v>
      </c>
      <c r="J25" s="1">
        <f t="shared" ca="1" si="0"/>
        <v>0</v>
      </c>
      <c r="K25" s="1"/>
    </row>
    <row r="26" spans="1:11" x14ac:dyDescent="0.3">
      <c r="A26" s="1">
        <v>6</v>
      </c>
      <c r="B26" s="1">
        <f t="shared" ca="1" si="1"/>
        <v>844</v>
      </c>
      <c r="C26" s="1">
        <f t="shared" ca="1" si="3"/>
        <v>450</v>
      </c>
      <c r="D26" s="1" t="str">
        <f ca="1">IF(D25="Aguarda","Recebe","")</f>
        <v>Recebe</v>
      </c>
      <c r="E26" s="1"/>
      <c r="F26" s="7">
        <f ca="1">IF(OR(F25=2,F25=1),F25-1,"")</f>
        <v>0</v>
      </c>
      <c r="G26" s="1">
        <f t="shared" ca="1" si="2"/>
        <v>350</v>
      </c>
      <c r="H26" s="1">
        <f t="shared" ca="1" si="4"/>
        <v>1</v>
      </c>
      <c r="I26" s="1">
        <f t="shared" ca="1" si="5"/>
        <v>3</v>
      </c>
      <c r="J26" s="1">
        <f t="shared" ca="1" si="0"/>
        <v>0</v>
      </c>
      <c r="K26" s="1"/>
    </row>
    <row r="27" spans="1:11" x14ac:dyDescent="0.3">
      <c r="A27" s="1">
        <v>7</v>
      </c>
      <c r="B27" s="1">
        <f t="shared" ca="1" si="1"/>
        <v>838</v>
      </c>
      <c r="C27" s="1">
        <f t="shared" ca="1" si="3"/>
        <v>450</v>
      </c>
      <c r="D27" s="1"/>
      <c r="E27" s="1"/>
      <c r="F27" s="7"/>
      <c r="G27" s="1">
        <f t="shared" ca="1" si="2"/>
        <v>-100</v>
      </c>
      <c r="H27" s="1">
        <f t="shared" ca="1" si="4"/>
        <v>1</v>
      </c>
      <c r="I27" s="1">
        <f t="shared" ca="1" si="5"/>
        <v>4</v>
      </c>
      <c r="J27" s="1">
        <f t="shared" si="0"/>
        <v>0</v>
      </c>
      <c r="K27" s="1"/>
    </row>
    <row r="28" spans="1:11" x14ac:dyDescent="0.3">
      <c r="A28" s="1">
        <v>8</v>
      </c>
      <c r="B28" s="1">
        <f t="shared" ca="1" si="1"/>
        <v>218</v>
      </c>
      <c r="C28" s="1">
        <f t="shared" ca="1" si="3"/>
        <v>350</v>
      </c>
      <c r="D28" s="1" t="str">
        <f ca="1">IF(G28&lt;sNivel,"Encomenda","")</f>
        <v>Encomenda</v>
      </c>
      <c r="E28" s="1">
        <f t="shared" ca="1" si="6"/>
        <v>332</v>
      </c>
      <c r="F28" s="7">
        <f ca="1">IF(E28="","",IF(AND(E28&gt;0,E28&lt;301),1,2))</f>
        <v>2</v>
      </c>
      <c r="G28" s="1">
        <f t="shared" ca="1" si="2"/>
        <v>-450</v>
      </c>
      <c r="H28" s="1">
        <f t="shared" ca="1" si="4"/>
        <v>2</v>
      </c>
      <c r="I28" s="1">
        <f t="shared" ca="1" si="5"/>
        <v>5</v>
      </c>
      <c r="J28" s="1">
        <f t="shared" ca="1" si="0"/>
        <v>1500</v>
      </c>
      <c r="K28" s="1"/>
    </row>
    <row r="29" spans="1:11" x14ac:dyDescent="0.3">
      <c r="A29" s="1">
        <v>9</v>
      </c>
      <c r="B29" s="1">
        <f t="shared" ca="1" si="1"/>
        <v>420</v>
      </c>
      <c r="C29" s="1">
        <f t="shared" ca="1" si="3"/>
        <v>350</v>
      </c>
      <c r="D29" s="1" t="str">
        <f ca="1">IF(AND(D28="Encomenda",F28=2),"Aguarda",IF(AND(D28="Encomenda",F28=1),"Recebe",""))</f>
        <v>Aguarda</v>
      </c>
      <c r="E29" s="1"/>
      <c r="F29" s="7">
        <f ca="1">IF(OR(F28=2,F28=1),F28-1,"")</f>
        <v>1</v>
      </c>
      <c r="G29" s="1">
        <f t="shared" ca="1" si="2"/>
        <v>-800</v>
      </c>
      <c r="H29" s="1">
        <f t="shared" ca="1" si="4"/>
        <v>2</v>
      </c>
      <c r="I29" s="1">
        <f t="shared" ca="1" si="5"/>
        <v>6</v>
      </c>
      <c r="J29" s="1">
        <f t="shared" ca="1" si="0"/>
        <v>0</v>
      </c>
      <c r="K29" s="1"/>
    </row>
    <row r="30" spans="1:11" x14ac:dyDescent="0.3">
      <c r="A30" s="1">
        <v>10</v>
      </c>
      <c r="B30" s="1">
        <f t="shared" ca="1" si="1"/>
        <v>950</v>
      </c>
      <c r="C30" s="1">
        <f t="shared" ca="1" si="3"/>
        <v>450</v>
      </c>
      <c r="D30" s="1" t="str">
        <f ca="1">IF(D29="Aguarda","Recebe","")</f>
        <v>Recebe</v>
      </c>
      <c r="E30" s="1"/>
      <c r="F30" s="7">
        <f ca="1">IF(OR(F29=2,F29=1),F29-1,"")</f>
        <v>0</v>
      </c>
      <c r="G30" s="1">
        <f t="shared" ca="1" si="2"/>
        <v>450</v>
      </c>
      <c r="H30" s="1">
        <f t="shared" ca="1" si="4"/>
        <v>2</v>
      </c>
      <c r="I30" s="1">
        <f t="shared" ca="1" si="5"/>
        <v>6</v>
      </c>
      <c r="J30" s="1">
        <f t="shared" ca="1" si="0"/>
        <v>0</v>
      </c>
      <c r="K30" s="1"/>
    </row>
    <row r="31" spans="1:11" x14ac:dyDescent="0.3">
      <c r="A31" s="1">
        <v>11</v>
      </c>
      <c r="B31" s="1">
        <f t="shared" ca="1" si="1"/>
        <v>211</v>
      </c>
      <c r="C31" s="1">
        <f t="shared" ca="1" si="3"/>
        <v>350</v>
      </c>
      <c r="D31" s="1"/>
      <c r="E31" s="1"/>
      <c r="F31" s="7"/>
      <c r="G31" s="1">
        <f t="shared" ca="1" si="2"/>
        <v>100</v>
      </c>
      <c r="H31" s="1">
        <f t="shared" ca="1" si="4"/>
        <v>2</v>
      </c>
      <c r="I31" s="1">
        <f t="shared" ca="1" si="5"/>
        <v>6</v>
      </c>
      <c r="J31" s="1">
        <f t="shared" si="0"/>
        <v>0</v>
      </c>
      <c r="K31" s="1"/>
    </row>
    <row r="32" spans="1:11" x14ac:dyDescent="0.3">
      <c r="A32" s="1">
        <v>12</v>
      </c>
      <c r="B32" s="1">
        <f t="shared" ca="1" si="1"/>
        <v>902</v>
      </c>
      <c r="C32" s="1">
        <f t="shared" ca="1" si="3"/>
        <v>450</v>
      </c>
      <c r="D32" s="1" t="str">
        <f ca="1">IF(G32&lt;sNivel,"Encomenda","")</f>
        <v>Encomenda</v>
      </c>
      <c r="E32" s="1">
        <f t="shared" ref="E32" ca="1" si="7">IF(D32="Encomenda",RANDBETWEEN(1,1000),"")</f>
        <v>609</v>
      </c>
      <c r="F32" s="7">
        <f ca="1">IF(E32="","",IF(AND(E32&gt;0,E32&lt;301),1,2))</f>
        <v>2</v>
      </c>
      <c r="G32" s="1">
        <f t="shared" ca="1" si="2"/>
        <v>-350</v>
      </c>
      <c r="H32" s="1">
        <f t="shared" ca="1" si="4"/>
        <v>3</v>
      </c>
      <c r="I32" s="1">
        <f t="shared" ca="1" si="5"/>
        <v>7</v>
      </c>
      <c r="J32" s="1">
        <f t="shared" ca="1" si="0"/>
        <v>1700</v>
      </c>
      <c r="K32" s="1"/>
    </row>
    <row r="33" spans="1:11" x14ac:dyDescent="0.3">
      <c r="A33" s="1">
        <v>13</v>
      </c>
      <c r="B33" s="1">
        <f t="shared" ca="1" si="1"/>
        <v>310</v>
      </c>
      <c r="C33" s="1">
        <f t="shared" ca="1" si="3"/>
        <v>350</v>
      </c>
      <c r="D33" s="1" t="str">
        <f ca="1">IF(AND(D32="Encomenda",F32=2),"Aguarda",IF(AND(D32="Encomenda",F32=1),"Recebe",""))</f>
        <v>Aguarda</v>
      </c>
      <c r="E33" s="1"/>
      <c r="F33" s="7">
        <f ca="1">IF(OR(F32=2,F32=1),F32-1,"")</f>
        <v>1</v>
      </c>
      <c r="G33" s="1">
        <f t="shared" ca="1" si="2"/>
        <v>-700</v>
      </c>
      <c r="H33" s="1">
        <f t="shared" ca="1" si="4"/>
        <v>3</v>
      </c>
      <c r="I33" s="1">
        <f t="shared" ca="1" si="5"/>
        <v>8</v>
      </c>
      <c r="J33" s="1">
        <f t="shared" ca="1" si="0"/>
        <v>0</v>
      </c>
      <c r="K33" s="1"/>
    </row>
    <row r="34" spans="1:11" x14ac:dyDescent="0.3">
      <c r="A34" s="1">
        <v>14</v>
      </c>
      <c r="B34" s="1">
        <f t="shared" ca="1" si="1"/>
        <v>580</v>
      </c>
      <c r="C34" s="1">
        <f t="shared" ca="1" si="3"/>
        <v>450</v>
      </c>
      <c r="D34" s="1" t="str">
        <f ca="1">IF(D33="Aguarda","Recebe","")</f>
        <v>Recebe</v>
      </c>
      <c r="E34" s="1"/>
      <c r="F34" s="7">
        <f ca="1">IF(OR(F33=2,F33=1),F33-1,"")</f>
        <v>0</v>
      </c>
      <c r="G34" s="1">
        <f t="shared" ca="1" si="2"/>
        <v>550</v>
      </c>
      <c r="H34" s="1">
        <f t="shared" ca="1" si="4"/>
        <v>3</v>
      </c>
      <c r="I34" s="1">
        <f t="shared" ca="1" si="5"/>
        <v>8</v>
      </c>
      <c r="J34" s="1">
        <f t="shared" ca="1" si="0"/>
        <v>0</v>
      </c>
      <c r="K34" s="1"/>
    </row>
    <row r="35" spans="1:11" x14ac:dyDescent="0.3">
      <c r="A35" s="1">
        <v>15</v>
      </c>
      <c r="B35" s="1">
        <f t="shared" ca="1" si="1"/>
        <v>163</v>
      </c>
      <c r="C35" s="1">
        <f t="shared" ca="1" si="3"/>
        <v>350</v>
      </c>
      <c r="D35" s="1"/>
      <c r="E35" s="1"/>
      <c r="F35" s="7"/>
      <c r="G35" s="1">
        <f t="shared" ca="1" si="2"/>
        <v>200</v>
      </c>
      <c r="H35" s="1">
        <f t="shared" ca="1" si="4"/>
        <v>3</v>
      </c>
      <c r="I35" s="1">
        <f t="shared" ca="1" si="5"/>
        <v>8</v>
      </c>
      <c r="J35" s="1">
        <f t="shared" si="0"/>
        <v>0</v>
      </c>
      <c r="K35" s="1"/>
    </row>
    <row r="36" spans="1:11" x14ac:dyDescent="0.3">
      <c r="A36" s="1">
        <v>16</v>
      </c>
      <c r="B36" s="1">
        <f t="shared" ca="1" si="1"/>
        <v>618</v>
      </c>
      <c r="C36" s="1">
        <f t="shared" ca="1" si="3"/>
        <v>450</v>
      </c>
      <c r="D36" s="1" t="str">
        <f ca="1">IF(G36&lt;sNivel,"Encomenda","")</f>
        <v>Encomenda</v>
      </c>
      <c r="E36" s="1">
        <f t="shared" ref="E36" ca="1" si="8">IF(D36="Encomenda",RANDBETWEEN(1,1000),"")</f>
        <v>37</v>
      </c>
      <c r="F36" s="7">
        <f ca="1">IF(E36="","",IF(AND(E36&gt;0,E36&lt;301),1,2))</f>
        <v>1</v>
      </c>
      <c r="G36" s="1">
        <f t="shared" ca="1" si="2"/>
        <v>-250</v>
      </c>
      <c r="H36" s="1">
        <f t="shared" ca="1" si="4"/>
        <v>4</v>
      </c>
      <c r="I36" s="1">
        <f t="shared" ca="1" si="5"/>
        <v>9</v>
      </c>
      <c r="J36" s="1">
        <f t="shared" ca="1" si="0"/>
        <v>1700</v>
      </c>
      <c r="K36" s="1"/>
    </row>
    <row r="37" spans="1:11" x14ac:dyDescent="0.3">
      <c r="A37" s="1">
        <v>17</v>
      </c>
      <c r="B37" s="1">
        <f t="shared" ca="1" si="1"/>
        <v>241</v>
      </c>
      <c r="C37" s="1">
        <f t="shared" ca="1" si="3"/>
        <v>350</v>
      </c>
      <c r="D37" s="1" t="str">
        <f ca="1">IF(AND(D36="Encomenda",F36=2),"Aguarda",IF(AND(D36="Encomenda",F36=1),"Recebe",""))</f>
        <v>Recebe</v>
      </c>
      <c r="E37" s="1"/>
      <c r="F37" s="7">
        <f ca="1">IF(OR(F36=2,F36=1),F36-1,"")</f>
        <v>0</v>
      </c>
      <c r="G37" s="1">
        <f t="shared" ca="1" si="2"/>
        <v>900</v>
      </c>
      <c r="H37" s="1">
        <f t="shared" ca="1" si="4"/>
        <v>4</v>
      </c>
      <c r="I37" s="1">
        <f t="shared" ca="1" si="5"/>
        <v>9</v>
      </c>
      <c r="J37" s="1">
        <f t="shared" ca="1" si="0"/>
        <v>0</v>
      </c>
      <c r="K37" s="1"/>
    </row>
    <row r="38" spans="1:11" x14ac:dyDescent="0.3">
      <c r="A38" s="1">
        <v>18</v>
      </c>
      <c r="B38" s="1">
        <f t="shared" ca="1" si="1"/>
        <v>5</v>
      </c>
      <c r="C38" s="1">
        <f t="shared" ca="1" si="3"/>
        <v>350</v>
      </c>
      <c r="D38" s="1" t="str">
        <f ca="1">IF(D37="Aguarda","Recebe","")</f>
        <v/>
      </c>
      <c r="E38" s="1"/>
      <c r="F38" s="7" t="str">
        <f ca="1">IF(OR(F37=2,F37=1),F37-1,"")</f>
        <v/>
      </c>
      <c r="G38" s="1">
        <f t="shared" ca="1" si="2"/>
        <v>550</v>
      </c>
      <c r="H38" s="1">
        <f t="shared" ca="1" si="4"/>
        <v>4</v>
      </c>
      <c r="I38" s="1">
        <f t="shared" ca="1" si="5"/>
        <v>9</v>
      </c>
      <c r="J38" s="1">
        <f t="shared" ca="1" si="0"/>
        <v>0</v>
      </c>
      <c r="K38" s="1"/>
    </row>
    <row r="39" spans="1:11" x14ac:dyDescent="0.3">
      <c r="A39" s="1">
        <v>19</v>
      </c>
      <c r="B39" s="1">
        <f t="shared" ca="1" si="1"/>
        <v>600</v>
      </c>
      <c r="C39" s="1">
        <f t="shared" ca="1" si="3"/>
        <v>450</v>
      </c>
      <c r="D39" s="1"/>
      <c r="E39" s="1"/>
      <c r="F39" s="7"/>
      <c r="G39" s="1">
        <f t="shared" ca="1" si="2"/>
        <v>100</v>
      </c>
      <c r="H39" s="1">
        <f t="shared" ca="1" si="4"/>
        <v>4</v>
      </c>
      <c r="I39" s="1">
        <f t="shared" ca="1" si="5"/>
        <v>9</v>
      </c>
      <c r="J39" s="1">
        <f t="shared" si="0"/>
        <v>0</v>
      </c>
      <c r="K39" s="1"/>
    </row>
    <row r="40" spans="1:11" x14ac:dyDescent="0.3">
      <c r="A40" s="1">
        <v>20</v>
      </c>
      <c r="B40" s="1">
        <f t="shared" ca="1" si="1"/>
        <v>902</v>
      </c>
      <c r="C40" s="1">
        <f t="shared" ca="1" si="3"/>
        <v>450</v>
      </c>
      <c r="D40" s="1" t="str">
        <f ca="1">IF(G40&lt;sNivel,"Encomenda","")</f>
        <v>Encomenda</v>
      </c>
      <c r="E40" s="1">
        <f t="shared" ref="E40" ca="1" si="9">IF(D40="Encomenda",RANDBETWEEN(1,1000),"")</f>
        <v>574</v>
      </c>
      <c r="F40" s="7">
        <f ca="1">IF(E40="","",IF(AND(E40&gt;0,E40&lt;301),1,2))</f>
        <v>2</v>
      </c>
      <c r="G40" s="1">
        <f t="shared" ca="1" si="2"/>
        <v>-350</v>
      </c>
      <c r="H40" s="1">
        <f t="shared" ca="1" si="4"/>
        <v>5</v>
      </c>
      <c r="I40" s="1">
        <f t="shared" ca="1" si="5"/>
        <v>10</v>
      </c>
      <c r="J40" s="1">
        <f t="shared" ca="1" si="0"/>
        <v>1700</v>
      </c>
      <c r="K40" s="1"/>
    </row>
    <row r="41" spans="1:11" x14ac:dyDescent="0.3">
      <c r="A41" s="1">
        <v>21</v>
      </c>
      <c r="B41" s="1">
        <f t="shared" ca="1" si="1"/>
        <v>132</v>
      </c>
      <c r="C41" s="1">
        <f t="shared" ca="1" si="3"/>
        <v>350</v>
      </c>
      <c r="D41" s="1" t="str">
        <f ca="1">IF(AND(D40="Encomenda",F40=2),"Aguarda",IF(AND(D40="Encomenda",F40=1),"Recebe",""))</f>
        <v>Aguarda</v>
      </c>
      <c r="E41" s="1"/>
      <c r="F41" s="7">
        <f ca="1">IF(OR(F40=2,F40=1),F40-1,"")</f>
        <v>1</v>
      </c>
      <c r="G41" s="1">
        <f t="shared" ca="1" si="2"/>
        <v>-700</v>
      </c>
      <c r="H41" s="1">
        <f t="shared" ca="1" si="4"/>
        <v>5</v>
      </c>
      <c r="I41" s="1">
        <f t="shared" ca="1" si="5"/>
        <v>11</v>
      </c>
      <c r="J41" s="1">
        <f t="shared" ca="1" si="0"/>
        <v>0</v>
      </c>
      <c r="K41" s="1"/>
    </row>
    <row r="42" spans="1:11" x14ac:dyDescent="0.3">
      <c r="A42" s="1">
        <v>22</v>
      </c>
      <c r="B42" s="1">
        <f t="shared" ca="1" si="1"/>
        <v>710</v>
      </c>
      <c r="C42" s="1">
        <f t="shared" ca="1" si="3"/>
        <v>450</v>
      </c>
      <c r="D42" s="1" t="str">
        <f ca="1">IF(D41="Aguarda","Recebe","")</f>
        <v>Recebe</v>
      </c>
      <c r="E42" s="1"/>
      <c r="F42" s="7">
        <f ca="1">IF(OR(F41=2,F41=1),F41-1,"")</f>
        <v>0</v>
      </c>
      <c r="G42" s="1">
        <f t="shared" ca="1" si="2"/>
        <v>550</v>
      </c>
      <c r="H42" s="1">
        <f t="shared" ca="1" si="4"/>
        <v>5</v>
      </c>
      <c r="I42" s="1">
        <f t="shared" ca="1" si="5"/>
        <v>11</v>
      </c>
      <c r="J42" s="1">
        <f t="shared" ca="1" si="0"/>
        <v>0</v>
      </c>
      <c r="K42" s="1"/>
    </row>
    <row r="43" spans="1:11" x14ac:dyDescent="0.3">
      <c r="A43" s="1">
        <v>23</v>
      </c>
      <c r="B43" s="1">
        <f t="shared" ca="1" si="1"/>
        <v>384</v>
      </c>
      <c r="C43" s="1">
        <f t="shared" ca="1" si="3"/>
        <v>350</v>
      </c>
      <c r="D43" s="1"/>
      <c r="E43" s="1"/>
      <c r="F43" s="7"/>
      <c r="G43" s="1">
        <f t="shared" ca="1" si="2"/>
        <v>200</v>
      </c>
      <c r="H43" s="1">
        <f t="shared" ca="1" si="4"/>
        <v>5</v>
      </c>
      <c r="I43" s="1">
        <f t="shared" ca="1" si="5"/>
        <v>11</v>
      </c>
      <c r="J43" s="1">
        <f t="shared" si="0"/>
        <v>0</v>
      </c>
      <c r="K43" s="1"/>
    </row>
    <row r="44" spans="1:11" x14ac:dyDescent="0.3">
      <c r="A44" s="1">
        <v>24</v>
      </c>
      <c r="B44" s="1">
        <f t="shared" ca="1" si="1"/>
        <v>142</v>
      </c>
      <c r="C44" s="1">
        <f t="shared" ca="1" si="3"/>
        <v>350</v>
      </c>
      <c r="D44" s="1" t="str">
        <f ca="1">IF(G44&lt;sNivel,"Encomenda","")</f>
        <v>Encomenda</v>
      </c>
      <c r="E44" s="1">
        <f t="shared" ref="E44" ca="1" si="10">IF(D44="Encomenda",RANDBETWEEN(1,1000),"")</f>
        <v>668</v>
      </c>
      <c r="F44" s="7">
        <f ca="1">IF(E44="","",IF(AND(E44&gt;0,E44&lt;301),1,2))</f>
        <v>2</v>
      </c>
      <c r="G44" s="1">
        <f t="shared" ca="1" si="2"/>
        <v>-150</v>
      </c>
      <c r="H44" s="1">
        <f t="shared" ca="1" si="4"/>
        <v>6</v>
      </c>
      <c r="I44" s="1">
        <f t="shared" ca="1" si="5"/>
        <v>12</v>
      </c>
      <c r="J44" s="1">
        <f t="shared" ca="1" si="0"/>
        <v>1500</v>
      </c>
      <c r="K44" s="1"/>
    </row>
    <row r="45" spans="1:11" x14ac:dyDescent="0.3">
      <c r="A45" s="1">
        <v>25</v>
      </c>
      <c r="B45" s="1">
        <f t="shared" ca="1" si="1"/>
        <v>119</v>
      </c>
      <c r="C45" s="1">
        <f t="shared" ca="1" si="3"/>
        <v>350</v>
      </c>
      <c r="D45" s="1" t="str">
        <f ca="1">IF(AND(D44="Encomenda",F44=2),"Aguarda",IF(AND(D44="Encomenda",F44=1),"Recebe",""))</f>
        <v>Aguarda</v>
      </c>
      <c r="E45" s="1"/>
      <c r="F45" s="7">
        <f ca="1">IF(OR(F44=2,F44=1),F44-1,"")</f>
        <v>1</v>
      </c>
      <c r="G45" s="1">
        <f t="shared" ca="1" si="2"/>
        <v>-500</v>
      </c>
      <c r="H45" s="1">
        <f t="shared" ca="1" si="4"/>
        <v>6</v>
      </c>
      <c r="I45" s="1">
        <f t="shared" ca="1" si="5"/>
        <v>13</v>
      </c>
      <c r="J45" s="1">
        <f t="shared" ca="1" si="0"/>
        <v>0</v>
      </c>
      <c r="K45" s="1"/>
    </row>
    <row r="46" spans="1:11" x14ac:dyDescent="0.3">
      <c r="A46" s="1">
        <v>26</v>
      </c>
      <c r="B46" s="1">
        <f t="shared" ca="1" si="1"/>
        <v>591</v>
      </c>
      <c r="C46" s="1">
        <f t="shared" ca="1" si="3"/>
        <v>450</v>
      </c>
      <c r="D46" s="1" t="str">
        <f ca="1">IF(D45="Aguarda","Recebe","")</f>
        <v>Recebe</v>
      </c>
      <c r="E46" s="1"/>
      <c r="F46" s="7">
        <f ca="1">IF(OR(F45=2,F45=1),F45-1,"")</f>
        <v>0</v>
      </c>
      <c r="G46" s="1">
        <f t="shared" ca="1" si="2"/>
        <v>750</v>
      </c>
      <c r="H46" s="1">
        <f t="shared" ca="1" si="4"/>
        <v>6</v>
      </c>
      <c r="I46" s="1">
        <f t="shared" ca="1" si="5"/>
        <v>13</v>
      </c>
      <c r="J46" s="1">
        <f t="shared" ca="1" si="0"/>
        <v>0</v>
      </c>
      <c r="K46" s="1"/>
    </row>
    <row r="47" spans="1:11" x14ac:dyDescent="0.3">
      <c r="A47" s="1">
        <v>27</v>
      </c>
      <c r="B47" s="1">
        <f t="shared" ca="1" si="1"/>
        <v>116</v>
      </c>
      <c r="C47" s="1">
        <f t="shared" ca="1" si="3"/>
        <v>350</v>
      </c>
      <c r="D47" s="1"/>
      <c r="E47" s="1"/>
      <c r="F47" s="7"/>
      <c r="G47" s="1">
        <f t="shared" ca="1" si="2"/>
        <v>400</v>
      </c>
      <c r="H47" s="1">
        <f t="shared" ca="1" si="4"/>
        <v>6</v>
      </c>
      <c r="I47" s="1">
        <f t="shared" ca="1" si="5"/>
        <v>13</v>
      </c>
      <c r="J47" s="1">
        <f t="shared" si="0"/>
        <v>0</v>
      </c>
      <c r="K47" s="1"/>
    </row>
    <row r="48" spans="1:11" x14ac:dyDescent="0.3">
      <c r="A48" s="1">
        <v>28</v>
      </c>
      <c r="B48" s="1">
        <f t="shared" ca="1" si="1"/>
        <v>837</v>
      </c>
      <c r="C48" s="1">
        <f t="shared" ca="1" si="3"/>
        <v>450</v>
      </c>
      <c r="D48" s="1" t="str">
        <f ca="1">IF(G48&lt;sNivel,"Encomenda","")</f>
        <v>Encomenda</v>
      </c>
      <c r="E48" s="1">
        <f t="shared" ref="E48" ca="1" si="11">IF(D48="Encomenda",RANDBETWEEN(1,1000),"")</f>
        <v>382</v>
      </c>
      <c r="F48" s="7">
        <f ca="1">IF(E48="","",IF(AND(E48&gt;0,E48&lt;301),1,2))</f>
        <v>2</v>
      </c>
      <c r="G48" s="1">
        <f t="shared" ca="1" si="2"/>
        <v>-50</v>
      </c>
      <c r="H48" s="1">
        <f t="shared" ca="1" si="4"/>
        <v>7</v>
      </c>
      <c r="I48" s="1">
        <f t="shared" ca="1" si="5"/>
        <v>14</v>
      </c>
      <c r="J48" s="1">
        <f t="shared" ca="1" si="0"/>
        <v>1700</v>
      </c>
      <c r="K48" s="1"/>
    </row>
    <row r="49" spans="1:11" x14ac:dyDescent="0.3">
      <c r="A49" s="1">
        <v>29</v>
      </c>
      <c r="B49" s="1">
        <f t="shared" ca="1" si="1"/>
        <v>518</v>
      </c>
      <c r="C49" s="1">
        <f t="shared" ca="1" si="3"/>
        <v>450</v>
      </c>
      <c r="D49" s="1" t="str">
        <f ca="1">IF(AND(D48="Encomenda",F48=2),"Aguarda",IF(AND(D48="Encomenda",F48=1),"Recebe",""))</f>
        <v>Aguarda</v>
      </c>
      <c r="E49" s="1"/>
      <c r="F49" s="7">
        <f ca="1">IF(OR(F48=2,F48=1),F48-1,"")</f>
        <v>1</v>
      </c>
      <c r="G49" s="1">
        <f t="shared" ca="1" si="2"/>
        <v>-500</v>
      </c>
      <c r="H49" s="1">
        <f t="shared" ca="1" si="4"/>
        <v>7</v>
      </c>
      <c r="I49" s="1">
        <f t="shared" ca="1" si="5"/>
        <v>15</v>
      </c>
      <c r="J49" s="1">
        <f t="shared" ca="1" si="0"/>
        <v>0</v>
      </c>
      <c r="K49" s="1"/>
    </row>
    <row r="50" spans="1:11" x14ac:dyDescent="0.3">
      <c r="A50" s="1">
        <v>30</v>
      </c>
      <c r="B50" s="1">
        <f t="shared" ca="1" si="1"/>
        <v>636</v>
      </c>
      <c r="C50" s="1">
        <f t="shared" ca="1" si="3"/>
        <v>450</v>
      </c>
      <c r="D50" s="1" t="str">
        <f ca="1">IF(D49="Aguarda","Recebe","")</f>
        <v>Recebe</v>
      </c>
      <c r="E50" s="1"/>
      <c r="F50" s="7">
        <f ca="1">IF(OR(F49=2,F49=1),F49-1,"")</f>
        <v>0</v>
      </c>
      <c r="G50" s="1">
        <f t="shared" ca="1" si="2"/>
        <v>750</v>
      </c>
      <c r="H50" s="1">
        <f t="shared" ca="1" si="4"/>
        <v>7</v>
      </c>
      <c r="I50" s="1">
        <f t="shared" ca="1" si="5"/>
        <v>15</v>
      </c>
      <c r="J50" s="1">
        <f t="shared" ca="1" si="0"/>
        <v>0</v>
      </c>
      <c r="K50" s="1"/>
    </row>
    <row r="51" spans="1:11" x14ac:dyDescent="0.3">
      <c r="A51" s="1">
        <v>31</v>
      </c>
      <c r="B51" s="1">
        <f t="shared" ca="1" si="1"/>
        <v>731</v>
      </c>
      <c r="C51" s="1">
        <f t="shared" ca="1" si="3"/>
        <v>450</v>
      </c>
      <c r="D51" s="1"/>
      <c r="E51" s="1"/>
      <c r="F51" s="7"/>
      <c r="G51" s="1">
        <f t="shared" ca="1" si="2"/>
        <v>300</v>
      </c>
      <c r="H51" s="1">
        <f t="shared" ca="1" si="4"/>
        <v>7</v>
      </c>
      <c r="I51" s="1">
        <f t="shared" ca="1" si="5"/>
        <v>15</v>
      </c>
      <c r="J51" s="1">
        <f t="shared" si="0"/>
        <v>0</v>
      </c>
      <c r="K51" s="1"/>
    </row>
    <row r="52" spans="1:11" x14ac:dyDescent="0.3">
      <c r="A52" s="1">
        <v>32</v>
      </c>
      <c r="B52" s="1">
        <f t="shared" ca="1" si="1"/>
        <v>139</v>
      </c>
      <c r="C52" s="1">
        <f t="shared" ca="1" si="3"/>
        <v>350</v>
      </c>
      <c r="D52" s="1" t="str">
        <f ca="1">IF(G52&lt;sNivel,"Encomenda","")</f>
        <v>Encomenda</v>
      </c>
      <c r="E52" s="1">
        <f t="shared" ref="E52" ca="1" si="12">IF(D52="Encomenda",RANDBETWEEN(1,1000),"")</f>
        <v>28</v>
      </c>
      <c r="F52" s="7">
        <f ca="1">IF(E52="","",IF(AND(E52&gt;0,E52&lt;301),1,2))</f>
        <v>1</v>
      </c>
      <c r="G52" s="1">
        <f t="shared" ca="1" si="2"/>
        <v>-50</v>
      </c>
      <c r="H52" s="1">
        <f t="shared" ca="1" si="4"/>
        <v>8</v>
      </c>
      <c r="I52" s="1">
        <f t="shared" ca="1" si="5"/>
        <v>16</v>
      </c>
      <c r="J52" s="1">
        <f t="shared" ca="1" si="0"/>
        <v>1500</v>
      </c>
      <c r="K52" s="1"/>
    </row>
    <row r="53" spans="1:11" x14ac:dyDescent="0.3">
      <c r="A53" s="1">
        <v>33</v>
      </c>
      <c r="B53" s="1">
        <f t="shared" ca="1" si="1"/>
        <v>133</v>
      </c>
      <c r="C53" s="1">
        <f t="shared" ca="1" si="3"/>
        <v>350</v>
      </c>
      <c r="D53" s="1" t="str">
        <f ca="1">IF(AND(D52="Encomenda",F52=2),"Aguarda",IF(AND(D52="Encomenda",F52=1),"Recebe",""))</f>
        <v>Recebe</v>
      </c>
      <c r="E53" s="1"/>
      <c r="F53" s="7">
        <f ca="1">IF(OR(F52=2,F52=1),F52-1,"")</f>
        <v>0</v>
      </c>
      <c r="G53" s="1">
        <f t="shared" ca="1" si="2"/>
        <v>1100</v>
      </c>
      <c r="H53" s="1">
        <f t="shared" ca="1" si="4"/>
        <v>8</v>
      </c>
      <c r="I53" s="1">
        <f t="shared" ca="1" si="5"/>
        <v>16</v>
      </c>
      <c r="J53" s="1">
        <f t="shared" ca="1" si="0"/>
        <v>0</v>
      </c>
      <c r="K53" s="1"/>
    </row>
    <row r="54" spans="1:11" x14ac:dyDescent="0.3">
      <c r="A54" s="1">
        <v>34</v>
      </c>
      <c r="B54" s="1">
        <f t="shared" ca="1" si="1"/>
        <v>361</v>
      </c>
      <c r="C54" s="1">
        <f t="shared" ca="1" si="3"/>
        <v>350</v>
      </c>
      <c r="D54" s="1" t="str">
        <f ca="1">IF(D53="Aguarda","Recebe","")</f>
        <v/>
      </c>
      <c r="E54" s="1"/>
      <c r="F54" s="7" t="str">
        <f ca="1">IF(OR(F53=2,F53=1),F53-1,"")</f>
        <v/>
      </c>
      <c r="G54" s="1">
        <f t="shared" ca="1" si="2"/>
        <v>750</v>
      </c>
      <c r="H54" s="1">
        <f t="shared" ca="1" si="4"/>
        <v>8</v>
      </c>
      <c r="I54" s="1">
        <f t="shared" ca="1" si="5"/>
        <v>16</v>
      </c>
      <c r="J54" s="1">
        <f t="shared" ca="1" si="0"/>
        <v>0</v>
      </c>
      <c r="K54" s="1"/>
    </row>
    <row r="55" spans="1:11" x14ac:dyDescent="0.3">
      <c r="A55" s="1">
        <v>35</v>
      </c>
      <c r="B55" s="1">
        <f t="shared" ca="1" si="1"/>
        <v>154</v>
      </c>
      <c r="C55" s="1">
        <f t="shared" ca="1" si="3"/>
        <v>350</v>
      </c>
      <c r="D55" s="1"/>
      <c r="E55" s="1"/>
      <c r="F55" s="7"/>
      <c r="G55" s="1">
        <f t="shared" ca="1" si="2"/>
        <v>400</v>
      </c>
      <c r="H55" s="1">
        <f t="shared" ca="1" si="4"/>
        <v>8</v>
      </c>
      <c r="I55" s="1">
        <f t="shared" ca="1" si="5"/>
        <v>16</v>
      </c>
      <c r="J55" s="1">
        <f t="shared" si="0"/>
        <v>0</v>
      </c>
      <c r="K55" s="1"/>
    </row>
    <row r="56" spans="1:11" x14ac:dyDescent="0.3">
      <c r="A56" s="1">
        <v>36</v>
      </c>
      <c r="B56" s="1">
        <f t="shared" ca="1" si="1"/>
        <v>931</v>
      </c>
      <c r="C56" s="1">
        <f t="shared" ca="1" si="3"/>
        <v>450</v>
      </c>
      <c r="D56" s="7" t="str">
        <f ca="1">IF(G56&lt;sNivel,"Encomenda","")</f>
        <v>Encomenda</v>
      </c>
      <c r="E56" s="1">
        <f t="shared" ref="E56" ca="1" si="13">IF(D56="Encomenda",RANDBETWEEN(1,1000),"")</f>
        <v>630</v>
      </c>
      <c r="F56" s="7">
        <f ca="1">IF(E56="","",IF(AND(E56&gt;0,E56&lt;301),1,2))</f>
        <v>2</v>
      </c>
      <c r="G56" s="1">
        <f t="shared" ca="1" si="2"/>
        <v>-50</v>
      </c>
      <c r="H56" s="1">
        <f t="shared" ca="1" si="4"/>
        <v>9</v>
      </c>
      <c r="I56" s="1">
        <f t="shared" ca="1" si="5"/>
        <v>17</v>
      </c>
      <c r="J56" s="1">
        <f t="shared" ca="1" si="0"/>
        <v>1700</v>
      </c>
      <c r="K56" s="1"/>
    </row>
    <row r="57" spans="1:11" x14ac:dyDescent="0.3">
      <c r="A57" s="1">
        <v>37</v>
      </c>
      <c r="B57" s="1">
        <f t="shared" ca="1" si="1"/>
        <v>58</v>
      </c>
      <c r="C57" s="1">
        <f t="shared" ca="1" si="3"/>
        <v>350</v>
      </c>
      <c r="D57" s="1" t="str">
        <f ca="1">IF(AND(D56="Encomenda",F56=2),"Aguarda",IF(AND(D56="Encomenda",F56=1),"Recebe",""))</f>
        <v>Aguarda</v>
      </c>
      <c r="E57" s="1"/>
      <c r="F57" s="7">
        <f ca="1">IF(OR(F56=2,F56=1),F56-1,"")</f>
        <v>1</v>
      </c>
      <c r="G57" s="1">
        <f t="shared" ca="1" si="2"/>
        <v>-400</v>
      </c>
      <c r="H57" s="1">
        <f t="shared" ca="1" si="4"/>
        <v>9</v>
      </c>
      <c r="I57" s="1">
        <f t="shared" ca="1" si="5"/>
        <v>18</v>
      </c>
      <c r="J57" s="1">
        <f t="shared" ca="1" si="0"/>
        <v>0</v>
      </c>
      <c r="K57" s="1"/>
    </row>
    <row r="58" spans="1:11" x14ac:dyDescent="0.3">
      <c r="A58" s="1">
        <v>38</v>
      </c>
      <c r="B58" s="1">
        <f t="shared" ca="1" si="1"/>
        <v>518</v>
      </c>
      <c r="C58" s="1">
        <f t="shared" ca="1" si="3"/>
        <v>450</v>
      </c>
      <c r="D58" s="1" t="str">
        <f ca="1">IF(D57="Aguarda","Recebe","")</f>
        <v>Recebe</v>
      </c>
      <c r="E58" s="1"/>
      <c r="F58" s="7">
        <f ca="1">IF(OR(F57=2,F57=1),F57-1,"")</f>
        <v>0</v>
      </c>
      <c r="G58" s="1">
        <f t="shared" ca="1" si="2"/>
        <v>850</v>
      </c>
      <c r="H58" s="1">
        <f t="shared" ca="1" si="4"/>
        <v>9</v>
      </c>
      <c r="I58" s="1">
        <f t="shared" ca="1" si="5"/>
        <v>18</v>
      </c>
      <c r="J58" s="1">
        <f t="shared" ca="1" si="0"/>
        <v>0</v>
      </c>
      <c r="K58" s="1"/>
    </row>
    <row r="59" spans="1:11" x14ac:dyDescent="0.3">
      <c r="A59" s="1">
        <v>39</v>
      </c>
      <c r="B59" s="1">
        <f t="shared" ca="1" si="1"/>
        <v>516</v>
      </c>
      <c r="C59" s="1">
        <f t="shared" ca="1" si="3"/>
        <v>450</v>
      </c>
      <c r="D59" s="1"/>
      <c r="E59" s="1"/>
      <c r="F59" s="7"/>
      <c r="G59" s="1">
        <f t="shared" ca="1" si="2"/>
        <v>400</v>
      </c>
      <c r="H59" s="1">
        <f t="shared" ca="1" si="4"/>
        <v>9</v>
      </c>
      <c r="I59" s="1">
        <f t="shared" ca="1" si="5"/>
        <v>18</v>
      </c>
      <c r="J59" s="1">
        <f t="shared" si="0"/>
        <v>0</v>
      </c>
      <c r="K59" s="1"/>
    </row>
    <row r="60" spans="1:11" x14ac:dyDescent="0.3">
      <c r="A60" s="1">
        <v>40</v>
      </c>
      <c r="B60" s="1">
        <f t="shared" ca="1" si="1"/>
        <v>173</v>
      </c>
      <c r="C60" s="1">
        <f t="shared" ca="1" si="3"/>
        <v>350</v>
      </c>
      <c r="D60" s="1" t="str">
        <f ca="1">IF(G60&lt;sNivel,"Encomenda","")</f>
        <v>Encomenda</v>
      </c>
      <c r="E60" s="1">
        <f t="shared" ref="E60" ca="1" si="14">IF(D60="Encomenda",RANDBETWEEN(1,1000),"")</f>
        <v>315</v>
      </c>
      <c r="F60" s="7">
        <f ca="1">IF(E60="","",IF(AND(E60&gt;0,E60&lt;301),1,2))</f>
        <v>2</v>
      </c>
      <c r="G60" s="1">
        <f t="shared" ca="1" si="2"/>
        <v>50</v>
      </c>
      <c r="H60" s="1">
        <f t="shared" ca="1" si="4"/>
        <v>10</v>
      </c>
      <c r="I60" s="1">
        <f t="shared" ca="1" si="5"/>
        <v>18</v>
      </c>
      <c r="J60" s="1">
        <f t="shared" ca="1" si="0"/>
        <v>1500</v>
      </c>
      <c r="K60" s="1"/>
    </row>
    <row r="61" spans="1:11" x14ac:dyDescent="0.3">
      <c r="A61" s="1">
        <v>41</v>
      </c>
      <c r="B61" s="1">
        <f t="shared" ca="1" si="1"/>
        <v>12</v>
      </c>
      <c r="C61" s="1">
        <f t="shared" ca="1" si="3"/>
        <v>350</v>
      </c>
      <c r="D61" s="1" t="str">
        <f ca="1">IF(AND(D60="Encomenda",F60=2),"Aguarda",IF(AND(D60="Encomenda",F60=1),"Recebe",""))</f>
        <v>Aguarda</v>
      </c>
      <c r="E61" s="1"/>
      <c r="F61" s="7">
        <f ca="1">IF(OR(F60=2,F60=1),F60-1,"")</f>
        <v>1</v>
      </c>
      <c r="G61" s="1">
        <f t="shared" ca="1" si="2"/>
        <v>-300</v>
      </c>
      <c r="H61" s="1">
        <f t="shared" ca="1" si="4"/>
        <v>10</v>
      </c>
      <c r="I61" s="1">
        <f t="shared" ca="1" si="5"/>
        <v>19</v>
      </c>
      <c r="J61" s="1">
        <f t="shared" ca="1" si="0"/>
        <v>0</v>
      </c>
      <c r="K61" s="1"/>
    </row>
    <row r="62" spans="1:11" x14ac:dyDescent="0.3">
      <c r="A62" s="1">
        <v>42</v>
      </c>
      <c r="B62" s="1">
        <f t="shared" ca="1" si="1"/>
        <v>129</v>
      </c>
      <c r="C62" s="1">
        <f t="shared" ca="1" si="3"/>
        <v>350</v>
      </c>
      <c r="D62" s="1" t="str">
        <f ca="1">IF(D61="Aguarda","Recebe","")</f>
        <v>Recebe</v>
      </c>
      <c r="E62" s="1"/>
      <c r="F62" s="7">
        <f ca="1">IF(OR(F61=2,F61=1),F61-1,"")</f>
        <v>0</v>
      </c>
      <c r="G62" s="1">
        <f t="shared" ca="1" si="2"/>
        <v>850</v>
      </c>
      <c r="H62" s="1">
        <f t="shared" ca="1" si="4"/>
        <v>10</v>
      </c>
      <c r="I62" s="1">
        <f t="shared" ca="1" si="5"/>
        <v>19</v>
      </c>
      <c r="J62" s="1">
        <f t="shared" ca="1" si="0"/>
        <v>0</v>
      </c>
      <c r="K62" s="1"/>
    </row>
    <row r="63" spans="1:11" x14ac:dyDescent="0.3">
      <c r="A63" s="1">
        <v>43</v>
      </c>
      <c r="B63" s="1">
        <f t="shared" ca="1" si="1"/>
        <v>622</v>
      </c>
      <c r="C63" s="1">
        <f t="shared" ca="1" si="3"/>
        <v>450</v>
      </c>
      <c r="D63" s="1"/>
      <c r="E63" s="1"/>
      <c r="F63" s="7"/>
      <c r="G63" s="1">
        <f t="shared" ca="1" si="2"/>
        <v>400</v>
      </c>
      <c r="H63" s="1">
        <f t="shared" ca="1" si="4"/>
        <v>10</v>
      </c>
      <c r="I63" s="1">
        <f t="shared" ca="1" si="5"/>
        <v>19</v>
      </c>
      <c r="J63" s="1">
        <f t="shared" si="0"/>
        <v>0</v>
      </c>
      <c r="K63" s="1"/>
    </row>
    <row r="64" spans="1:11" x14ac:dyDescent="0.3">
      <c r="A64" s="1">
        <v>44</v>
      </c>
      <c r="B64" s="1">
        <f t="shared" ca="1" si="1"/>
        <v>807</v>
      </c>
      <c r="C64" s="1">
        <f t="shared" ca="1" si="3"/>
        <v>450</v>
      </c>
      <c r="D64" s="1" t="str">
        <f ca="1">IF(G64&lt;sNivel,"Encomenda","")</f>
        <v>Encomenda</v>
      </c>
      <c r="E64" s="1">
        <f t="shared" ref="E64" ca="1" si="15">IF(D64="Encomenda",RANDBETWEEN(1,1000),"")</f>
        <v>725</v>
      </c>
      <c r="F64" s="7">
        <f ca="1">IF(E64="","",IF(AND(E64&gt;0,E64&lt;301),1,2))</f>
        <v>2</v>
      </c>
      <c r="G64" s="1">
        <f t="shared" ca="1" si="2"/>
        <v>-50</v>
      </c>
      <c r="H64" s="1">
        <f t="shared" ca="1" si="4"/>
        <v>11</v>
      </c>
      <c r="I64" s="1">
        <f t="shared" ca="1" si="5"/>
        <v>20</v>
      </c>
      <c r="J64" s="1">
        <f t="shared" ca="1" si="0"/>
        <v>1700</v>
      </c>
      <c r="K64" s="1"/>
    </row>
    <row r="65" spans="1:11" x14ac:dyDescent="0.3">
      <c r="A65" s="1">
        <v>45</v>
      </c>
      <c r="B65" s="1">
        <f t="shared" ca="1" si="1"/>
        <v>140</v>
      </c>
      <c r="C65" s="1">
        <f t="shared" ca="1" si="3"/>
        <v>350</v>
      </c>
      <c r="D65" s="1" t="str">
        <f ca="1">IF(AND(D64="Encomenda",F64=2),"Aguarda",IF(AND(D64="Encomenda",F64=1),"Recebe",""))</f>
        <v>Aguarda</v>
      </c>
      <c r="E65" s="1"/>
      <c r="F65" s="7">
        <f ca="1">IF(OR(F64=2,F64=1),F64-1,"")</f>
        <v>1</v>
      </c>
      <c r="G65" s="1">
        <f t="shared" ca="1" si="2"/>
        <v>-400</v>
      </c>
      <c r="H65" s="1">
        <f t="shared" ca="1" si="4"/>
        <v>11</v>
      </c>
      <c r="I65" s="1">
        <f t="shared" ca="1" si="5"/>
        <v>21</v>
      </c>
      <c r="J65" s="1">
        <f t="shared" ca="1" si="0"/>
        <v>0</v>
      </c>
      <c r="K65" s="1"/>
    </row>
    <row r="66" spans="1:11" x14ac:dyDescent="0.3">
      <c r="A66" s="1">
        <v>46</v>
      </c>
      <c r="B66" s="1">
        <f t="shared" ca="1" si="1"/>
        <v>318</v>
      </c>
      <c r="C66" s="1">
        <f t="shared" ca="1" si="3"/>
        <v>350</v>
      </c>
      <c r="D66" s="1" t="str">
        <f ca="1">IF(D65="Aguarda","Recebe","")</f>
        <v>Recebe</v>
      </c>
      <c r="E66" s="1"/>
      <c r="F66" s="7">
        <f ca="1">IF(OR(F65=2,F65=1),F65-1,"")</f>
        <v>0</v>
      </c>
      <c r="G66" s="1">
        <f t="shared" ca="1" si="2"/>
        <v>750</v>
      </c>
      <c r="H66" s="1">
        <f t="shared" ca="1" si="4"/>
        <v>11</v>
      </c>
      <c r="I66" s="1">
        <f t="shared" ca="1" si="5"/>
        <v>21</v>
      </c>
      <c r="J66" s="1">
        <f t="shared" ca="1" si="0"/>
        <v>0</v>
      </c>
      <c r="K66" s="1"/>
    </row>
    <row r="67" spans="1:11" x14ac:dyDescent="0.3">
      <c r="A67" s="1">
        <v>47</v>
      </c>
      <c r="B67" s="1">
        <f t="shared" ca="1" si="1"/>
        <v>657</v>
      </c>
      <c r="C67" s="1">
        <f t="shared" ca="1" si="3"/>
        <v>450</v>
      </c>
      <c r="D67" s="1"/>
      <c r="E67" s="1"/>
      <c r="F67" s="7"/>
      <c r="G67" s="1">
        <f t="shared" ca="1" si="2"/>
        <v>300</v>
      </c>
      <c r="H67" s="1">
        <f t="shared" ca="1" si="4"/>
        <v>11</v>
      </c>
      <c r="I67" s="1">
        <f t="shared" ca="1" si="5"/>
        <v>21</v>
      </c>
      <c r="J67" s="1">
        <f t="shared" si="0"/>
        <v>0</v>
      </c>
      <c r="K67" s="1"/>
    </row>
    <row r="68" spans="1:11" x14ac:dyDescent="0.3">
      <c r="A68" s="1">
        <v>48</v>
      </c>
      <c r="B68" s="1">
        <f t="shared" ca="1" si="1"/>
        <v>668</v>
      </c>
      <c r="C68" s="1">
        <f ca="1">IF(AND(B68&gt;0,B68&lt;501),350,450)</f>
        <v>450</v>
      </c>
      <c r="D68" s="1" t="str">
        <f ca="1">IF(G68&lt;sNivel,"Encomenda","")</f>
        <v>Encomenda</v>
      </c>
      <c r="E68" s="1">
        <f t="shared" ref="E68" ca="1" si="16">IF(D68="Encomenda",RANDBETWEEN(1,1000),"")</f>
        <v>809</v>
      </c>
      <c r="F68" s="7">
        <f ca="1">IF(E68="","",IF(AND(E68&gt;0,E68&lt;301),1,2))</f>
        <v>2</v>
      </c>
      <c r="G68" s="1">
        <f t="shared" ca="1" si="2"/>
        <v>-150</v>
      </c>
      <c r="H68" s="1">
        <f t="shared" ca="1" si="4"/>
        <v>12</v>
      </c>
      <c r="I68" s="1">
        <f t="shared" ca="1" si="5"/>
        <v>22</v>
      </c>
      <c r="J68" s="1">
        <f t="shared" ca="1" si="0"/>
        <v>1700</v>
      </c>
      <c r="K68" s="1"/>
    </row>
    <row r="69" spans="1:11" x14ac:dyDescent="0.3">
      <c r="A69" s="1" t="s">
        <v>32</v>
      </c>
      <c r="B69" s="1"/>
      <c r="C69" s="1">
        <f ca="1">AVERAGE(C22:C68)</f>
        <v>398.93617021276594</v>
      </c>
      <c r="D69" s="1"/>
      <c r="E69" s="1"/>
      <c r="F69" s="1"/>
      <c r="G69" s="1">
        <f ca="1">AVERAGE(G21:G68)</f>
        <v>106.25</v>
      </c>
      <c r="H69" s="1"/>
      <c r="I69" s="1"/>
      <c r="J69" s="1">
        <f ca="1">AVERAGE(J22:J68)</f>
        <v>417.02127659574467</v>
      </c>
      <c r="K69" s="1"/>
    </row>
    <row r="70" spans="1:1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4</vt:i4>
      </vt:variant>
    </vt:vector>
  </HeadingPairs>
  <TitlesOfParts>
    <vt:vector size="5" baseType="lpstr">
      <vt:lpstr>Folha1</vt:lpstr>
      <vt:lpstr>qEnc1</vt:lpstr>
      <vt:lpstr>qEnc2</vt:lpstr>
      <vt:lpstr>Smaior</vt:lpstr>
      <vt:lpstr>sNivel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2017-06-08T10:59:24Z</dcterms:created>
  <dcterms:modified xsi:type="dcterms:W3CDTF">2017-06-16T22:38:04Z</dcterms:modified>
</cp:coreProperties>
</file>