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EsteLivro"/>
  <mc:AlternateContent xmlns:mc="http://schemas.openxmlformats.org/markup-compatibility/2006">
    <mc:Choice Requires="x15">
      <x15ac:absPath xmlns:x15ac="http://schemas.microsoft.com/office/spreadsheetml/2010/11/ac" url="C:\Users\João\Downloads\"/>
    </mc:Choice>
  </mc:AlternateContent>
  <xr:revisionPtr revIDLastSave="0" documentId="13_ncr:1_{9E56EAF5-8B69-4F2F-B598-B44E6AE9B0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ver" sheetId="3" r:id="rId1"/>
    <sheet name="Contact Points" sheetId="4" r:id="rId2"/>
    <sheet name="Inventory" sheetId="1" r:id="rId3"/>
    <sheet name="Classificat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" i="1" l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B2" i="4"/>
  <c r="B1" i="1" l="1"/>
  <c r="AA5" i="1" l="1"/>
</calcChain>
</file>

<file path=xl/sharedStrings.xml><?xml version="1.0" encoding="utf-8"?>
<sst xmlns="http://schemas.openxmlformats.org/spreadsheetml/2006/main" count="304" uniqueCount="167">
  <si>
    <t>Item</t>
  </si>
  <si>
    <t>Active inventory</t>
  </si>
  <si>
    <t>Classification:</t>
  </si>
  <si>
    <t>Service</t>
  </si>
  <si>
    <t>Equipment (hardware/software)</t>
  </si>
  <si>
    <t>Accessible through Internet?</t>
  </si>
  <si>
    <t>Topology according to national authority</t>
  </si>
  <si>
    <t>Type</t>
  </si>
  <si>
    <t>Inventory #</t>
  </si>
  <si>
    <t>Model/Version</t>
  </si>
  <si>
    <t>Localization</t>
  </si>
  <si>
    <t>IP address (if applicable)</t>
  </si>
  <si>
    <t>MAC address (if applicable)</t>
  </si>
  <si>
    <t>Responsible</t>
  </si>
  <si>
    <t>Name</t>
  </si>
  <si>
    <t>Contact</t>
  </si>
  <si>
    <t>Department</t>
  </si>
  <si>
    <t>Type of support contract</t>
  </si>
  <si>
    <t>FQDN (of applicable)</t>
  </si>
  <si>
    <t>Manufacturer</t>
  </si>
  <si>
    <t>Confidentiality</t>
  </si>
  <si>
    <t>Level</t>
  </si>
  <si>
    <t>Integrity</t>
  </si>
  <si>
    <t>Availability</t>
  </si>
  <si>
    <t>Overall level</t>
  </si>
  <si>
    <t>Criticality</t>
  </si>
  <si>
    <t>Criticality of active</t>
  </si>
  <si>
    <t>Ex</t>
  </si>
  <si>
    <t>Accounting</t>
  </si>
  <si>
    <t>SAP</t>
  </si>
  <si>
    <t>No</t>
  </si>
  <si>
    <t>Applications and software platforms</t>
  </si>
  <si>
    <t>CRM</t>
  </si>
  <si>
    <t>MC-278</t>
  </si>
  <si>
    <t>SAP 1.2</t>
  </si>
  <si>
    <t>Serial number/Licence</t>
  </si>
  <si>
    <t>1124-3518</t>
  </si>
  <si>
    <t>n/a</t>
  </si>
  <si>
    <t>Isaac Moses</t>
  </si>
  <si>
    <t>24x5, 8h/d</t>
  </si>
  <si>
    <t>Headquarters DC</t>
  </si>
  <si>
    <t>High</t>
  </si>
  <si>
    <t>Medium</t>
  </si>
  <si>
    <t>Low</t>
  </si>
  <si>
    <t>Yes</t>
  </si>
  <si>
    <t>Company</t>
  </si>
  <si>
    <t>Document</t>
  </si>
  <si>
    <t>Classification</t>
  </si>
  <si>
    <t>Version control</t>
  </si>
  <si>
    <t xml:space="preserve">Version  </t>
  </si>
  <si>
    <t>Applied changes</t>
  </si>
  <si>
    <t>Last updated by</t>
  </si>
  <si>
    <t>Date</t>
  </si>
  <si>
    <t>1.0</t>
  </si>
  <si>
    <t>Initial version</t>
  </si>
  <si>
    <t>Essential?</t>
  </si>
  <si>
    <t>CISO</t>
  </si>
  <si>
    <t>Contact Points</t>
  </si>
  <si>
    <t>Email</t>
  </si>
  <si>
    <t>Permanent contact point #1</t>
  </si>
  <si>
    <t>Permanent contact point #2 (if applicable)</t>
  </si>
  <si>
    <t>Phone number</t>
  </si>
  <si>
    <t>Alternative phone number</t>
  </si>
  <si>
    <t>Cisco</t>
  </si>
  <si>
    <t>Web Access</t>
  </si>
  <si>
    <t>WC-123</t>
  </si>
  <si>
    <t>192.168.1.2</t>
  </si>
  <si>
    <t>00:11:22:33:44:55</t>
  </si>
  <si>
    <t>IT</t>
  </si>
  <si>
    <t xml:space="preserve">Medium </t>
  </si>
  <si>
    <t>S1</t>
  </si>
  <si>
    <t>S2</t>
  </si>
  <si>
    <t>E-commerce &amp; Accounting</t>
  </si>
  <si>
    <t>DB-789</t>
  </si>
  <si>
    <t>MySQL 8.0</t>
  </si>
  <si>
    <t>192.168.1.3</t>
  </si>
  <si>
    <t>00:11:22:33:44:66</t>
  </si>
  <si>
    <t>Server</t>
  </si>
  <si>
    <t>Web</t>
  </si>
  <si>
    <t>Dell PowerEdge R640</t>
  </si>
  <si>
    <t>ABC123456</t>
  </si>
  <si>
    <t>N/A</t>
  </si>
  <si>
    <t>Dell</t>
  </si>
  <si>
    <t>Database</t>
  </si>
  <si>
    <t>HP ProLiant DL380</t>
  </si>
  <si>
    <t>XYZ567890</t>
  </si>
  <si>
    <t>HP</t>
  </si>
  <si>
    <t>1124-3519</t>
  </si>
  <si>
    <t>server1.example.com</t>
  </si>
  <si>
    <t>1124-3520</t>
  </si>
  <si>
    <t>server2.example.com</t>
  </si>
  <si>
    <t>S3</t>
  </si>
  <si>
    <t>AC-456</t>
  </si>
  <si>
    <t>Dell PowerEdge R740</t>
  </si>
  <si>
    <t>XYZ765432</t>
  </si>
  <si>
    <t>1124-3521</t>
  </si>
  <si>
    <t>Accounting Department</t>
  </si>
  <si>
    <t>192.168.1.4</t>
  </si>
  <si>
    <t>00:11:22:33:44:77</t>
  </si>
  <si>
    <t>server3.example.com</t>
  </si>
  <si>
    <t>SW1</t>
  </si>
  <si>
    <t>Network</t>
  </si>
  <si>
    <t>Switch</t>
  </si>
  <si>
    <t>L2 Switch</t>
  </si>
  <si>
    <t>SW-456</t>
  </si>
  <si>
    <t>Cisco Catalyst 2960</t>
  </si>
  <si>
    <t>ABC876543</t>
  </si>
  <si>
    <t>1124-3522</t>
  </si>
  <si>
    <t>switch1.example.com</t>
  </si>
  <si>
    <t>SW2</t>
  </si>
  <si>
    <t>SW-789</t>
  </si>
  <si>
    <t>XYZ543210</t>
  </si>
  <si>
    <t>1124-3523</t>
  </si>
  <si>
    <t>switch2.example.com</t>
  </si>
  <si>
    <t>R1</t>
  </si>
  <si>
    <t>Network Routing</t>
  </si>
  <si>
    <t>Router</t>
  </si>
  <si>
    <t>R-123</t>
  </si>
  <si>
    <t>Cisco ISR 4321</t>
  </si>
  <si>
    <t>XYZ987654</t>
  </si>
  <si>
    <t>1124-3524</t>
  </si>
  <si>
    <t>Between HQ and Accounting</t>
  </si>
  <si>
    <t>192.168.1.1</t>
  </si>
  <si>
    <t>00:11:22:33:44:88</t>
  </si>
  <si>
    <t>router1.example.com</t>
  </si>
  <si>
    <t>5 dias, 8h/d</t>
  </si>
  <si>
    <t>24x7</t>
  </si>
  <si>
    <t>high</t>
  </si>
  <si>
    <t>DB1</t>
  </si>
  <si>
    <t>DB-790</t>
  </si>
  <si>
    <t>XYZ567891</t>
  </si>
  <si>
    <t>1124-3525</t>
  </si>
  <si>
    <t>192.168.1.6</t>
  </si>
  <si>
    <t>00:11:22:33:44:67</t>
  </si>
  <si>
    <t>db1.example.com</t>
  </si>
  <si>
    <t>MySQL</t>
  </si>
  <si>
    <t>DB2</t>
  </si>
  <si>
    <t>DB-791</t>
  </si>
  <si>
    <t>Oracle 19c</t>
  </si>
  <si>
    <t>XYZ567892</t>
  </si>
  <si>
    <t>1124-3526</t>
  </si>
  <si>
    <t>192.168.1.7</t>
  </si>
  <si>
    <t>00:11:22:33:44:68</t>
  </si>
  <si>
    <t>db2.example.com</t>
  </si>
  <si>
    <t>Oracle</t>
  </si>
  <si>
    <t>Client Machine</t>
  </si>
  <si>
    <t>Desktop/Laptop</t>
  </si>
  <si>
    <t>192.168.1.8</t>
  </si>
  <si>
    <t>00:11:22:33:44:69</t>
  </si>
  <si>
    <t>clientn.example.com</t>
  </si>
  <si>
    <t>Client_1</t>
  </si>
  <si>
    <t>Work</t>
  </si>
  <si>
    <t>Dell OptiPlex 7010</t>
  </si>
  <si>
    <t>ABC123470</t>
  </si>
  <si>
    <t>Frontend</t>
  </si>
  <si>
    <t>Software (Website)</t>
  </si>
  <si>
    <t>Web App</t>
  </si>
  <si>
    <t>frontend.example.com</t>
  </si>
  <si>
    <t>medium</t>
  </si>
  <si>
    <t>João Figueiredo</t>
  </si>
  <si>
    <t>XPTO</t>
  </si>
  <si>
    <t>Carlos Alberto</t>
  </si>
  <si>
    <t>CarlosAlberto@isep.ipp.pt</t>
  </si>
  <si>
    <t>Alberto Carlos</t>
  </si>
  <si>
    <t>AlbertoCarlos@hotmail.com</t>
  </si>
  <si>
    <t>João Araújo</t>
  </si>
  <si>
    <t>jaraujo@gmail.com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</si>
</sst>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12"/>
      <color rgb="FF374151"/>
      <name val="Calibri"/>
      <family val="2"/>
      <scheme val="minor"/>
    </font>
    <font>
      <sz val="9.6"/>
      <color rgb="FF374151"/>
      <name val="Segoe U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0" borderId="8" xfId="0" applyBorder="1"/>
    <xf numFmtId="0" fontId="0" fillId="2" borderId="9" xfId="0" applyFill="1" applyBorder="1" applyAlignment="1">
      <alignment horizontal="right"/>
    </xf>
    <xf numFmtId="0" fontId="0" fillId="0" borderId="10" xfId="0" applyBorder="1"/>
    <xf numFmtId="0" fontId="0" fillId="2" borderId="10" xfId="0" applyFill="1" applyBorder="1" applyAlignment="1">
      <alignment horizontal="right"/>
    </xf>
    <xf numFmtId="0" fontId="0" fillId="0" borderId="11" xfId="0" applyBorder="1"/>
    <xf numFmtId="0" fontId="2" fillId="0" borderId="0" xfId="0" applyFont="1"/>
    <xf numFmtId="0" fontId="3" fillId="0" borderId="0" xfId="0" applyFon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0" fillId="0" borderId="14" xfId="0" applyBorder="1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0" borderId="1" xfId="1" applyBorder="1"/>
    <xf numFmtId="0" fontId="6" fillId="0" borderId="8" xfId="1" applyBorder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raujo@gmail.com" TargetMode="External"/><Relationship Id="rId2" Type="http://schemas.openxmlformats.org/officeDocument/2006/relationships/hyperlink" Target="mailto:AlbertoCarlos@hotmail.com" TargetMode="External"/><Relationship Id="rId1" Type="http://schemas.openxmlformats.org/officeDocument/2006/relationships/hyperlink" Target="mailto:CarlosAlberto@isep.ipp.p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" sqref="B1"/>
    </sheetView>
  </sheetViews>
  <sheetFormatPr defaultRowHeight="14.4" x14ac:dyDescent="0.3"/>
  <cols>
    <col min="1" max="1" width="11.6640625" bestFit="1" customWidth="1"/>
    <col min="2" max="2" width="29.6640625" customWidth="1"/>
    <col min="3" max="3" width="13.88671875" bestFit="1" customWidth="1"/>
    <col min="4" max="4" width="10.5546875" bestFit="1" customWidth="1"/>
  </cols>
  <sheetData>
    <row r="1" spans="1:4" x14ac:dyDescent="0.3">
      <c r="A1" t="s">
        <v>45</v>
      </c>
      <c r="B1" t="s">
        <v>160</v>
      </c>
    </row>
    <row r="2" spans="1:4" x14ac:dyDescent="0.3">
      <c r="A2" t="s">
        <v>46</v>
      </c>
      <c r="B2" t="s">
        <v>1</v>
      </c>
    </row>
    <row r="3" spans="1:4" x14ac:dyDescent="0.3">
      <c r="A3" t="s">
        <v>47</v>
      </c>
    </row>
    <row r="5" spans="1:4" x14ac:dyDescent="0.3">
      <c r="A5" s="23" t="s">
        <v>48</v>
      </c>
      <c r="B5" s="23"/>
      <c r="C5" s="23"/>
      <c r="D5" s="23"/>
    </row>
    <row r="6" spans="1:4" x14ac:dyDescent="0.3">
      <c r="A6" s="9" t="s">
        <v>49</v>
      </c>
      <c r="B6" s="9" t="s">
        <v>50</v>
      </c>
      <c r="C6" s="9" t="s">
        <v>51</v>
      </c>
      <c r="D6" s="9" t="s">
        <v>52</v>
      </c>
    </row>
    <row r="7" spans="1:4" x14ac:dyDescent="0.3">
      <c r="A7" s="8" t="s">
        <v>53</v>
      </c>
      <c r="B7" s="3" t="s">
        <v>54</v>
      </c>
      <c r="C7" s="3" t="s">
        <v>159</v>
      </c>
      <c r="D7" s="7">
        <v>45297</v>
      </c>
    </row>
    <row r="8" spans="1:4" x14ac:dyDescent="0.3">
      <c r="A8" s="8"/>
      <c r="B8" s="3"/>
      <c r="C8" s="3"/>
      <c r="D8" s="7"/>
    </row>
    <row r="9" spans="1:4" x14ac:dyDescent="0.3">
      <c r="A9" s="8"/>
      <c r="B9" s="3"/>
      <c r="C9" s="3"/>
      <c r="D9" s="7"/>
    </row>
    <row r="10" spans="1:4" x14ac:dyDescent="0.3">
      <c r="A10" s="8"/>
      <c r="B10" s="3"/>
      <c r="C10" s="3"/>
      <c r="D10" s="7"/>
    </row>
  </sheetData>
  <mergeCells count="1"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8"/>
  <sheetViews>
    <sheetView workbookViewId="0">
      <selection activeCell="C6" sqref="C6"/>
    </sheetView>
  </sheetViews>
  <sheetFormatPr defaultRowHeight="14.4" x14ac:dyDescent="0.3"/>
  <cols>
    <col min="2" max="2" width="22.44140625" bestFit="1" customWidth="1"/>
    <col min="3" max="3" width="35.6640625" customWidth="1"/>
    <col min="4" max="4" width="22.44140625" bestFit="1" customWidth="1"/>
    <col min="5" max="5" width="35.6640625" customWidth="1"/>
    <col min="6" max="6" width="22.44140625" bestFit="1" customWidth="1"/>
    <col min="7" max="7" width="35.6640625" customWidth="1"/>
  </cols>
  <sheetData>
    <row r="2" spans="2:7" x14ac:dyDescent="0.3">
      <c r="B2" s="10" t="str">
        <f>Cover!B1</f>
        <v>XPTO</v>
      </c>
      <c r="C2" s="5" t="s">
        <v>57</v>
      </c>
    </row>
    <row r="3" spans="2:7" ht="15" thickBot="1" x14ac:dyDescent="0.35"/>
    <row r="4" spans="2:7" x14ac:dyDescent="0.3">
      <c r="B4" s="24" t="s">
        <v>56</v>
      </c>
      <c r="C4" s="25"/>
      <c r="D4" s="25" t="s">
        <v>59</v>
      </c>
      <c r="E4" s="25"/>
      <c r="F4" s="25" t="s">
        <v>60</v>
      </c>
      <c r="G4" s="26"/>
    </row>
    <row r="5" spans="2:7" x14ac:dyDescent="0.3">
      <c r="B5" s="12" t="s">
        <v>14</v>
      </c>
      <c r="C5" s="3" t="s">
        <v>161</v>
      </c>
      <c r="D5" s="11" t="s">
        <v>14</v>
      </c>
      <c r="E5" s="3" t="s">
        <v>163</v>
      </c>
      <c r="F5" s="11" t="s">
        <v>14</v>
      </c>
      <c r="G5" s="13" t="s">
        <v>165</v>
      </c>
    </row>
    <row r="6" spans="2:7" x14ac:dyDescent="0.3">
      <c r="B6" s="12" t="s">
        <v>58</v>
      </c>
      <c r="C6" s="31" t="s">
        <v>162</v>
      </c>
      <c r="D6" s="11" t="s">
        <v>58</v>
      </c>
      <c r="E6" s="31" t="s">
        <v>164</v>
      </c>
      <c r="F6" s="11" t="s">
        <v>58</v>
      </c>
      <c r="G6" s="32" t="s">
        <v>166</v>
      </c>
    </row>
    <row r="7" spans="2:7" x14ac:dyDescent="0.3">
      <c r="B7" s="12" t="s">
        <v>61</v>
      </c>
      <c r="C7" s="3">
        <v>961234567</v>
      </c>
      <c r="D7" s="11" t="s">
        <v>61</v>
      </c>
      <c r="E7" s="3">
        <v>931426719</v>
      </c>
      <c r="F7" s="11" t="s">
        <v>61</v>
      </c>
      <c r="G7" s="13">
        <v>919987451</v>
      </c>
    </row>
    <row r="8" spans="2:7" ht="15" thickBot="1" x14ac:dyDescent="0.35">
      <c r="B8" s="14" t="s">
        <v>62</v>
      </c>
      <c r="C8" s="15">
        <v>923456789</v>
      </c>
      <c r="D8" s="16" t="s">
        <v>62</v>
      </c>
      <c r="E8" s="15">
        <v>916489512</v>
      </c>
      <c r="F8" s="16" t="s">
        <v>62</v>
      </c>
      <c r="G8" s="17">
        <v>931426719</v>
      </c>
    </row>
  </sheetData>
  <mergeCells count="3">
    <mergeCell ref="B4:C4"/>
    <mergeCell ref="D4:E4"/>
    <mergeCell ref="F4:G4"/>
  </mergeCells>
  <hyperlinks>
    <hyperlink ref="C6" r:id="rId1" xr:uid="{DFE29F12-75C1-4A7F-A2E1-D19468AC6EA2}"/>
    <hyperlink ref="E6" r:id="rId2" xr:uid="{933B460F-ED51-4B52-A7CC-1D6A913EC0D6}"/>
    <hyperlink ref="G6" r:id="rId3" xr:uid="{5DC068C1-52EC-4080-97C8-971F405C5C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lha1"/>
  <dimension ref="A1:AA24"/>
  <sheetViews>
    <sheetView workbookViewId="0">
      <selection activeCell="O9" sqref="O9"/>
    </sheetView>
  </sheetViews>
  <sheetFormatPr defaultRowHeight="14.4" x14ac:dyDescent="0.3"/>
  <cols>
    <col min="1" max="1" width="20.33203125" customWidth="1"/>
    <col min="2" max="2" width="29.109375" customWidth="1"/>
    <col min="3" max="3" width="26" customWidth="1"/>
    <col min="4" max="5" width="15.6640625" customWidth="1"/>
    <col min="6" max="6" width="38.5546875" customWidth="1"/>
    <col min="7" max="7" width="26.44140625" customWidth="1"/>
    <col min="8" max="8" width="24.33203125" customWidth="1"/>
    <col min="9" max="9" width="17.88671875" customWidth="1"/>
    <col min="10" max="10" width="15.33203125" customWidth="1"/>
    <col min="11" max="11" width="18" customWidth="1"/>
    <col min="12" max="12" width="17.44140625" customWidth="1"/>
    <col min="13" max="13" width="22.109375" customWidth="1"/>
    <col min="14" max="14" width="21.5546875" customWidth="1"/>
    <col min="15" max="15" width="11.33203125" customWidth="1"/>
    <col min="16" max="16" width="19.44140625" customWidth="1"/>
    <col min="17" max="17" width="18.33203125" customWidth="1"/>
    <col min="18" max="18" width="28.5546875" customWidth="1"/>
    <col min="19" max="19" width="16.33203125" customWidth="1"/>
    <col min="20" max="20" width="16.109375" customWidth="1"/>
    <col min="21" max="21" width="8.44140625" customWidth="1"/>
    <col min="22" max="22" width="10" customWidth="1"/>
    <col min="23" max="23" width="7.5546875" customWidth="1"/>
    <col min="24" max="24" width="11.6640625" customWidth="1"/>
    <col min="25" max="25" width="10.44140625" customWidth="1"/>
    <col min="26" max="26" width="15" customWidth="1"/>
    <col min="27" max="27" width="12.5546875" customWidth="1"/>
  </cols>
  <sheetData>
    <row r="1" spans="1:27" ht="45" customHeight="1" x14ac:dyDescent="0.3">
      <c r="B1" s="10" t="str">
        <f>Cover!B1</f>
        <v>XPTO</v>
      </c>
      <c r="C1" s="5" t="s">
        <v>1</v>
      </c>
    </row>
    <row r="2" spans="1:27" x14ac:dyDescent="0.3">
      <c r="B2" s="1" t="s">
        <v>2</v>
      </c>
    </row>
    <row r="3" spans="1:27" x14ac:dyDescent="0.3">
      <c r="A3" s="27" t="s">
        <v>0</v>
      </c>
      <c r="B3" s="27" t="s">
        <v>3</v>
      </c>
      <c r="C3" s="27" t="s">
        <v>4</v>
      </c>
      <c r="D3" s="27" t="s">
        <v>5</v>
      </c>
      <c r="E3" s="29" t="s">
        <v>55</v>
      </c>
      <c r="F3" s="27" t="s">
        <v>6</v>
      </c>
      <c r="G3" s="27" t="s">
        <v>7</v>
      </c>
      <c r="H3" s="27" t="s">
        <v>8</v>
      </c>
      <c r="I3" s="27" t="s">
        <v>9</v>
      </c>
      <c r="J3" s="27" t="s">
        <v>35</v>
      </c>
      <c r="K3" s="27" t="s">
        <v>10</v>
      </c>
      <c r="L3" s="27" t="s">
        <v>11</v>
      </c>
      <c r="M3" s="27" t="s">
        <v>12</v>
      </c>
      <c r="N3" s="28" t="s">
        <v>13</v>
      </c>
      <c r="O3" s="28"/>
      <c r="P3" s="28"/>
      <c r="Q3" s="27" t="s">
        <v>17</v>
      </c>
      <c r="R3" s="27" t="s">
        <v>18</v>
      </c>
      <c r="S3" s="27" t="s">
        <v>19</v>
      </c>
      <c r="T3" s="28" t="s">
        <v>26</v>
      </c>
      <c r="U3" s="28"/>
      <c r="V3" s="28"/>
      <c r="W3" s="28"/>
      <c r="X3" s="28"/>
      <c r="Y3" s="28"/>
      <c r="Z3" s="28"/>
      <c r="AA3" s="28"/>
    </row>
    <row r="4" spans="1:27" s="2" customFormat="1" ht="26.4" customHeight="1" x14ac:dyDescent="0.3">
      <c r="A4" s="27"/>
      <c r="B4" s="27"/>
      <c r="C4" s="27"/>
      <c r="D4" s="27"/>
      <c r="E4" s="30"/>
      <c r="F4" s="27"/>
      <c r="G4" s="27"/>
      <c r="H4" s="27"/>
      <c r="I4" s="27"/>
      <c r="J4" s="27"/>
      <c r="K4" s="27"/>
      <c r="L4" s="27"/>
      <c r="M4" s="27"/>
      <c r="N4" s="6" t="s">
        <v>14</v>
      </c>
      <c r="O4" s="6" t="s">
        <v>15</v>
      </c>
      <c r="P4" s="6" t="s">
        <v>16</v>
      </c>
      <c r="Q4" s="27"/>
      <c r="R4" s="27"/>
      <c r="S4" s="27"/>
      <c r="T4" s="6" t="s">
        <v>20</v>
      </c>
      <c r="U4" s="6" t="s">
        <v>21</v>
      </c>
      <c r="V4" s="6" t="s">
        <v>22</v>
      </c>
      <c r="W4" s="6" t="s">
        <v>21</v>
      </c>
      <c r="X4" s="6" t="s">
        <v>23</v>
      </c>
      <c r="Y4" s="6" t="s">
        <v>21</v>
      </c>
      <c r="Z4" s="6" t="s">
        <v>24</v>
      </c>
      <c r="AA4" s="6" t="s">
        <v>25</v>
      </c>
    </row>
    <row r="5" spans="1:27" x14ac:dyDescent="0.3">
      <c r="A5" s="4" t="s">
        <v>27</v>
      </c>
      <c r="B5" s="4" t="s">
        <v>28</v>
      </c>
      <c r="C5" s="4" t="s">
        <v>29</v>
      </c>
      <c r="D5" s="4" t="s">
        <v>30</v>
      </c>
      <c r="E5" s="4" t="s">
        <v>44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36</v>
      </c>
      <c r="K5" s="4" t="s">
        <v>40</v>
      </c>
      <c r="L5" s="4" t="s">
        <v>37</v>
      </c>
      <c r="M5" s="4" t="s">
        <v>37</v>
      </c>
      <c r="N5" s="4" t="s">
        <v>38</v>
      </c>
      <c r="O5" s="4">
        <v>911223456</v>
      </c>
      <c r="P5" s="4" t="s">
        <v>28</v>
      </c>
      <c r="Q5" s="4" t="s">
        <v>125</v>
      </c>
      <c r="R5" s="4" t="s">
        <v>37</v>
      </c>
      <c r="S5" s="4" t="s">
        <v>29</v>
      </c>
      <c r="T5" s="4" t="s">
        <v>41</v>
      </c>
      <c r="U5" s="4">
        <v>5</v>
      </c>
      <c r="V5" s="4" t="s">
        <v>41</v>
      </c>
      <c r="W5" s="4">
        <v>5</v>
      </c>
      <c r="X5" s="4" t="s">
        <v>42</v>
      </c>
      <c r="Y5" s="4">
        <v>3</v>
      </c>
      <c r="Z5" s="4">
        <f>IFERROR(LARGE(U5:Y5,1),"")</f>
        <v>5</v>
      </c>
      <c r="AA5" s="4" t="str">
        <f>IF($Z5="","",VLOOKUP($Z5,Classification!$C$1:$D$5,2,FALSE))</f>
        <v>High</v>
      </c>
    </row>
    <row r="6" spans="1:27" ht="16.2" thickBot="1" x14ac:dyDescent="0.35">
      <c r="A6" s="20" t="s">
        <v>70</v>
      </c>
      <c r="B6" s="20" t="s">
        <v>64</v>
      </c>
      <c r="C6" s="20" t="s">
        <v>77</v>
      </c>
      <c r="D6" s="20" t="s">
        <v>44</v>
      </c>
      <c r="E6" s="20" t="s">
        <v>44</v>
      </c>
      <c r="F6" s="20" t="s">
        <v>78</v>
      </c>
      <c r="G6" s="20" t="s">
        <v>65</v>
      </c>
      <c r="H6" s="20" t="s">
        <v>79</v>
      </c>
      <c r="I6" s="20" t="s">
        <v>80</v>
      </c>
      <c r="J6" s="20" t="s">
        <v>87</v>
      </c>
      <c r="K6" s="20" t="s">
        <v>40</v>
      </c>
      <c r="L6" s="20" t="s">
        <v>66</v>
      </c>
      <c r="M6" s="20" t="s">
        <v>67</v>
      </c>
      <c r="N6" s="20" t="s">
        <v>161</v>
      </c>
      <c r="O6" s="20">
        <v>961234567</v>
      </c>
      <c r="P6" s="20" t="s">
        <v>68</v>
      </c>
      <c r="Q6" s="20" t="s">
        <v>126</v>
      </c>
      <c r="R6" s="20" t="s">
        <v>88</v>
      </c>
      <c r="S6" s="21" t="s">
        <v>82</v>
      </c>
      <c r="T6" s="19" t="s">
        <v>42</v>
      </c>
      <c r="U6" s="19">
        <v>3</v>
      </c>
      <c r="V6" s="19" t="s">
        <v>41</v>
      </c>
      <c r="W6" s="19">
        <v>4</v>
      </c>
      <c r="X6" s="19" t="s">
        <v>41</v>
      </c>
      <c r="Y6" s="19">
        <v>5</v>
      </c>
      <c r="Z6" s="19">
        <v>4</v>
      </c>
      <c r="AA6" s="4" t="str">
        <f>IF($Z6="","",VLOOKUP($Z6,Classification!$C$1:$D$5,2,FALSE))</f>
        <v>High</v>
      </c>
    </row>
    <row r="7" spans="1:27" ht="19.8" thickBot="1" x14ac:dyDescent="0.5">
      <c r="A7" s="20" t="s">
        <v>71</v>
      </c>
      <c r="B7" s="20" t="s">
        <v>72</v>
      </c>
      <c r="C7" s="20" t="s">
        <v>77</v>
      </c>
      <c r="D7" s="20" t="s">
        <v>30</v>
      </c>
      <c r="E7" s="20" t="s">
        <v>44</v>
      </c>
      <c r="F7" s="20" t="s">
        <v>83</v>
      </c>
      <c r="G7" s="20" t="s">
        <v>73</v>
      </c>
      <c r="H7" s="20" t="s">
        <v>84</v>
      </c>
      <c r="I7" s="20" t="s">
        <v>85</v>
      </c>
      <c r="J7" s="20" t="s">
        <v>89</v>
      </c>
      <c r="K7" s="20" t="s">
        <v>40</v>
      </c>
      <c r="L7" s="20" t="s">
        <v>75</v>
      </c>
      <c r="M7" s="20" t="s">
        <v>76</v>
      </c>
      <c r="N7" s="20" t="s">
        <v>161</v>
      </c>
      <c r="O7" s="20">
        <v>961234567</v>
      </c>
      <c r="P7" s="20" t="s">
        <v>68</v>
      </c>
      <c r="Q7" s="20" t="s">
        <v>126</v>
      </c>
      <c r="R7" s="20" t="s">
        <v>90</v>
      </c>
      <c r="S7" s="21" t="s">
        <v>86</v>
      </c>
      <c r="T7" s="18" t="s">
        <v>41</v>
      </c>
      <c r="U7" s="3">
        <v>5</v>
      </c>
      <c r="V7" s="3" t="s">
        <v>41</v>
      </c>
      <c r="W7" s="3">
        <v>5</v>
      </c>
      <c r="X7" s="3" t="s">
        <v>41</v>
      </c>
      <c r="Y7" s="3">
        <v>5</v>
      </c>
      <c r="Z7" s="3">
        <v>5</v>
      </c>
      <c r="AA7" s="4" t="str">
        <f>IF($Z7="","",VLOOKUP($Z7,Classification!$C$1:$D$5,2,FALSE))</f>
        <v>High</v>
      </c>
    </row>
    <row r="8" spans="1:27" ht="28.2" thickBot="1" x14ac:dyDescent="0.35">
      <c r="A8" s="20" t="s">
        <v>91</v>
      </c>
      <c r="B8" s="20" t="s">
        <v>28</v>
      </c>
      <c r="C8" s="20" t="s">
        <v>77</v>
      </c>
      <c r="D8" s="20" t="s">
        <v>30</v>
      </c>
      <c r="E8" s="20" t="s">
        <v>44</v>
      </c>
      <c r="F8" s="20" t="s">
        <v>28</v>
      </c>
      <c r="G8" s="20" t="s">
        <v>92</v>
      </c>
      <c r="H8" s="20" t="s">
        <v>93</v>
      </c>
      <c r="I8" s="20" t="s">
        <v>94</v>
      </c>
      <c r="J8" s="20" t="s">
        <v>95</v>
      </c>
      <c r="K8" s="20" t="s">
        <v>96</v>
      </c>
      <c r="L8" s="20" t="s">
        <v>97</v>
      </c>
      <c r="M8" s="20" t="s">
        <v>98</v>
      </c>
      <c r="N8" s="20" t="s">
        <v>161</v>
      </c>
      <c r="O8" s="20">
        <v>961234567</v>
      </c>
      <c r="P8" s="20" t="s">
        <v>68</v>
      </c>
      <c r="Q8" s="4" t="s">
        <v>39</v>
      </c>
      <c r="R8" s="20" t="s">
        <v>99</v>
      </c>
      <c r="S8" s="21" t="s">
        <v>82</v>
      </c>
      <c r="T8" s="3" t="s">
        <v>41</v>
      </c>
      <c r="U8" s="3">
        <v>4</v>
      </c>
      <c r="V8" s="3" t="s">
        <v>41</v>
      </c>
      <c r="W8" s="3">
        <v>4</v>
      </c>
      <c r="X8" s="3" t="s">
        <v>69</v>
      </c>
      <c r="Y8" s="3">
        <v>3</v>
      </c>
      <c r="Z8" s="3">
        <v>4</v>
      </c>
      <c r="AA8" s="4" t="str">
        <f>IF($Z8="","",VLOOKUP($Z8,Classification!$C$1:$D$5,2,FALSE))</f>
        <v>High</v>
      </c>
    </row>
    <row r="9" spans="1:27" ht="15" thickBot="1" x14ac:dyDescent="0.35">
      <c r="A9" s="20" t="s">
        <v>100</v>
      </c>
      <c r="B9" s="20" t="s">
        <v>101</v>
      </c>
      <c r="C9" s="20" t="s">
        <v>102</v>
      </c>
      <c r="D9" s="20" t="s">
        <v>30</v>
      </c>
      <c r="E9" s="20" t="s">
        <v>44</v>
      </c>
      <c r="F9" s="20" t="s">
        <v>103</v>
      </c>
      <c r="G9" s="20" t="s">
        <v>104</v>
      </c>
      <c r="H9" s="20" t="s">
        <v>105</v>
      </c>
      <c r="I9" s="20" t="s">
        <v>106</v>
      </c>
      <c r="J9" s="20" t="s">
        <v>107</v>
      </c>
      <c r="K9" s="20" t="s">
        <v>40</v>
      </c>
      <c r="L9" s="20" t="s">
        <v>81</v>
      </c>
      <c r="M9" s="20" t="s">
        <v>81</v>
      </c>
      <c r="N9" s="20" t="s">
        <v>165</v>
      </c>
      <c r="O9" s="20">
        <v>919987451</v>
      </c>
      <c r="P9" s="20" t="s">
        <v>68</v>
      </c>
      <c r="Q9" s="20" t="s">
        <v>126</v>
      </c>
      <c r="R9" s="20" t="s">
        <v>108</v>
      </c>
      <c r="S9" s="21" t="s">
        <v>63</v>
      </c>
      <c r="T9" s="3" t="s">
        <v>41</v>
      </c>
      <c r="U9" s="3">
        <v>5</v>
      </c>
      <c r="V9" s="3" t="s">
        <v>41</v>
      </c>
      <c r="W9" s="3">
        <v>4</v>
      </c>
      <c r="X9" s="3" t="s">
        <v>127</v>
      </c>
      <c r="Y9" s="3">
        <v>5</v>
      </c>
      <c r="Z9" s="3">
        <v>5</v>
      </c>
      <c r="AA9" s="4" t="str">
        <f>IF($Z9="","",VLOOKUP($Z9,Classification!$C$1:$D$5,2,FALSE))</f>
        <v>High</v>
      </c>
    </row>
    <row r="10" spans="1:27" ht="28.2" thickBot="1" x14ac:dyDescent="0.35">
      <c r="A10" s="20" t="s">
        <v>109</v>
      </c>
      <c r="B10" s="20" t="s">
        <v>101</v>
      </c>
      <c r="C10" s="20" t="s">
        <v>102</v>
      </c>
      <c r="D10" s="20" t="s">
        <v>30</v>
      </c>
      <c r="E10" s="20" t="s">
        <v>44</v>
      </c>
      <c r="F10" s="20" t="s">
        <v>103</v>
      </c>
      <c r="G10" s="20" t="s">
        <v>110</v>
      </c>
      <c r="H10" s="20" t="s">
        <v>105</v>
      </c>
      <c r="I10" s="20" t="s">
        <v>111</v>
      </c>
      <c r="J10" s="20" t="s">
        <v>112</v>
      </c>
      <c r="K10" s="20" t="s">
        <v>96</v>
      </c>
      <c r="L10" s="20" t="s">
        <v>81</v>
      </c>
      <c r="M10" s="20" t="s">
        <v>81</v>
      </c>
      <c r="N10" s="20" t="s">
        <v>165</v>
      </c>
      <c r="O10" s="20">
        <v>919987451</v>
      </c>
      <c r="P10" s="20" t="s">
        <v>68</v>
      </c>
      <c r="Q10" s="20" t="s">
        <v>126</v>
      </c>
      <c r="R10" s="20" t="s">
        <v>113</v>
      </c>
      <c r="S10" s="21" t="s">
        <v>63</v>
      </c>
      <c r="T10" s="3" t="s">
        <v>41</v>
      </c>
      <c r="U10" s="3">
        <v>4</v>
      </c>
      <c r="V10" s="3" t="s">
        <v>41</v>
      </c>
      <c r="W10">
        <v>4</v>
      </c>
      <c r="X10" s="3" t="s">
        <v>127</v>
      </c>
      <c r="Y10" s="3">
        <v>5</v>
      </c>
      <c r="Z10" s="3">
        <v>4</v>
      </c>
      <c r="AA10" s="4" t="str">
        <f>IF($Z10="","",VLOOKUP($Z10,Classification!$C$1:$D$5,2,FALSE))</f>
        <v>High</v>
      </c>
    </row>
    <row r="11" spans="1:27" ht="28.2" thickBot="1" x14ac:dyDescent="0.35">
      <c r="A11" s="20" t="s">
        <v>114</v>
      </c>
      <c r="B11" s="20" t="s">
        <v>115</v>
      </c>
      <c r="C11" s="20" t="s">
        <v>116</v>
      </c>
      <c r="D11" s="20" t="s">
        <v>30</v>
      </c>
      <c r="E11" s="20" t="s">
        <v>44</v>
      </c>
      <c r="F11" s="20" t="s">
        <v>116</v>
      </c>
      <c r="G11" s="20" t="s">
        <v>117</v>
      </c>
      <c r="H11" s="20" t="s">
        <v>118</v>
      </c>
      <c r="I11" s="20" t="s">
        <v>119</v>
      </c>
      <c r="J11" s="20" t="s">
        <v>120</v>
      </c>
      <c r="K11" s="20" t="s">
        <v>121</v>
      </c>
      <c r="L11" s="20" t="s">
        <v>122</v>
      </c>
      <c r="M11" s="20" t="s">
        <v>123</v>
      </c>
      <c r="N11" s="20" t="s">
        <v>163</v>
      </c>
      <c r="O11" s="20">
        <v>931426719</v>
      </c>
      <c r="P11" s="20" t="s">
        <v>68</v>
      </c>
      <c r="Q11" s="20" t="s">
        <v>126</v>
      </c>
      <c r="R11" s="20" t="s">
        <v>124</v>
      </c>
      <c r="S11" s="21" t="s">
        <v>63</v>
      </c>
      <c r="T11" s="3" t="s">
        <v>41</v>
      </c>
      <c r="U11" s="3">
        <v>5</v>
      </c>
      <c r="V11" s="3" t="s">
        <v>41</v>
      </c>
      <c r="W11" s="3">
        <v>4</v>
      </c>
      <c r="X11" s="3" t="s">
        <v>127</v>
      </c>
      <c r="Y11" s="3">
        <v>5</v>
      </c>
      <c r="Z11" s="3">
        <v>5</v>
      </c>
      <c r="AA11" s="4" t="str">
        <f>IF($Z11="","",VLOOKUP($Z11,Classification!$C$1:$D$5,2,FALSE))</f>
        <v>High</v>
      </c>
    </row>
    <row r="12" spans="1:27" ht="15" thickBot="1" x14ac:dyDescent="0.35">
      <c r="A12" s="20" t="s">
        <v>154</v>
      </c>
      <c r="B12" s="20" t="s">
        <v>64</v>
      </c>
      <c r="C12" s="20" t="s">
        <v>155</v>
      </c>
      <c r="D12" s="20" t="s">
        <v>44</v>
      </c>
      <c r="E12" s="20" t="s">
        <v>44</v>
      </c>
      <c r="F12" s="20" t="s">
        <v>78</v>
      </c>
      <c r="G12" s="20" t="s">
        <v>156</v>
      </c>
      <c r="H12" s="20" t="s">
        <v>81</v>
      </c>
      <c r="I12" s="20" t="s">
        <v>81</v>
      </c>
      <c r="J12" s="20" t="s">
        <v>81</v>
      </c>
      <c r="K12" s="20" t="s">
        <v>40</v>
      </c>
      <c r="L12" s="20" t="s">
        <v>81</v>
      </c>
      <c r="M12" s="20" t="s">
        <v>81</v>
      </c>
      <c r="N12" s="20" t="s">
        <v>165</v>
      </c>
      <c r="O12" s="20">
        <v>919987451</v>
      </c>
      <c r="P12" s="20" t="s">
        <v>68</v>
      </c>
      <c r="Q12" s="20" t="s">
        <v>39</v>
      </c>
      <c r="R12" s="20" t="s">
        <v>157</v>
      </c>
      <c r="S12" s="21" t="s">
        <v>81</v>
      </c>
      <c r="T12" s="3" t="s">
        <v>158</v>
      </c>
      <c r="U12" s="3">
        <v>3</v>
      </c>
      <c r="V12" s="3" t="s">
        <v>158</v>
      </c>
      <c r="W12" s="3">
        <v>3</v>
      </c>
      <c r="X12" s="3" t="s">
        <v>127</v>
      </c>
      <c r="Y12" s="3">
        <v>5</v>
      </c>
      <c r="Z12" s="3">
        <v>4</v>
      </c>
      <c r="AA12" s="4" t="str">
        <f>IF($Z12="","",VLOOKUP($Z12,Classification!$C$1:$D$5,2,FALSE))</f>
        <v>High</v>
      </c>
    </row>
    <row r="13" spans="1:27" ht="15" thickBot="1" x14ac:dyDescent="0.35">
      <c r="A13" s="20" t="s">
        <v>128</v>
      </c>
      <c r="B13" s="20" t="s">
        <v>72</v>
      </c>
      <c r="C13" s="20" t="s">
        <v>83</v>
      </c>
      <c r="D13" s="20" t="s">
        <v>30</v>
      </c>
      <c r="E13" s="20" t="s">
        <v>44</v>
      </c>
      <c r="F13" s="20" t="s">
        <v>83</v>
      </c>
      <c r="G13" s="20" t="s">
        <v>129</v>
      </c>
      <c r="H13" s="20" t="s">
        <v>74</v>
      </c>
      <c r="I13" s="20" t="s">
        <v>130</v>
      </c>
      <c r="J13" s="20" t="s">
        <v>131</v>
      </c>
      <c r="K13" s="20" t="s">
        <v>40</v>
      </c>
      <c r="L13" s="20" t="s">
        <v>132</v>
      </c>
      <c r="M13" s="20" t="s">
        <v>133</v>
      </c>
      <c r="N13" s="20" t="s">
        <v>163</v>
      </c>
      <c r="O13" s="20">
        <v>931426719</v>
      </c>
      <c r="P13" s="20" t="s">
        <v>68</v>
      </c>
      <c r="Q13" s="20" t="s">
        <v>39</v>
      </c>
      <c r="R13" s="20" t="s">
        <v>134</v>
      </c>
      <c r="S13" s="21" t="s">
        <v>135</v>
      </c>
      <c r="T13" s="3" t="s">
        <v>127</v>
      </c>
      <c r="U13" s="3">
        <v>5</v>
      </c>
      <c r="V13" s="3" t="s">
        <v>127</v>
      </c>
      <c r="W13" s="3">
        <v>4</v>
      </c>
      <c r="X13" s="3" t="s">
        <v>127</v>
      </c>
      <c r="Y13" s="3">
        <v>5</v>
      </c>
      <c r="Z13" s="3">
        <v>4</v>
      </c>
      <c r="AA13" s="4" t="str">
        <f>IF($Z13="","",VLOOKUP($Z13,Classification!$C$1:$D$5,2,FALSE))</f>
        <v>High</v>
      </c>
    </row>
    <row r="14" spans="1:27" ht="15" thickBot="1" x14ac:dyDescent="0.35">
      <c r="A14" s="20" t="s">
        <v>136</v>
      </c>
      <c r="B14" s="20" t="s">
        <v>72</v>
      </c>
      <c r="C14" s="20" t="s">
        <v>83</v>
      </c>
      <c r="D14" s="20" t="s">
        <v>30</v>
      </c>
      <c r="E14" s="20" t="s">
        <v>44</v>
      </c>
      <c r="F14" s="20" t="s">
        <v>83</v>
      </c>
      <c r="G14" s="20" t="s">
        <v>137</v>
      </c>
      <c r="H14" s="20" t="s">
        <v>138</v>
      </c>
      <c r="I14" s="20" t="s">
        <v>139</v>
      </c>
      <c r="J14" s="20" t="s">
        <v>140</v>
      </c>
      <c r="K14" s="20" t="s">
        <v>40</v>
      </c>
      <c r="L14" s="20" t="s">
        <v>141</v>
      </c>
      <c r="M14" s="20" t="s">
        <v>142</v>
      </c>
      <c r="N14" s="20" t="s">
        <v>165</v>
      </c>
      <c r="O14" s="20">
        <v>919987451</v>
      </c>
      <c r="P14" s="20" t="s">
        <v>68</v>
      </c>
      <c r="Q14" s="20" t="s">
        <v>39</v>
      </c>
      <c r="R14" s="20" t="s">
        <v>143</v>
      </c>
      <c r="S14" s="21" t="s">
        <v>144</v>
      </c>
      <c r="T14" s="3" t="s">
        <v>127</v>
      </c>
      <c r="U14" s="3"/>
      <c r="V14" s="22" t="s">
        <v>127</v>
      </c>
      <c r="W14" s="3">
        <v>4</v>
      </c>
      <c r="X14" s="3" t="s">
        <v>127</v>
      </c>
      <c r="Y14" s="3">
        <v>5</v>
      </c>
      <c r="Z14" s="3">
        <v>4</v>
      </c>
      <c r="AA14" s="4" t="str">
        <f>IF($Z14="","",VLOOKUP($Z14,Classification!$C$1:$D$5,2,FALSE))</f>
        <v>High</v>
      </c>
    </row>
    <row r="15" spans="1:27" ht="28.2" thickBot="1" x14ac:dyDescent="0.35">
      <c r="A15" s="20" t="s">
        <v>150</v>
      </c>
      <c r="B15" s="20" t="s">
        <v>151</v>
      </c>
      <c r="C15" s="20" t="s">
        <v>145</v>
      </c>
      <c r="D15" s="20" t="s">
        <v>30</v>
      </c>
      <c r="E15" s="20" t="s">
        <v>44</v>
      </c>
      <c r="F15" s="20" t="s">
        <v>81</v>
      </c>
      <c r="G15" s="20" t="s">
        <v>146</v>
      </c>
      <c r="H15" s="20" t="s">
        <v>81</v>
      </c>
      <c r="I15" s="20" t="s">
        <v>152</v>
      </c>
      <c r="J15" s="20" t="s">
        <v>153</v>
      </c>
      <c r="K15" s="20" t="s">
        <v>96</v>
      </c>
      <c r="L15" s="20" t="s">
        <v>147</v>
      </c>
      <c r="M15" s="20" t="s">
        <v>148</v>
      </c>
      <c r="N15" s="20" t="s">
        <v>163</v>
      </c>
      <c r="O15" s="20">
        <v>931426719</v>
      </c>
      <c r="P15" s="20" t="s">
        <v>68</v>
      </c>
      <c r="Q15" s="20" t="s">
        <v>39</v>
      </c>
      <c r="R15" s="20" t="s">
        <v>149</v>
      </c>
      <c r="S15" s="21" t="s">
        <v>81</v>
      </c>
      <c r="T15" s="3" t="s">
        <v>127</v>
      </c>
      <c r="U15" s="3">
        <v>5</v>
      </c>
      <c r="V15" s="3" t="s">
        <v>127</v>
      </c>
      <c r="W15" s="3">
        <v>4</v>
      </c>
      <c r="X15" s="3" t="s">
        <v>158</v>
      </c>
      <c r="Y15" s="3">
        <v>3</v>
      </c>
      <c r="Z15" s="3">
        <v>4</v>
      </c>
      <c r="AA15" s="4" t="str">
        <f>IF($Z15="","",VLOOKUP($Z15,Classification!$C$1:$D$5,2,FALSE))</f>
        <v>High</v>
      </c>
    </row>
    <row r="16" spans="1:27" x14ac:dyDescent="0.3">
      <c r="A16" s="3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 t="str">
        <f>IF($Z16="","",VLOOKUP($Z16,Classification!$C$1:$D$5,2,FALSE))</f>
        <v/>
      </c>
    </row>
    <row r="17" spans="1:27" x14ac:dyDescent="0.3">
      <c r="A17" s="3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4" t="str">
        <f>IF($Z17="","",VLOOKUP($Z17,Classification!$C$1:$D$5,2,FALSE))</f>
        <v/>
      </c>
    </row>
    <row r="18" spans="1:27" x14ac:dyDescent="0.3">
      <c r="A18" s="3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4" t="str">
        <f>IF($Z18="","",VLOOKUP($Z18,Classification!$C$1:$D$5,2,FALSE))</f>
        <v/>
      </c>
    </row>
    <row r="19" spans="1:27" x14ac:dyDescent="0.3">
      <c r="A19" s="3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4" t="str">
        <f>IF($Z19="","",VLOOKUP($Z19,Classification!$C$1:$D$5,2,FALSE))</f>
        <v/>
      </c>
    </row>
    <row r="20" spans="1:27" x14ac:dyDescent="0.3">
      <c r="A20" s="3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 t="str">
        <f>IF($Z20="","",VLOOKUP($Z20,Classification!$C$1:$D$5,2,FALSE))</f>
        <v/>
      </c>
    </row>
    <row r="21" spans="1:27" x14ac:dyDescent="0.3">
      <c r="A21" s="3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4" t="str">
        <f>IF($Z21="","",VLOOKUP($Z21,Classification!$C$1:$D$5,2,FALSE))</f>
        <v/>
      </c>
    </row>
    <row r="22" spans="1:27" x14ac:dyDescent="0.3">
      <c r="A22" s="3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4" t="str">
        <f>IF($Z22="","",VLOOKUP($Z22,Classification!$C$1:$D$5,2,FALSE))</f>
        <v/>
      </c>
    </row>
    <row r="23" spans="1:27" x14ac:dyDescent="0.3">
      <c r="A23" s="3">
        <v>19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4" t="str">
        <f>IF($Z23="","",VLOOKUP($Z23,Classification!$C$1:$D$5,2,FALSE))</f>
        <v/>
      </c>
    </row>
    <row r="24" spans="1:27" x14ac:dyDescent="0.3">
      <c r="A24" s="3">
        <v>20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4" t="str">
        <f>IF($Z24="","",VLOOKUP($Z24,Classification!$C$1:$D$5,2,FALSE))</f>
        <v/>
      </c>
    </row>
  </sheetData>
  <mergeCells count="18">
    <mergeCell ref="T3:AA3"/>
    <mergeCell ref="S3:S4"/>
    <mergeCell ref="R3:R4"/>
    <mergeCell ref="Q3:Q4"/>
    <mergeCell ref="K3:K4"/>
    <mergeCell ref="L3:L4"/>
    <mergeCell ref="M3:M4"/>
    <mergeCell ref="A3:A4"/>
    <mergeCell ref="B3:B4"/>
    <mergeCell ref="C3:C4"/>
    <mergeCell ref="D3:D4"/>
    <mergeCell ref="N3:P3"/>
    <mergeCell ref="E3:E4"/>
    <mergeCell ref="F3:F4"/>
    <mergeCell ref="G3:G4"/>
    <mergeCell ref="H3:H4"/>
    <mergeCell ref="I3:I4"/>
    <mergeCell ref="J3:J4"/>
  </mergeCells>
  <phoneticPr fontId="5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Classification!$F$1:$F$3</xm:f>
          </x14:formula1>
          <xm:sqref>D5:E5 D16:E24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F1" sqref="F1"/>
    </sheetView>
  </sheetViews>
  <sheetFormatPr defaultRowHeight="14.4" x14ac:dyDescent="0.3"/>
  <sheetData>
    <row r="1" spans="1:6" x14ac:dyDescent="0.3">
      <c r="A1">
        <v>1</v>
      </c>
      <c r="C1">
        <v>1</v>
      </c>
      <c r="D1" t="s">
        <v>43</v>
      </c>
    </row>
    <row r="2" spans="1:6" x14ac:dyDescent="0.3">
      <c r="A2">
        <v>2</v>
      </c>
      <c r="C2">
        <v>2</v>
      </c>
      <c r="D2" t="s">
        <v>42</v>
      </c>
      <c r="F2" t="s">
        <v>44</v>
      </c>
    </row>
    <row r="3" spans="1:6" x14ac:dyDescent="0.3">
      <c r="A3">
        <v>3</v>
      </c>
      <c r="C3">
        <v>3</v>
      </c>
      <c r="D3" t="s">
        <v>42</v>
      </c>
      <c r="F3" t="s">
        <v>30</v>
      </c>
    </row>
    <row r="4" spans="1:6" x14ac:dyDescent="0.3">
      <c r="A4">
        <v>4</v>
      </c>
      <c r="C4">
        <v>4</v>
      </c>
      <c r="D4" t="s">
        <v>41</v>
      </c>
    </row>
    <row r="5" spans="1:6" x14ac:dyDescent="0.3">
      <c r="A5">
        <v>5</v>
      </c>
      <c r="C5">
        <v>5</v>
      </c>
      <c r="D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Cover</vt:lpstr>
      <vt:lpstr>Contact Points</vt:lpstr>
      <vt:lpstr>Inventory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Pinto Leite</dc:creator>
  <cp:lastModifiedBy>João Figueiredo</cp:lastModifiedBy>
  <dcterms:created xsi:type="dcterms:W3CDTF">2023-11-24T16:23:27Z</dcterms:created>
  <dcterms:modified xsi:type="dcterms:W3CDTF">2024-01-06T17:46:56Z</dcterms:modified>
</cp:coreProperties>
</file>