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c314badea93a053/Área de Trabalho/Planilhas pessoais/"/>
    </mc:Choice>
  </mc:AlternateContent>
  <xr:revisionPtr revIDLastSave="326" documentId="11_AD4D361C20488DEA4E38A0A2145F4F265ADEDD97" xr6:coauthVersionLast="47" xr6:coauthVersionMax="47" xr10:uidLastSave="{FA971829-865B-4216-8F42-66F250337F82}"/>
  <bookViews>
    <workbookView xWindow="-120" yWindow="-120" windowWidth="20730" windowHeight="11040" xr2:uid="{00000000-000D-0000-FFFF-FFFF00000000}"/>
  </bookViews>
  <sheets>
    <sheet name="menu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J11" i="1"/>
  <c r="J7" i="1"/>
  <c r="Q3" i="1" s="1"/>
  <c r="J2" i="1"/>
  <c r="B8" i="1" l="1"/>
  <c r="J9" i="1"/>
  <c r="J3" i="1" s="1"/>
  <c r="Q2" i="1"/>
  <c r="Q4" i="1"/>
  <c r="Q1" i="1"/>
  <c r="J10" i="1" l="1"/>
  <c r="J4" i="1"/>
  <c r="J5" i="1" l="1"/>
  <c r="J6" i="1" s="1"/>
  <c r="J8" i="1" s="1"/>
  <c r="J13" i="1" l="1"/>
  <c r="B6" i="1" s="1"/>
  <c r="B7" i="1" s="1"/>
  <c r="B9" i="1" s="1"/>
</calcChain>
</file>

<file path=xl/sharedStrings.xml><?xml version="1.0" encoding="utf-8"?>
<sst xmlns="http://schemas.openxmlformats.org/spreadsheetml/2006/main" count="21" uniqueCount="17">
  <si>
    <t>Valor Investido</t>
  </si>
  <si>
    <t>Valor Atual</t>
  </si>
  <si>
    <t>BD</t>
  </si>
  <si>
    <t>Dia Investido</t>
  </si>
  <si>
    <t>IOF</t>
  </si>
  <si>
    <t>Bruto</t>
  </si>
  <si>
    <t>IR</t>
  </si>
  <si>
    <t>Liquido</t>
  </si>
  <si>
    <t>Dias Corridos</t>
  </si>
  <si>
    <t>Por dia</t>
  </si>
  <si>
    <t>Imposto IOF</t>
  </si>
  <si>
    <t>imposto IR</t>
  </si>
  <si>
    <t>Restante</t>
  </si>
  <si>
    <t>total por dia</t>
  </si>
  <si>
    <t>Frase</t>
  </si>
  <si>
    <t>Total de imposto</t>
  </si>
  <si>
    <t>Impostos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</si>
</sst>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1" fontId="3" fillId="0" borderId="0" xfId="0" applyNumberFormat="1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1" fontId="4" fillId="0" borderId="0" xfId="0" applyNumberFormat="1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="130" zoomScaleNormal="130" workbookViewId="0">
      <selection activeCell="M21" sqref="M21"/>
    </sheetView>
  </sheetViews>
  <sheetFormatPr defaultRowHeight="15" x14ac:dyDescent="0.25"/>
  <cols>
    <col min="1" max="1" width="17.7109375" bestFit="1" customWidth="1"/>
    <col min="2" max="2" width="13.85546875" style="1" bestFit="1" customWidth="1"/>
    <col min="9" max="9" width="16" bestFit="1" customWidth="1"/>
    <col min="10" max="10" width="9.140625" style="1"/>
  </cols>
  <sheetData>
    <row r="1" spans="1:17" x14ac:dyDescent="0.25">
      <c r="A1" s="2" t="s">
        <v>0</v>
      </c>
      <c r="B1" s="3">
        <v>50000</v>
      </c>
      <c r="I1" s="12"/>
      <c r="J1" s="13" t="s">
        <v>2</v>
      </c>
      <c r="K1" s="12"/>
      <c r="L1" s="12"/>
      <c r="M1" s="12">
        <v>1</v>
      </c>
      <c r="N1" s="12">
        <v>96</v>
      </c>
      <c r="O1" s="12"/>
      <c r="P1" s="12"/>
      <c r="Q1" s="12">
        <f ca="1">IF(AND(J7&gt;0,J7&lt;=180),22.5,0)</f>
        <v>22.5</v>
      </c>
    </row>
    <row r="2" spans="1:17" x14ac:dyDescent="0.25">
      <c r="A2" s="2" t="s">
        <v>1</v>
      </c>
      <c r="B2" s="3">
        <v>50450.85</v>
      </c>
      <c r="I2" s="12" t="s">
        <v>5</v>
      </c>
      <c r="J2" s="13">
        <f>B2-B1</f>
        <v>450.84999999999854</v>
      </c>
      <c r="K2" s="12"/>
      <c r="L2" s="12"/>
      <c r="M2" s="12">
        <v>2</v>
      </c>
      <c r="N2" s="12">
        <v>93</v>
      </c>
      <c r="O2" s="12"/>
      <c r="P2" s="12"/>
      <c r="Q2" s="12">
        <f ca="1">IF(AND(J7&gt;180,J7&lt;=360),20,0)</f>
        <v>0</v>
      </c>
    </row>
    <row r="3" spans="1:17" x14ac:dyDescent="0.25">
      <c r="A3" s="2" t="s">
        <v>3</v>
      </c>
      <c r="B3" s="4">
        <v>44935</v>
      </c>
      <c r="I3" s="12" t="s">
        <v>4</v>
      </c>
      <c r="J3" s="13">
        <f ca="1">J2*J9</f>
        <v>90.169999999999717</v>
      </c>
      <c r="K3" s="12"/>
      <c r="L3" s="12"/>
      <c r="M3" s="12">
        <v>3</v>
      </c>
      <c r="N3" s="12">
        <v>90</v>
      </c>
      <c r="O3" s="12"/>
      <c r="P3" s="12"/>
      <c r="Q3" s="12">
        <f ca="1">IF(AND(J7&gt;360,J7&lt;=720),17.5,0)</f>
        <v>0</v>
      </c>
    </row>
    <row r="4" spans="1:17" x14ac:dyDescent="0.25">
      <c r="I4" s="12" t="s">
        <v>12</v>
      </c>
      <c r="J4" s="13">
        <f ca="1">J2-J3</f>
        <v>360.67999999999881</v>
      </c>
      <c r="K4" s="12"/>
      <c r="L4" s="12"/>
      <c r="M4" s="12">
        <v>4</v>
      </c>
      <c r="N4" s="12">
        <v>86</v>
      </c>
      <c r="O4" s="12"/>
      <c r="P4" s="12"/>
      <c r="Q4" s="12">
        <f ca="1">IF(J7&gt;720,15,0)</f>
        <v>0</v>
      </c>
    </row>
    <row r="5" spans="1:17" ht="21" x14ac:dyDescent="0.25">
      <c r="A5" s="7" t="s">
        <v>5</v>
      </c>
      <c r="B5" s="6">
        <f>J2</f>
        <v>450.84999999999854</v>
      </c>
      <c r="I5" s="13" t="s">
        <v>6</v>
      </c>
      <c r="J5" s="13">
        <f ca="1">J4*J10</f>
        <v>81.152999999999736</v>
      </c>
      <c r="K5" s="12"/>
      <c r="L5" s="12"/>
      <c r="M5" s="12">
        <v>5</v>
      </c>
      <c r="N5" s="12">
        <v>83</v>
      </c>
      <c r="O5" s="12"/>
      <c r="P5" s="12"/>
      <c r="Q5" s="12"/>
    </row>
    <row r="6" spans="1:17" ht="21" x14ac:dyDescent="0.25">
      <c r="A6" s="8" t="s">
        <v>16</v>
      </c>
      <c r="B6" s="5">
        <f ca="1">J13</f>
        <v>171.32299999999947</v>
      </c>
      <c r="I6" s="12" t="s">
        <v>7</v>
      </c>
      <c r="J6" s="13">
        <f ca="1">J4-J5</f>
        <v>279.52699999999908</v>
      </c>
      <c r="K6" s="12"/>
      <c r="L6" s="12"/>
      <c r="M6" s="12">
        <v>6</v>
      </c>
      <c r="N6" s="12">
        <v>80</v>
      </c>
      <c r="O6" s="12"/>
      <c r="P6" s="12"/>
      <c r="Q6" s="12"/>
    </row>
    <row r="7" spans="1:17" ht="21" x14ac:dyDescent="0.25">
      <c r="A7" s="7" t="s">
        <v>7</v>
      </c>
      <c r="B7" s="6">
        <f ca="1">B5-B6</f>
        <v>279.52699999999908</v>
      </c>
      <c r="I7" s="12" t="s">
        <v>8</v>
      </c>
      <c r="J7" s="14">
        <f ca="1">TODAY()-B3</f>
        <v>24</v>
      </c>
      <c r="K7" s="12"/>
      <c r="L7" s="12"/>
      <c r="M7" s="12">
        <v>7</v>
      </c>
      <c r="N7" s="12">
        <v>76</v>
      </c>
      <c r="O7" s="12"/>
      <c r="P7" s="12"/>
      <c r="Q7" s="12"/>
    </row>
    <row r="8" spans="1:17" ht="21" x14ac:dyDescent="0.25">
      <c r="A8" s="9" t="s">
        <v>8</v>
      </c>
      <c r="B8" s="11">
        <f ca="1">J7</f>
        <v>24</v>
      </c>
      <c r="I8" s="12" t="s">
        <v>13</v>
      </c>
      <c r="J8" s="13">
        <f ca="1">J6/J7</f>
        <v>11.646958333333295</v>
      </c>
      <c r="K8" s="12"/>
      <c r="L8" s="12"/>
      <c r="M8" s="12">
        <v>8</v>
      </c>
      <c r="N8" s="12">
        <v>73</v>
      </c>
      <c r="O8" s="12"/>
      <c r="P8" s="12"/>
      <c r="Q8" s="12"/>
    </row>
    <row r="9" spans="1:17" ht="21" x14ac:dyDescent="0.35">
      <c r="A9" s="10" t="s">
        <v>9</v>
      </c>
      <c r="B9" s="6">
        <f ca="1">B7/B8</f>
        <v>11.646958333333295</v>
      </c>
      <c r="I9" s="12" t="s">
        <v>10</v>
      </c>
      <c r="J9" s="15">
        <f ca="1">VLOOKUP(J7,M:N,2,0)/100</f>
        <v>0.2</v>
      </c>
      <c r="K9" s="12"/>
      <c r="L9" s="12"/>
      <c r="M9" s="12">
        <v>9</v>
      </c>
      <c r="N9" s="12">
        <v>70</v>
      </c>
      <c r="O9" s="12"/>
      <c r="P9" s="12"/>
      <c r="Q9" s="12"/>
    </row>
    <row r="10" spans="1:17" x14ac:dyDescent="0.25">
      <c r="I10" s="12" t="s">
        <v>11</v>
      </c>
      <c r="J10" s="15">
        <f ca="1">SUM(Q1:Q4)/100</f>
        <v>0.22500000000000001</v>
      </c>
      <c r="K10" s="12"/>
      <c r="L10" s="12"/>
      <c r="M10" s="12">
        <v>10</v>
      </c>
      <c r="N10" s="12">
        <v>66</v>
      </c>
      <c r="O10" s="12"/>
      <c r="P10" s="12"/>
      <c r="Q10" s="12"/>
    </row>
    <row r="11" spans="1:17" x14ac:dyDescent="0.25">
      <c r="I11" s="12" t="s">
        <v>14</v>
      </c>
      <c r="J11" s="13" t="str">
        <f>_xlfn.CONCAT("Em          "," dias seu dinheiro rendeu Bruto ")</f>
        <v xml:space="preserve">Em           dias seu dinheiro rendeu Bruto </v>
      </c>
      <c r="K11" s="12"/>
      <c r="L11" s="12"/>
      <c r="M11" s="12">
        <v>11</v>
      </c>
      <c r="N11" s="12">
        <v>63</v>
      </c>
      <c r="O11" s="12"/>
      <c r="P11" s="12"/>
      <c r="Q11" s="12"/>
    </row>
    <row r="12" spans="1:17" x14ac:dyDescent="0.25">
      <c r="I12" s="12" t="s">
        <v>14</v>
      </c>
      <c r="J12" s="13"/>
      <c r="K12" s="12"/>
      <c r="L12" s="12"/>
      <c r="M12" s="12">
        <v>12</v>
      </c>
      <c r="N12" s="12">
        <v>60</v>
      </c>
      <c r="O12" s="12"/>
      <c r="P12" s="12"/>
      <c r="Q12" s="12"/>
    </row>
    <row r="13" spans="1:17" x14ac:dyDescent="0.25">
      <c r="I13" s="12" t="s">
        <v>15</v>
      </c>
      <c r="J13" s="13">
        <f ca="1">J3+J5</f>
        <v>171.32299999999947</v>
      </c>
      <c r="K13" s="12"/>
      <c r="L13" s="12"/>
      <c r="M13" s="12">
        <v>13</v>
      </c>
      <c r="N13" s="12">
        <v>56</v>
      </c>
      <c r="O13" s="12"/>
      <c r="P13" s="12"/>
      <c r="Q13" s="12"/>
    </row>
    <row r="14" spans="1:17" x14ac:dyDescent="0.25">
      <c r="I14" s="12"/>
      <c r="J14" s="13"/>
      <c r="K14" s="12"/>
      <c r="L14" s="12"/>
      <c r="M14" s="12">
        <v>14</v>
      </c>
      <c r="N14" s="12">
        <v>53</v>
      </c>
      <c r="O14" s="12"/>
      <c r="P14" s="12"/>
      <c r="Q14" s="12"/>
    </row>
    <row r="15" spans="1:17" x14ac:dyDescent="0.25">
      <c r="I15" s="12"/>
      <c r="J15" s="13"/>
      <c r="K15" s="12"/>
      <c r="L15" s="12"/>
      <c r="M15" s="12">
        <v>15</v>
      </c>
      <c r="N15" s="12">
        <v>50</v>
      </c>
      <c r="O15" s="12"/>
      <c r="P15" s="12"/>
      <c r="Q15" s="12"/>
    </row>
    <row r="16" spans="1:17" x14ac:dyDescent="0.25">
      <c r="I16" s="12"/>
      <c r="J16" s="13"/>
      <c r="K16" s="12"/>
      <c r="L16" s="12"/>
      <c r="M16" s="12">
        <v>16</v>
      </c>
      <c r="N16" s="12">
        <v>46</v>
      </c>
      <c r="O16" s="12"/>
      <c r="P16" s="12"/>
      <c r="Q16" s="12"/>
    </row>
    <row r="17" spans="9:17" x14ac:dyDescent="0.25">
      <c r="I17" s="12"/>
      <c r="J17" s="13"/>
      <c r="K17" s="12"/>
      <c r="L17" s="12"/>
      <c r="M17" s="12">
        <v>17</v>
      </c>
      <c r="N17" s="12">
        <v>43</v>
      </c>
      <c r="O17" s="12"/>
      <c r="P17" s="12"/>
      <c r="Q17" s="12"/>
    </row>
    <row r="18" spans="9:17" x14ac:dyDescent="0.25">
      <c r="I18" s="12"/>
      <c r="J18" s="13"/>
      <c r="K18" s="12"/>
      <c r="L18" s="12"/>
      <c r="M18" s="12">
        <v>18</v>
      </c>
      <c r="N18" s="12">
        <v>40</v>
      </c>
      <c r="O18" s="12"/>
      <c r="P18" s="12"/>
      <c r="Q18" s="12"/>
    </row>
    <row r="19" spans="9:17" x14ac:dyDescent="0.25">
      <c r="I19" s="12"/>
      <c r="J19" s="13"/>
      <c r="K19" s="12"/>
      <c r="L19" s="12"/>
      <c r="M19" s="12">
        <v>19</v>
      </c>
      <c r="N19" s="12">
        <v>36</v>
      </c>
      <c r="O19" s="12"/>
      <c r="P19" s="12"/>
      <c r="Q19" s="12"/>
    </row>
    <row r="20" spans="9:17" x14ac:dyDescent="0.25">
      <c r="I20" s="12"/>
      <c r="J20" s="13"/>
      <c r="K20" s="12"/>
      <c r="L20" s="12"/>
      <c r="M20" s="12">
        <v>20</v>
      </c>
      <c r="N20" s="12">
        <v>33</v>
      </c>
      <c r="O20" s="12"/>
      <c r="P20" s="12"/>
      <c r="Q20" s="12"/>
    </row>
    <row r="21" spans="9:17" x14ac:dyDescent="0.25">
      <c r="I21" s="12"/>
      <c r="J21" s="13"/>
      <c r="K21" s="12"/>
      <c r="L21" s="12"/>
      <c r="M21" s="12">
        <v>21</v>
      </c>
      <c r="N21" s="12">
        <v>30</v>
      </c>
      <c r="O21" s="12"/>
      <c r="P21" s="12"/>
      <c r="Q21" s="12"/>
    </row>
    <row r="22" spans="9:17" x14ac:dyDescent="0.25">
      <c r="I22" s="12"/>
      <c r="J22" s="13"/>
      <c r="K22" s="12"/>
      <c r="L22" s="12"/>
      <c r="M22" s="12">
        <v>22</v>
      </c>
      <c r="N22" s="12">
        <v>26</v>
      </c>
      <c r="O22" s="12"/>
      <c r="P22" s="12"/>
      <c r="Q22" s="12"/>
    </row>
    <row r="23" spans="9:17" x14ac:dyDescent="0.25">
      <c r="I23" s="12"/>
      <c r="J23" s="13"/>
      <c r="K23" s="12"/>
      <c r="L23" s="12"/>
      <c r="M23" s="12">
        <v>23</v>
      </c>
      <c r="N23" s="12">
        <v>23</v>
      </c>
      <c r="O23" s="12"/>
      <c r="P23" s="12"/>
      <c r="Q23" s="12"/>
    </row>
    <row r="24" spans="9:17" x14ac:dyDescent="0.25">
      <c r="I24" s="12"/>
      <c r="J24" s="13"/>
      <c r="K24" s="12"/>
      <c r="L24" s="12"/>
      <c r="M24" s="12">
        <v>24</v>
      </c>
      <c r="N24" s="12">
        <v>20</v>
      </c>
      <c r="O24" s="12"/>
      <c r="P24" s="12"/>
      <c r="Q24" s="12"/>
    </row>
    <row r="25" spans="9:17" x14ac:dyDescent="0.25">
      <c r="I25" s="12"/>
      <c r="J25" s="13"/>
      <c r="K25" s="12"/>
      <c r="L25" s="12"/>
      <c r="M25" s="12">
        <v>25</v>
      </c>
      <c r="N25" s="12">
        <v>16</v>
      </c>
      <c r="O25" s="12"/>
      <c r="P25" s="12"/>
      <c r="Q25" s="12"/>
    </row>
    <row r="26" spans="9:17" x14ac:dyDescent="0.25">
      <c r="I26" s="12"/>
      <c r="J26" s="13"/>
      <c r="K26" s="12"/>
      <c r="L26" s="12"/>
      <c r="M26" s="12">
        <v>26</v>
      </c>
      <c r="N26" s="12">
        <v>13</v>
      </c>
      <c r="O26" s="12"/>
      <c r="P26" s="12"/>
      <c r="Q26" s="12"/>
    </row>
    <row r="27" spans="9:17" x14ac:dyDescent="0.25">
      <c r="I27" s="12"/>
      <c r="J27" s="13"/>
      <c r="K27" s="12"/>
      <c r="L27" s="12"/>
      <c r="M27" s="12">
        <v>27</v>
      </c>
      <c r="N27" s="12">
        <v>10</v>
      </c>
      <c r="O27" s="12"/>
      <c r="P27" s="12"/>
      <c r="Q27" s="12"/>
    </row>
    <row r="28" spans="9:17" x14ac:dyDescent="0.25">
      <c r="I28" s="12"/>
      <c r="J28" s="13"/>
      <c r="K28" s="12"/>
      <c r="L28" s="12"/>
      <c r="M28" s="12">
        <v>28</v>
      </c>
      <c r="N28" s="12">
        <v>6</v>
      </c>
      <c r="O28" s="12"/>
      <c r="P28" s="12"/>
      <c r="Q28" s="12"/>
    </row>
    <row r="29" spans="9:17" x14ac:dyDescent="0.25">
      <c r="I29" s="12"/>
      <c r="J29" s="13"/>
      <c r="K29" s="12"/>
      <c r="L29" s="12"/>
      <c r="M29" s="12">
        <v>29</v>
      </c>
      <c r="N29" s="12">
        <v>3</v>
      </c>
      <c r="O29" s="12"/>
      <c r="P29" s="12"/>
      <c r="Q29" s="12"/>
    </row>
    <row r="30" spans="9:17" x14ac:dyDescent="0.25">
      <c r="M30" s="12">
        <v>30</v>
      </c>
      <c r="N30" s="1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Joáo victor Montagna</dc:creator>
  <cp:lastModifiedBy>Joáo victor Montagna</cp:lastModifiedBy>
  <dcterms:created xsi:type="dcterms:W3CDTF">2015-06-05T18:19:34Z</dcterms:created>
  <dcterms:modified xsi:type="dcterms:W3CDTF">2023-02-02T11:31:37Z</dcterms:modified>
</cp:coreProperties>
</file>