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DSN1321019249\Professores\Tsukamoto\"/>
    </mc:Choice>
  </mc:AlternateContent>
  <bookViews>
    <workbookView xWindow="0" yWindow="0" windowWidth="19200" windowHeight="11595" activeTab="4"/>
  </bookViews>
  <sheets>
    <sheet name="gols" sheetId="1" r:id="rId1"/>
    <sheet name="maioridade" sheetId="2" r:id="rId2"/>
    <sheet name="Região" sheetId="3" r:id="rId3"/>
    <sheet name="Vendas" sheetId="5" r:id="rId4"/>
    <sheet name="Plan1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7" i="3" l="1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5" i="3"/>
  <c r="D4" i="3"/>
  <c r="D3" i="3"/>
  <c r="G5" i="1"/>
  <c r="G6" i="1"/>
  <c r="G7" i="1"/>
  <c r="G8" i="1"/>
  <c r="G9" i="1"/>
  <c r="G10" i="1"/>
  <c r="G11" i="1"/>
  <c r="G12" i="1"/>
  <c r="G4" i="1"/>
  <c r="C29" i="2"/>
  <c r="C28" i="2"/>
  <c r="C27" i="2"/>
  <c r="C26" i="2"/>
  <c r="C25" i="2"/>
  <c r="C2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F3" i="2" l="1"/>
  <c r="E3" i="2"/>
</calcChain>
</file>

<file path=xl/sharedStrings.xml><?xml version="1.0" encoding="utf-8"?>
<sst xmlns="http://schemas.openxmlformats.org/spreadsheetml/2006/main" count="170" uniqueCount="109">
  <si>
    <t>Safenados FC</t>
  </si>
  <si>
    <t>x</t>
  </si>
  <si>
    <t xml:space="preserve">Casa Verde </t>
  </si>
  <si>
    <t>Areião FC</t>
  </si>
  <si>
    <t>Unidos da Vila Indiana</t>
  </si>
  <si>
    <t>Jardim Glair</t>
  </si>
  <si>
    <t>Jardim João XXIII</t>
  </si>
  <si>
    <t>13 da Vila</t>
  </si>
  <si>
    <t>Atlético Boturóca</t>
  </si>
  <si>
    <t>Ajax FC</t>
  </si>
  <si>
    <t>Maria Luisa FC</t>
  </si>
  <si>
    <t>1º Rodada - Clube Atlético Jardim Glair</t>
  </si>
  <si>
    <t>Time da Casa</t>
  </si>
  <si>
    <t>Gols</t>
  </si>
  <si>
    <t>Time Visitante</t>
  </si>
  <si>
    <t>Vitória/Derrota (Jardim Glair)</t>
  </si>
  <si>
    <t>NOME</t>
  </si>
  <si>
    <t>IDADE</t>
  </si>
  <si>
    <t>Claudinonor Funesto</t>
  </si>
  <si>
    <t>Jorge Roberto Martins</t>
  </si>
  <si>
    <t>Roseli Barbada</t>
  </si>
  <si>
    <t>Karina Farfarelli</t>
  </si>
  <si>
    <t>Lucas Maduro Duarte</t>
  </si>
  <si>
    <t>Benedito Cavalcante</t>
  </si>
  <si>
    <t>Aline Muchocho</t>
  </si>
  <si>
    <t>Douglas Salgado</t>
  </si>
  <si>
    <t>Mirian Araújo</t>
  </si>
  <si>
    <t>Lucia Farias de Gomes</t>
  </si>
  <si>
    <t>Bianca Bertoldo</t>
  </si>
  <si>
    <t>Juliano Salgado</t>
  </si>
  <si>
    <t>Thais Magalhães</t>
  </si>
  <si>
    <t>Antônio Borges</t>
  </si>
  <si>
    <t>Carlos Caldas</t>
  </si>
  <si>
    <t>SEXO</t>
  </si>
  <si>
    <t>M</t>
  </si>
  <si>
    <t>F</t>
  </si>
  <si>
    <t>MAIORIDADE</t>
  </si>
  <si>
    <t>COR UNIFORME</t>
  </si>
  <si>
    <t>Vera Silva</t>
  </si>
  <si>
    <t>Paulo Santos</t>
  </si>
  <si>
    <r>
      <t xml:space="preserve">Na coluna </t>
    </r>
    <r>
      <rPr>
        <b/>
        <sz val="11"/>
        <color theme="1"/>
        <rFont val="Calibri"/>
        <family val="2"/>
        <scheme val="minor"/>
      </rPr>
      <t>COR UNIFORME</t>
    </r>
    <r>
      <rPr>
        <sz val="11"/>
        <color theme="1"/>
        <rFont val="Calibri"/>
        <family val="2"/>
        <scheme val="minor"/>
      </rPr>
      <t xml:space="preserve"> retornar "AZUL" quando sexo for masculino, caso contrário retornar "ROSA". </t>
    </r>
  </si>
  <si>
    <t xml:space="preserve">Na coluna VITÓRIA/DERROTA retornar "VITÓRIA" quando número de Gols do Time da Casa for maior que o número de Gols do Time Visitante, caso contrário retornar "DERROTA". </t>
  </si>
  <si>
    <t>Número total de Alunos</t>
  </si>
  <si>
    <t>Quantidade de alunos sexo Masculino</t>
  </si>
  <si>
    <t>Quantidade de alunos sexo Feminino</t>
  </si>
  <si>
    <t>Quantidade de alunos com 18 anos ou mais</t>
  </si>
  <si>
    <t>Quantidade de alunos com menos de 18 anos</t>
  </si>
  <si>
    <t>Humberto Braga</t>
  </si>
  <si>
    <t>Sandra Sanches</t>
  </si>
  <si>
    <t>MÉDIA DE IDADE</t>
  </si>
  <si>
    <r>
      <t xml:space="preserve">Calssificar a Planilha usando </t>
    </r>
    <r>
      <rPr>
        <b/>
        <sz val="11"/>
        <color theme="1"/>
        <rFont val="Calibri"/>
        <family val="2"/>
        <scheme val="minor"/>
      </rPr>
      <t>dois</t>
    </r>
    <r>
      <rPr>
        <sz val="11"/>
        <color theme="1"/>
        <rFont val="Calibri"/>
        <family val="2"/>
        <scheme val="minor"/>
      </rPr>
      <t xml:space="preserve"> critérios. Primeiro por ordem alfabética e depois por idade (do maior para o menor).</t>
    </r>
  </si>
  <si>
    <t>Usar função =CONT.VALORES</t>
  </si>
  <si>
    <t>Usar função =CONT.SE</t>
  </si>
  <si>
    <r>
      <t xml:space="preserve">Na coluna </t>
    </r>
    <r>
      <rPr>
        <b/>
        <sz val="11"/>
        <color theme="1"/>
        <rFont val="Calibri"/>
        <family val="2"/>
        <scheme val="minor"/>
      </rPr>
      <t>MAIORIDADE</t>
    </r>
    <r>
      <rPr>
        <sz val="11"/>
        <color theme="1"/>
        <rFont val="Calibri"/>
        <family val="2"/>
        <scheme val="minor"/>
      </rPr>
      <t xml:space="preserve"> retornar "SIM" quando idade for maior ou igual a 18, caso contrário retornar "NÃO". </t>
    </r>
  </si>
  <si>
    <t>Cidade</t>
  </si>
  <si>
    <t>Estado</t>
  </si>
  <si>
    <t>Região</t>
  </si>
  <si>
    <t>São Carlos</t>
  </si>
  <si>
    <t>SP</t>
  </si>
  <si>
    <t>Maringá</t>
  </si>
  <si>
    <t>PR</t>
  </si>
  <si>
    <t>Pato Branco</t>
  </si>
  <si>
    <t>Sorocaba</t>
  </si>
  <si>
    <t>Brotas</t>
  </si>
  <si>
    <t>Londrina</t>
  </si>
  <si>
    <t>Jundiaí</t>
  </si>
  <si>
    <t>Guarulhos</t>
  </si>
  <si>
    <t>Curitiba</t>
  </si>
  <si>
    <t>Franca</t>
  </si>
  <si>
    <t>Paranaguá</t>
  </si>
  <si>
    <t>Ribeirão Preto</t>
  </si>
  <si>
    <t>Santos</t>
  </si>
  <si>
    <t>Cascavel</t>
  </si>
  <si>
    <t>Botucatu</t>
  </si>
  <si>
    <t>São Sebastião</t>
  </si>
  <si>
    <t>São Paulo</t>
  </si>
  <si>
    <t>Fóz do Iguaçu</t>
  </si>
  <si>
    <t>Ponta Grossa</t>
  </si>
  <si>
    <t>Campo Mourão</t>
  </si>
  <si>
    <t>Osasco</t>
  </si>
  <si>
    <t>Araucária</t>
  </si>
  <si>
    <t>Americana</t>
  </si>
  <si>
    <r>
      <t>Na coluna R</t>
    </r>
    <r>
      <rPr>
        <b/>
        <sz val="11"/>
        <color theme="1"/>
        <rFont val="Calibri"/>
        <family val="2"/>
        <scheme val="minor"/>
      </rPr>
      <t>EGIÃO</t>
    </r>
    <r>
      <rPr>
        <sz val="11"/>
        <color theme="1"/>
        <rFont val="Calibri"/>
        <family val="2"/>
        <scheme val="minor"/>
      </rPr>
      <t xml:space="preserve"> retornar "SUDESTE" quando estado for SP, caso contrário retornar "SUL". </t>
    </r>
  </si>
  <si>
    <r>
      <t xml:space="preserve">Calssificar a Planilha usando </t>
    </r>
    <r>
      <rPr>
        <b/>
        <sz val="11"/>
        <color theme="1"/>
        <rFont val="Calibri"/>
        <family val="2"/>
        <scheme val="minor"/>
      </rPr>
      <t>dois</t>
    </r>
    <r>
      <rPr>
        <sz val="11"/>
        <color theme="1"/>
        <rFont val="Calibri"/>
        <family val="2"/>
        <scheme val="minor"/>
      </rPr>
      <t xml:space="preserve"> critérios. Primeiro por REGIÃO e depois por ordem alfabética (de A à Z).</t>
    </r>
  </si>
  <si>
    <t>Número total de cidades</t>
  </si>
  <si>
    <t>Quantidade de cidades do SUDESTE</t>
  </si>
  <si>
    <t>Quantidade de cidades do SUL</t>
  </si>
  <si>
    <t>MÊS</t>
  </si>
  <si>
    <t>META</t>
  </si>
  <si>
    <t>REALIZADO</t>
  </si>
  <si>
    <t>COMISSÃO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</si>
  <si>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</si>
  <si>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</si>
  <si>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</si>
  <si>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</si>
  <si>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</si>
  <si>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</si>
  <si>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</si>
  <si>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</si>
  <si>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</si>
  <si>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</si>
  <si>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</si>
  <si>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</si>
  <si>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SITUAÇÃO</t>
  </si>
  <si>
    <t>VENDAS DE 2015</t>
  </si>
  <si>
    <t>Somatória das vendas realizadas</t>
  </si>
  <si>
    <t>Média das vendas realizadas</t>
  </si>
  <si>
    <r>
      <t xml:space="preserve">Em </t>
    </r>
    <r>
      <rPr>
        <b/>
        <sz val="11"/>
        <color theme="1"/>
        <rFont val="Calibri"/>
        <family val="2"/>
        <scheme val="minor"/>
      </rPr>
      <t xml:space="preserve">COMISSÃO </t>
    </r>
    <r>
      <rPr>
        <sz val="11"/>
        <color theme="1"/>
        <rFont val="Calibri"/>
        <family val="2"/>
        <scheme val="minor"/>
      </rPr>
      <t>retornar o valor referente à 15% sobre as vendas realizadas (REALIZADO) quando a meta for atingida, caso contrárioretornar valor 0 para COMISSÃO</t>
    </r>
  </si>
  <si>
    <r>
      <t xml:space="preserve">Na coluna </t>
    </r>
    <r>
      <rPr>
        <b/>
        <sz val="11"/>
        <color theme="1"/>
        <rFont val="Calibri"/>
        <family val="2"/>
        <scheme val="minor"/>
      </rPr>
      <t>SITUAÇÃO</t>
    </r>
    <r>
      <rPr>
        <sz val="11"/>
        <color theme="1"/>
        <rFont val="Calibri"/>
        <family val="2"/>
        <scheme val="minor"/>
      </rPr>
      <t xml:space="preserve"> retornar "Atingiu" quando valor de REALIZADO for maior ou igual a META, caso contrário retornar "Não atingiu".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</si>
</sst>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8"/>
      <name val="Verdana"/>
      <family val="2"/>
    </font>
    <font>
      <sz val="10"/>
      <name val="Arial"/>
      <family val="2"/>
    </font>
    <font>
      <b/>
      <sz val="11"/>
      <color rgb="FF00B050"/>
      <name val="Verdana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ck">
        <color rgb="FF00B05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n">
        <color rgb="FFFFC000"/>
      </bottom>
      <diagonal/>
    </border>
    <border>
      <left style="thin">
        <color rgb="FFFFC000"/>
      </left>
      <right style="thick">
        <color rgb="FF00B050"/>
      </right>
      <top style="thin">
        <color rgb="FFFFC000"/>
      </top>
      <bottom style="thin">
        <color rgb="FFFFC000"/>
      </bottom>
      <diagonal/>
    </border>
    <border>
      <left style="thick">
        <color rgb="FF00B050"/>
      </left>
      <right style="thin">
        <color rgb="FFFFC000"/>
      </right>
      <top style="thin">
        <color rgb="FFFFC000"/>
      </top>
      <bottom style="thick">
        <color rgb="FF00B050"/>
      </bottom>
      <diagonal/>
    </border>
    <border>
      <left style="thin">
        <color rgb="FFFFC000"/>
      </left>
      <right style="thin">
        <color rgb="FFFFC000"/>
      </right>
      <top style="thin">
        <color rgb="FFFFC000"/>
      </top>
      <bottom style="thick">
        <color rgb="FF00B05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00B050"/>
      </left>
      <right/>
      <top style="thick">
        <color rgb="FF00B050"/>
      </top>
      <bottom/>
      <diagonal/>
    </border>
    <border>
      <left/>
      <right/>
      <top style="thick">
        <color rgb="FF00B050"/>
      </top>
      <bottom/>
      <diagonal/>
    </border>
    <border>
      <left/>
      <right style="thick">
        <color rgb="FF00B050"/>
      </right>
      <top style="thick">
        <color rgb="FF00B050"/>
      </top>
      <bottom/>
      <diagonal/>
    </border>
    <border>
      <left style="thick">
        <color rgb="FF00B050"/>
      </left>
      <right style="thin">
        <color rgb="FFFFC000"/>
      </right>
      <top style="thick">
        <color rgb="FF00B050"/>
      </top>
      <bottom style="thin">
        <color rgb="FFFFC000"/>
      </bottom>
      <diagonal/>
    </border>
    <border>
      <left style="thin">
        <color rgb="FFFFC000"/>
      </left>
      <right style="thin">
        <color rgb="FFFFC000"/>
      </right>
      <top style="thick">
        <color rgb="FF00B050"/>
      </top>
      <bottom style="thin">
        <color rgb="FFFFC000"/>
      </bottom>
      <diagonal/>
    </border>
    <border>
      <left style="thin">
        <color rgb="FFFFC000"/>
      </left>
      <right style="thick">
        <color rgb="FF00B050"/>
      </right>
      <top style="thick">
        <color rgb="FF00B050"/>
      </top>
      <bottom style="thin">
        <color rgb="FFFFC000"/>
      </bottom>
      <diagonal/>
    </border>
  </borders>
  <cellStyleXfs count="2">
    <xf numFmtId="0" fontId="0" fillId="0" borderId="0"/>
    <xf numFmtId="0" fontId="1" fillId="0" borderId="0" applyNumberFormat="0" applyBorder="0" applyAlignment="0" applyProtection="0"/>
  </cellStyleXfs>
  <cellXfs count="45">
    <xf numFmtId="0" fontId="0" fillId="0" borderId="0" xfId="0"/>
    <xf numFmtId="0" fontId="2" fillId="0" borderId="1" xfId="1" applyFont="1" applyFill="1" applyBorder="1" applyAlignment="1" applyProtection="1">
      <alignment horizontal="left" vertical="center"/>
    </xf>
    <xf numFmtId="0" fontId="3" fillId="0" borderId="2" xfId="1" applyFont="1" applyFill="1" applyBorder="1" applyAlignment="1">
      <alignment horizontal="center" vertical="center"/>
    </xf>
    <xf numFmtId="0" fontId="2" fillId="0" borderId="4" xfId="1" applyFont="1" applyFill="1" applyBorder="1" applyAlignment="1" applyProtection="1">
      <alignment horizontal="left" vertical="center"/>
    </xf>
    <xf numFmtId="0" fontId="2" fillId="0" borderId="2" xfId="1" applyFont="1" applyFill="1" applyBorder="1" applyAlignment="1" applyProtection="1">
      <alignment horizontal="left" vertical="center"/>
    </xf>
    <xf numFmtId="0" fontId="2" fillId="0" borderId="5" xfId="1" applyFont="1" applyFill="1" applyBorder="1" applyAlignment="1" applyProtection="1">
      <alignment horizontal="left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3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7" fillId="7" borderId="6" xfId="0" applyFont="1" applyFill="1" applyBorder="1"/>
    <xf numFmtId="0" fontId="7" fillId="7" borderId="7" xfId="0" applyFont="1" applyFill="1" applyBorder="1"/>
    <xf numFmtId="0" fontId="7" fillId="7" borderId="8" xfId="0" applyFont="1" applyFill="1" applyBorder="1"/>
    <xf numFmtId="0" fontId="7" fillId="7" borderId="9" xfId="0" applyFont="1" applyFill="1" applyBorder="1"/>
    <xf numFmtId="0" fontId="5" fillId="7" borderId="10" xfId="0" applyFont="1" applyFill="1" applyBorder="1" applyAlignment="1">
      <alignment horizontal="left" vertical="center"/>
    </xf>
    <xf numFmtId="0" fontId="5" fillId="7" borderId="11" xfId="0" applyFont="1" applyFill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/>
    </xf>
    <xf numFmtId="0" fontId="0" fillId="8" borderId="6" xfId="0" applyFill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164" fontId="0" fillId="8" borderId="6" xfId="0" applyNumberFormat="1" applyFill="1" applyBorder="1"/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4" fillId="6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8" fillId="7" borderId="6" xfId="0" applyFont="1" applyFill="1" applyBorder="1"/>
    <xf numFmtId="0" fontId="0" fillId="0" borderId="6" xfId="0" applyBorder="1" applyAlignment="1">
      <alignment horizontal="center" vertical="center"/>
    </xf>
    <xf numFmtId="14" fontId="0" fillId="0" borderId="6" xfId="0" applyNumberFormat="1" applyBorder="1"/>
    <xf numFmtId="165" fontId="0" fillId="0" borderId="6" xfId="0" applyNumberFormat="1" applyBorder="1"/>
    <xf numFmtId="0" fontId="5" fillId="7" borderId="6" xfId="0" applyFont="1" applyFill="1" applyBorder="1" applyAlignment="1">
      <alignment vertical="center"/>
    </xf>
    <xf numFmtId="165" fontId="0" fillId="8" borderId="6" xfId="0" applyNumberFormat="1" applyFill="1" applyBorder="1"/>
    <xf numFmtId="0" fontId="0" fillId="8" borderId="6" xfId="0" quotePrefix="1" applyFill="1" applyBorder="1" applyAlignment="1">
      <alignment horizontal="center"/>
    </xf>
    <xf numFmtId="0" fontId="4" fillId="2" borderId="13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center"/>
    </xf>
    <xf numFmtId="0" fontId="10" fillId="7" borderId="0" xfId="0" applyFont="1" applyFill="1" applyAlignment="1">
      <alignment horizontal="center" vertical="center"/>
    </xf>
    <xf numFmtId="0" fontId="7" fillId="7" borderId="6" xfId="0" applyFont="1" applyFill="1" applyBorder="1" applyAlignment="1">
      <alignment horizontal="left"/>
    </xf>
    <xf numFmtId="0" fontId="0" fillId="8" borderId="6" xfId="0" quotePrefix="1" applyFill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539994</xdr:colOff>
      <xdr:row>24</xdr:row>
      <xdr:rowOff>156063</xdr:rowOff>
    </xdr:from>
    <xdr:to>
      <xdr:col>3</xdr:col>
      <xdr:colOff>509954</xdr:colOff>
      <xdr:row>24</xdr:row>
      <xdr:rowOff>165588</xdr:rowOff>
    </xdr:to>
    <xdr:cxnSp macro="">
      <xdr:nvCxnSpPr>
        <xdr:cNvPr id="5" name="Conector de seta reta 4"/>
        <xdr:cNvCxnSpPr/>
      </xdr:nvCxnSpPr>
      <xdr:spPr>
        <a:xfrm flipH="1">
          <a:off x="3932359" y="4859948"/>
          <a:ext cx="644037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660797</xdr:colOff>
      <xdr:row>25</xdr:row>
      <xdr:rowOff>95250</xdr:rowOff>
    </xdr:from>
    <xdr:to>
      <xdr:col>4</xdr:col>
      <xdr:colOff>22622</xdr:colOff>
      <xdr:row>25</xdr:row>
      <xdr:rowOff>104775</xdr:rowOff>
    </xdr:to>
    <xdr:cxnSp macro="">
      <xdr:nvCxnSpPr>
        <xdr:cNvPr id="6" name="Conector de seta reta 5"/>
        <xdr:cNvCxnSpPr/>
      </xdr:nvCxnSpPr>
      <xdr:spPr>
        <a:xfrm flipH="1">
          <a:off x="4048125" y="4988719"/>
          <a:ext cx="647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658415</xdr:colOff>
      <xdr:row>26</xdr:row>
      <xdr:rowOff>80963</xdr:rowOff>
    </xdr:from>
    <xdr:to>
      <xdr:col>4</xdr:col>
      <xdr:colOff>20240</xdr:colOff>
      <xdr:row>26</xdr:row>
      <xdr:rowOff>90488</xdr:rowOff>
    </xdr:to>
    <xdr:cxnSp macro="">
      <xdr:nvCxnSpPr>
        <xdr:cNvPr id="7" name="Conector de seta reta 6"/>
        <xdr:cNvCxnSpPr/>
      </xdr:nvCxnSpPr>
      <xdr:spPr>
        <a:xfrm flipH="1">
          <a:off x="4045743" y="5164932"/>
          <a:ext cx="647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661987</xdr:colOff>
      <xdr:row>27</xdr:row>
      <xdr:rowOff>90488</xdr:rowOff>
    </xdr:from>
    <xdr:to>
      <xdr:col>4</xdr:col>
      <xdr:colOff>23812</xdr:colOff>
      <xdr:row>27</xdr:row>
      <xdr:rowOff>100013</xdr:rowOff>
    </xdr:to>
    <xdr:cxnSp macro="">
      <xdr:nvCxnSpPr>
        <xdr:cNvPr id="8" name="Conector de seta reta 7"/>
        <xdr:cNvCxnSpPr/>
      </xdr:nvCxnSpPr>
      <xdr:spPr>
        <a:xfrm flipH="1">
          <a:off x="4049315" y="5364957"/>
          <a:ext cx="647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659606</xdr:colOff>
      <xdr:row>28</xdr:row>
      <xdr:rowOff>82154</xdr:rowOff>
    </xdr:from>
    <xdr:to>
      <xdr:col>4</xdr:col>
      <xdr:colOff>21431</xdr:colOff>
      <xdr:row>28</xdr:row>
      <xdr:rowOff>91679</xdr:rowOff>
    </xdr:to>
    <xdr:cxnSp macro="">
      <xdr:nvCxnSpPr>
        <xdr:cNvPr id="9" name="Conector de seta reta 8"/>
        <xdr:cNvCxnSpPr/>
      </xdr:nvCxnSpPr>
      <xdr:spPr>
        <a:xfrm flipH="1">
          <a:off x="4046934" y="5547123"/>
          <a:ext cx="647700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26</xdr:row>
      <xdr:rowOff>85725</xdr:rowOff>
    </xdr:from>
    <xdr:to>
      <xdr:col>3</xdr:col>
      <xdr:colOff>791696</xdr:colOff>
      <xdr:row>26</xdr:row>
      <xdr:rowOff>95250</xdr:rowOff>
    </xdr:to>
    <xdr:cxnSp macro="">
      <xdr:nvCxnSpPr>
        <xdr:cNvPr id="2" name="Conector de seta reta 1"/>
        <xdr:cNvCxnSpPr/>
      </xdr:nvCxnSpPr>
      <xdr:spPr>
        <a:xfrm flipH="1">
          <a:off x="3724275" y="5048250"/>
          <a:ext cx="63929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155972</xdr:colOff>
      <xdr:row>27</xdr:row>
      <xdr:rowOff>76200</xdr:rowOff>
    </xdr:from>
    <xdr:to>
      <xdr:col>3</xdr:col>
      <xdr:colOff>795268</xdr:colOff>
      <xdr:row>27</xdr:row>
      <xdr:rowOff>85725</xdr:rowOff>
    </xdr:to>
    <xdr:cxnSp macro="">
      <xdr:nvCxnSpPr>
        <xdr:cNvPr id="3" name="Conector de seta reta 2"/>
        <xdr:cNvCxnSpPr/>
      </xdr:nvCxnSpPr>
      <xdr:spPr>
        <a:xfrm flipH="1">
          <a:off x="3727847" y="5229225"/>
          <a:ext cx="63929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153590</xdr:colOff>
      <xdr:row>28</xdr:row>
      <xdr:rowOff>61913</xdr:rowOff>
    </xdr:from>
    <xdr:to>
      <xdr:col>3</xdr:col>
      <xdr:colOff>792886</xdr:colOff>
      <xdr:row>28</xdr:row>
      <xdr:rowOff>71438</xdr:rowOff>
    </xdr:to>
    <xdr:cxnSp macro="">
      <xdr:nvCxnSpPr>
        <xdr:cNvPr id="4" name="Conector de seta reta 3"/>
        <xdr:cNvCxnSpPr/>
      </xdr:nvCxnSpPr>
      <xdr:spPr>
        <a:xfrm flipH="1">
          <a:off x="3725465" y="5405438"/>
          <a:ext cx="639296" cy="952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"/>
  <sheetViews>
    <sheetView topLeftCell="B1" zoomScale="175" zoomScaleNormal="175" workbookViewId="0">
      <selection activeCell="J17" sqref="J17"/>
    </sheetView>
  </sheetViews>
  <sheetFormatPr defaultRowHeight="15" x14ac:dyDescent="0.25"/>
  <cols>
    <col min="2" max="2" width="13.7109375" bestFit="1" customWidth="1"/>
    <col min="6" max="6" width="22.28515625" customWidth="1"/>
    <col min="7" max="7" width="19.5703125" customWidth="1"/>
  </cols>
  <sheetData>
    <row r="1" spans="2:7" ht="15.75" thickBot="1" x14ac:dyDescent="0.3"/>
    <row r="2" spans="2:7" ht="34.5" customHeight="1" thickTop="1" thickBot="1" x14ac:dyDescent="0.3">
      <c r="B2" s="35" t="s">
        <v>11</v>
      </c>
      <c r="C2" s="36"/>
      <c r="D2" s="36"/>
      <c r="E2" s="36"/>
      <c r="F2" s="36"/>
      <c r="G2" s="37"/>
    </row>
    <row r="3" spans="2:7" ht="34.5" customHeight="1" thickTop="1" x14ac:dyDescent="0.25">
      <c r="B3" s="23" t="s">
        <v>12</v>
      </c>
      <c r="C3" s="24" t="s">
        <v>13</v>
      </c>
      <c r="D3" s="25"/>
      <c r="E3" s="26" t="s">
        <v>13</v>
      </c>
      <c r="F3" s="26" t="s">
        <v>14</v>
      </c>
      <c r="G3" s="27" t="s">
        <v>15</v>
      </c>
    </row>
    <row r="4" spans="2:7" x14ac:dyDescent="0.25">
      <c r="B4" s="1" t="s">
        <v>5</v>
      </c>
      <c r="C4" s="2">
        <v>3</v>
      </c>
      <c r="D4" s="2" t="s">
        <v>1</v>
      </c>
      <c r="E4" s="2">
        <v>2</v>
      </c>
      <c r="F4" s="4" t="s">
        <v>2</v>
      </c>
      <c r="G4" s="8" t="str">
        <f>IF(C4&gt;E4,"Vitória","Derrota")</f>
        <v>Vitória</v>
      </c>
    </row>
    <row r="5" spans="2:7" x14ac:dyDescent="0.25">
      <c r="B5" s="1" t="s">
        <v>5</v>
      </c>
      <c r="C5" s="2">
        <v>4</v>
      </c>
      <c r="D5" s="2" t="s">
        <v>1</v>
      </c>
      <c r="E5" s="2">
        <v>1</v>
      </c>
      <c r="F5" s="4" t="s">
        <v>4</v>
      </c>
      <c r="G5" s="8" t="str">
        <f t="shared" ref="G5:G12" si="0">IF(C5&gt;E5,"Vitória","Derrota")</f>
        <v>Vitória</v>
      </c>
    </row>
    <row r="6" spans="2:7" x14ac:dyDescent="0.25">
      <c r="B6" s="1" t="s">
        <v>5</v>
      </c>
      <c r="C6" s="2">
        <v>3</v>
      </c>
      <c r="D6" s="2" t="s">
        <v>1</v>
      </c>
      <c r="E6" s="2">
        <v>4</v>
      </c>
      <c r="F6" s="4" t="s">
        <v>6</v>
      </c>
      <c r="G6" s="8" t="str">
        <f t="shared" si="0"/>
        <v>Derrota</v>
      </c>
    </row>
    <row r="7" spans="2:7" x14ac:dyDescent="0.25">
      <c r="B7" s="1" t="s">
        <v>5</v>
      </c>
      <c r="C7" s="2">
        <v>2</v>
      </c>
      <c r="D7" s="2" t="s">
        <v>1</v>
      </c>
      <c r="E7" s="2">
        <v>1</v>
      </c>
      <c r="F7" s="4" t="s">
        <v>8</v>
      </c>
      <c r="G7" s="8" t="str">
        <f t="shared" si="0"/>
        <v>Vitória</v>
      </c>
    </row>
    <row r="8" spans="2:7" x14ac:dyDescent="0.25">
      <c r="B8" s="1" t="s">
        <v>5</v>
      </c>
      <c r="C8" s="2">
        <v>2</v>
      </c>
      <c r="D8" s="2" t="s">
        <v>1</v>
      </c>
      <c r="E8" s="2">
        <v>3</v>
      </c>
      <c r="F8" s="4" t="s">
        <v>10</v>
      </c>
      <c r="G8" s="8" t="str">
        <f t="shared" si="0"/>
        <v>Derrota</v>
      </c>
    </row>
    <row r="9" spans="2:7" x14ac:dyDescent="0.25">
      <c r="B9" s="1" t="s">
        <v>5</v>
      </c>
      <c r="C9" s="6">
        <v>4</v>
      </c>
      <c r="D9" s="2" t="s">
        <v>1</v>
      </c>
      <c r="E9" s="6">
        <v>2</v>
      </c>
      <c r="F9" s="4" t="s">
        <v>0</v>
      </c>
      <c r="G9" s="8" t="str">
        <f t="shared" si="0"/>
        <v>Vitória</v>
      </c>
    </row>
    <row r="10" spans="2:7" x14ac:dyDescent="0.25">
      <c r="B10" s="1" t="s">
        <v>5</v>
      </c>
      <c r="C10" s="6">
        <v>3</v>
      </c>
      <c r="D10" s="2" t="s">
        <v>1</v>
      </c>
      <c r="E10" s="6">
        <v>5</v>
      </c>
      <c r="F10" s="4" t="s">
        <v>3</v>
      </c>
      <c r="G10" s="8" t="str">
        <f t="shared" si="0"/>
        <v>Derrota</v>
      </c>
    </row>
    <row r="11" spans="2:7" x14ac:dyDescent="0.25">
      <c r="B11" s="1" t="s">
        <v>5</v>
      </c>
      <c r="C11" s="6">
        <v>2</v>
      </c>
      <c r="D11" s="2" t="s">
        <v>1</v>
      </c>
      <c r="E11" s="6">
        <v>0</v>
      </c>
      <c r="F11" s="4" t="s">
        <v>7</v>
      </c>
      <c r="G11" s="8" t="str">
        <f t="shared" si="0"/>
        <v>Vitória</v>
      </c>
    </row>
    <row r="12" spans="2:7" ht="15.75" thickBot="1" x14ac:dyDescent="0.3">
      <c r="B12" s="3" t="s">
        <v>5</v>
      </c>
      <c r="C12" s="7">
        <v>4</v>
      </c>
      <c r="D12" s="7" t="s">
        <v>1</v>
      </c>
      <c r="E12" s="7">
        <v>2</v>
      </c>
      <c r="F12" s="5" t="s">
        <v>9</v>
      </c>
      <c r="G12" s="8" t="str">
        <f t="shared" si="0"/>
        <v>Vitória</v>
      </c>
    </row>
    <row r="13" spans="2:7" ht="15.75" thickTop="1" x14ac:dyDescent="0.25"/>
    <row r="14" spans="2:7" x14ac:dyDescent="0.25">
      <c r="B14" s="38" t="s">
        <v>41</v>
      </c>
      <c r="C14" s="38"/>
      <c r="D14" s="38"/>
      <c r="E14" s="38"/>
      <c r="F14" s="38"/>
      <c r="G14" s="38"/>
    </row>
    <row r="15" spans="2:7" ht="22.5" customHeight="1" x14ac:dyDescent="0.25">
      <c r="B15" s="38"/>
      <c r="C15" s="38"/>
      <c r="D15" s="38"/>
      <c r="E15" s="38"/>
      <c r="F15" s="38"/>
      <c r="G15" s="38"/>
    </row>
  </sheetData>
  <mergeCells count="2">
    <mergeCell ref="B2:G2"/>
    <mergeCell ref="B14:G15"/>
  </mergeCells>
  <conditionalFormatting sqref="G4:G12">
    <cfRule type="cellIs" dxfId="1" priority="1" operator="equal">
      <formula>"DERROTA"</formula>
    </cfRule>
  </conditionalFormatting>
  <pageMargins left="0.25" right="0.25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29"/>
  <sheetViews>
    <sheetView topLeftCell="A2" zoomScale="130" zoomScaleNormal="130" workbookViewId="0">
      <selection activeCell="C30" sqref="C30"/>
    </sheetView>
  </sheetViews>
  <sheetFormatPr defaultRowHeight="15" x14ac:dyDescent="0.25"/>
  <cols>
    <col min="2" max="2" width="41.7109375" bestFit="1" customWidth="1"/>
    <col min="3" max="3" width="10.140625" customWidth="1"/>
    <col min="5" max="5" width="14.85546875" customWidth="1"/>
    <col min="6" max="6" width="15.42578125" customWidth="1"/>
  </cols>
  <sheetData>
    <row r="2" spans="2:12" ht="25.5" customHeight="1" x14ac:dyDescent="0.25">
      <c r="B2" s="15" t="s">
        <v>16</v>
      </c>
      <c r="C2" s="16" t="s">
        <v>17</v>
      </c>
      <c r="D2" s="16" t="s">
        <v>33</v>
      </c>
      <c r="E2" s="16" t="s">
        <v>36</v>
      </c>
      <c r="F2" s="17" t="s">
        <v>37</v>
      </c>
    </row>
    <row r="3" spans="2:12" ht="15" customHeight="1" x14ac:dyDescent="0.25">
      <c r="B3" s="9" t="s">
        <v>18</v>
      </c>
      <c r="C3" s="10">
        <v>16</v>
      </c>
      <c r="D3" s="10" t="s">
        <v>34</v>
      </c>
      <c r="E3" s="34" t="str">
        <f>IF(C3&gt;=18,"sim","não")</f>
        <v>não</v>
      </c>
      <c r="F3" s="18" t="str">
        <f>IF(D3="M","Azul","Rosa")</f>
        <v>Azul</v>
      </c>
      <c r="H3" s="40" t="s">
        <v>53</v>
      </c>
      <c r="I3" s="40"/>
      <c r="J3" s="40"/>
      <c r="K3" s="40"/>
      <c r="L3" s="40"/>
    </row>
    <row r="4" spans="2:12" x14ac:dyDescent="0.25">
      <c r="B4" s="9" t="s">
        <v>19</v>
      </c>
      <c r="C4" s="10">
        <v>14</v>
      </c>
      <c r="D4" s="10" t="s">
        <v>34</v>
      </c>
      <c r="E4" s="34" t="str">
        <f t="shared" ref="E4:E21" si="0">IF(C4&gt;=18,"sim","não")</f>
        <v>não</v>
      </c>
      <c r="F4" s="18" t="str">
        <f t="shared" ref="F4:F21" si="1">IF(D4="M","Azul","Rosa")</f>
        <v>Azul</v>
      </c>
      <c r="H4" s="40"/>
      <c r="I4" s="40"/>
      <c r="J4" s="40"/>
      <c r="K4" s="40"/>
      <c r="L4" s="40"/>
    </row>
    <row r="5" spans="2:12" x14ac:dyDescent="0.25">
      <c r="B5" s="9" t="s">
        <v>20</v>
      </c>
      <c r="C5" s="10">
        <v>18</v>
      </c>
      <c r="D5" s="10" t="s">
        <v>35</v>
      </c>
      <c r="E5" s="34" t="str">
        <f t="shared" si="0"/>
        <v>sim</v>
      </c>
      <c r="F5" s="18" t="str">
        <f t="shared" si="1"/>
        <v>Rosa</v>
      </c>
      <c r="H5" s="40"/>
      <c r="I5" s="40"/>
      <c r="J5" s="40"/>
      <c r="K5" s="40"/>
      <c r="L5" s="40"/>
    </row>
    <row r="6" spans="2:12" x14ac:dyDescent="0.25">
      <c r="B6" s="9" t="s">
        <v>21</v>
      </c>
      <c r="C6" s="10">
        <v>17</v>
      </c>
      <c r="D6" s="10" t="s">
        <v>35</v>
      </c>
      <c r="E6" s="34" t="str">
        <f t="shared" si="0"/>
        <v>não</v>
      </c>
      <c r="F6" s="18" t="str">
        <f t="shared" si="1"/>
        <v>Rosa</v>
      </c>
    </row>
    <row r="7" spans="2:12" x14ac:dyDescent="0.25">
      <c r="B7" s="9" t="s">
        <v>22</v>
      </c>
      <c r="C7" s="10">
        <v>19</v>
      </c>
      <c r="D7" s="10" t="s">
        <v>34</v>
      </c>
      <c r="E7" s="34" t="str">
        <f t="shared" si="0"/>
        <v>sim</v>
      </c>
      <c r="F7" s="18" t="str">
        <f t="shared" si="1"/>
        <v>Azul</v>
      </c>
      <c r="H7" s="40" t="s">
        <v>40</v>
      </c>
      <c r="I7" s="40"/>
      <c r="J7" s="40"/>
      <c r="K7" s="40"/>
      <c r="L7" s="40"/>
    </row>
    <row r="8" spans="2:12" x14ac:dyDescent="0.25">
      <c r="B8" s="9" t="s">
        <v>23</v>
      </c>
      <c r="C8" s="10">
        <v>15</v>
      </c>
      <c r="D8" s="10" t="s">
        <v>34</v>
      </c>
      <c r="E8" s="34" t="str">
        <f t="shared" si="0"/>
        <v>não</v>
      </c>
      <c r="F8" s="18" t="str">
        <f t="shared" si="1"/>
        <v>Azul</v>
      </c>
      <c r="H8" s="40"/>
      <c r="I8" s="40"/>
      <c r="J8" s="40"/>
      <c r="K8" s="40"/>
      <c r="L8" s="40"/>
    </row>
    <row r="9" spans="2:12" x14ac:dyDescent="0.25">
      <c r="B9" s="9" t="s">
        <v>24</v>
      </c>
      <c r="C9" s="10">
        <v>16</v>
      </c>
      <c r="D9" s="10" t="s">
        <v>35</v>
      </c>
      <c r="E9" s="34" t="str">
        <f t="shared" si="0"/>
        <v>não</v>
      </c>
      <c r="F9" s="18" t="str">
        <f t="shared" si="1"/>
        <v>Rosa</v>
      </c>
      <c r="H9" s="40"/>
      <c r="I9" s="40"/>
      <c r="J9" s="40"/>
      <c r="K9" s="40"/>
      <c r="L9" s="40"/>
    </row>
    <row r="10" spans="2:12" x14ac:dyDescent="0.25">
      <c r="B10" s="9" t="s">
        <v>25</v>
      </c>
      <c r="C10" s="10">
        <v>13</v>
      </c>
      <c r="D10" s="10" t="s">
        <v>34</v>
      </c>
      <c r="E10" s="34" t="str">
        <f t="shared" si="0"/>
        <v>não</v>
      </c>
      <c r="F10" s="18" t="str">
        <f t="shared" si="1"/>
        <v>Azul</v>
      </c>
    </row>
    <row r="11" spans="2:12" x14ac:dyDescent="0.25">
      <c r="B11" s="9" t="s">
        <v>26</v>
      </c>
      <c r="C11" s="10">
        <v>20</v>
      </c>
      <c r="D11" s="10" t="s">
        <v>35</v>
      </c>
      <c r="E11" s="34" t="str">
        <f t="shared" si="0"/>
        <v>sim</v>
      </c>
      <c r="F11" s="18" t="str">
        <f t="shared" si="1"/>
        <v>Rosa</v>
      </c>
    </row>
    <row r="12" spans="2:12" x14ac:dyDescent="0.25">
      <c r="B12" s="9" t="s">
        <v>47</v>
      </c>
      <c r="C12" s="10">
        <v>16</v>
      </c>
      <c r="D12" s="10" t="s">
        <v>34</v>
      </c>
      <c r="E12" s="34" t="str">
        <f t="shared" si="0"/>
        <v>não</v>
      </c>
      <c r="F12" s="18" t="str">
        <f t="shared" si="1"/>
        <v>Azul</v>
      </c>
      <c r="H12" s="40" t="s">
        <v>50</v>
      </c>
      <c r="I12" s="40"/>
      <c r="J12" s="40"/>
      <c r="K12" s="40"/>
      <c r="L12" s="40"/>
    </row>
    <row r="13" spans="2:12" x14ac:dyDescent="0.25">
      <c r="B13" s="9" t="s">
        <v>27</v>
      </c>
      <c r="C13" s="10">
        <v>17</v>
      </c>
      <c r="D13" s="10" t="s">
        <v>35</v>
      </c>
      <c r="E13" s="34" t="str">
        <f t="shared" si="0"/>
        <v>não</v>
      </c>
      <c r="F13" s="18" t="str">
        <f t="shared" si="1"/>
        <v>Rosa</v>
      </c>
      <c r="H13" s="40"/>
      <c r="I13" s="40"/>
      <c r="J13" s="40"/>
      <c r="K13" s="40"/>
      <c r="L13" s="40"/>
    </row>
    <row r="14" spans="2:12" x14ac:dyDescent="0.25">
      <c r="B14" s="9" t="s">
        <v>28</v>
      </c>
      <c r="C14" s="10">
        <v>16</v>
      </c>
      <c r="D14" s="10" t="s">
        <v>35</v>
      </c>
      <c r="E14" s="34" t="str">
        <f t="shared" si="0"/>
        <v>não</v>
      </c>
      <c r="F14" s="18" t="str">
        <f t="shared" si="1"/>
        <v>Rosa</v>
      </c>
      <c r="H14" s="40"/>
      <c r="I14" s="40"/>
      <c r="J14" s="40"/>
      <c r="K14" s="40"/>
      <c r="L14" s="40"/>
    </row>
    <row r="15" spans="2:12" x14ac:dyDescent="0.25">
      <c r="B15" s="9" t="s">
        <v>29</v>
      </c>
      <c r="C15" s="10">
        <v>14</v>
      </c>
      <c r="D15" s="10" t="s">
        <v>34</v>
      </c>
      <c r="E15" s="34" t="str">
        <f t="shared" si="0"/>
        <v>não</v>
      </c>
      <c r="F15" s="18" t="str">
        <f t="shared" si="1"/>
        <v>Azul</v>
      </c>
      <c r="H15" s="40"/>
      <c r="I15" s="40"/>
      <c r="J15" s="40"/>
      <c r="K15" s="40"/>
      <c r="L15" s="40"/>
    </row>
    <row r="16" spans="2:12" x14ac:dyDescent="0.25">
      <c r="B16" s="9" t="s">
        <v>48</v>
      </c>
      <c r="C16" s="10">
        <v>18</v>
      </c>
      <c r="D16" s="10" t="s">
        <v>35</v>
      </c>
      <c r="E16" s="34" t="str">
        <f t="shared" si="0"/>
        <v>sim</v>
      </c>
      <c r="F16" s="18" t="str">
        <f t="shared" si="1"/>
        <v>Rosa</v>
      </c>
    </row>
    <row r="17" spans="2:6" x14ac:dyDescent="0.25">
      <c r="B17" s="9" t="s">
        <v>30</v>
      </c>
      <c r="C17" s="10">
        <v>16</v>
      </c>
      <c r="D17" s="10" t="s">
        <v>35</v>
      </c>
      <c r="E17" s="34" t="str">
        <f t="shared" si="0"/>
        <v>não</v>
      </c>
      <c r="F17" s="18" t="str">
        <f t="shared" si="1"/>
        <v>Rosa</v>
      </c>
    </row>
    <row r="18" spans="2:6" x14ac:dyDescent="0.25">
      <c r="B18" s="9" t="s">
        <v>31</v>
      </c>
      <c r="C18" s="10">
        <v>17</v>
      </c>
      <c r="D18" s="10" t="s">
        <v>34</v>
      </c>
      <c r="E18" s="34" t="str">
        <f t="shared" si="0"/>
        <v>não</v>
      </c>
      <c r="F18" s="18" t="str">
        <f t="shared" si="1"/>
        <v>Azul</v>
      </c>
    </row>
    <row r="19" spans="2:6" x14ac:dyDescent="0.25">
      <c r="B19" s="9" t="s">
        <v>32</v>
      </c>
      <c r="C19" s="10">
        <v>18</v>
      </c>
      <c r="D19" s="10" t="s">
        <v>34</v>
      </c>
      <c r="E19" s="34" t="str">
        <f t="shared" si="0"/>
        <v>sim</v>
      </c>
      <c r="F19" s="18" t="str">
        <f t="shared" si="1"/>
        <v>Azul</v>
      </c>
    </row>
    <row r="20" spans="2:6" x14ac:dyDescent="0.25">
      <c r="B20" s="9" t="s">
        <v>38</v>
      </c>
      <c r="C20" s="10">
        <v>16</v>
      </c>
      <c r="D20" s="10" t="s">
        <v>35</v>
      </c>
      <c r="E20" s="34" t="str">
        <f t="shared" si="0"/>
        <v>não</v>
      </c>
      <c r="F20" s="18" t="str">
        <f t="shared" si="1"/>
        <v>Rosa</v>
      </c>
    </row>
    <row r="21" spans="2:6" x14ac:dyDescent="0.25">
      <c r="B21" s="9" t="s">
        <v>39</v>
      </c>
      <c r="C21" s="10">
        <v>19</v>
      </c>
      <c r="D21" s="10" t="s">
        <v>34</v>
      </c>
      <c r="E21" s="34" t="str">
        <f t="shared" si="0"/>
        <v>sim</v>
      </c>
      <c r="F21" s="18" t="str">
        <f t="shared" si="1"/>
        <v>Azul</v>
      </c>
    </row>
    <row r="22" spans="2:6" x14ac:dyDescent="0.25">
      <c r="B22" s="19"/>
      <c r="C22" s="20"/>
      <c r="D22" s="20"/>
      <c r="E22" s="21"/>
      <c r="F22" s="21"/>
    </row>
    <row r="23" spans="2:6" x14ac:dyDescent="0.25">
      <c r="B23" s="11" t="s">
        <v>49</v>
      </c>
      <c r="C23" s="22">
        <f>AVERAGE(C3:C21)</f>
        <v>16.578947368421051</v>
      </c>
      <c r="D23" s="20"/>
      <c r="E23" s="21"/>
      <c r="F23" s="21"/>
    </row>
    <row r="25" spans="2:6" x14ac:dyDescent="0.25">
      <c r="B25" s="12" t="s">
        <v>42</v>
      </c>
      <c r="C25" s="18">
        <f>COUNTA(B3,21)</f>
        <v>2</v>
      </c>
      <c r="E25" s="39" t="s">
        <v>51</v>
      </c>
      <c r="F25" s="39"/>
    </row>
    <row r="26" spans="2:6" x14ac:dyDescent="0.25">
      <c r="B26" s="13" t="s">
        <v>43</v>
      </c>
      <c r="C26" s="18">
        <f>COUNTIF(D2:D21,"M")</f>
        <v>10</v>
      </c>
      <c r="E26" s="39" t="s">
        <v>52</v>
      </c>
      <c r="F26" s="39"/>
    </row>
    <row r="27" spans="2:6" x14ac:dyDescent="0.25">
      <c r="B27" s="13" t="s">
        <v>44</v>
      </c>
      <c r="C27" s="18">
        <f>COUNTIF(D3:D21,"F")</f>
        <v>9</v>
      </c>
      <c r="E27" s="39" t="s">
        <v>52</v>
      </c>
      <c r="F27" s="39"/>
    </row>
    <row r="28" spans="2:6" x14ac:dyDescent="0.25">
      <c r="B28" s="13" t="s">
        <v>45</v>
      </c>
      <c r="C28" s="18">
        <f>COUNTIF(C3:C21,"&gt;=18")</f>
        <v>6</v>
      </c>
      <c r="E28" s="39" t="s">
        <v>52</v>
      </c>
      <c r="F28" s="39"/>
    </row>
    <row r="29" spans="2:6" x14ac:dyDescent="0.25">
      <c r="B29" s="14" t="s">
        <v>46</v>
      </c>
      <c r="C29" s="18">
        <f>COUNTIF(C3:C21,"&lt;18")</f>
        <v>13</v>
      </c>
      <c r="E29" s="39" t="s">
        <v>52</v>
      </c>
      <c r="F29" s="39"/>
    </row>
  </sheetData>
  <mergeCells count="8">
    <mergeCell ref="E26:F26"/>
    <mergeCell ref="E27:F27"/>
    <mergeCell ref="E28:F28"/>
    <mergeCell ref="E29:F29"/>
    <mergeCell ref="H3:L5"/>
    <mergeCell ref="H7:L9"/>
    <mergeCell ref="H12:L15"/>
    <mergeCell ref="E25:F25"/>
  </mergeCells>
  <pageMargins left="0.25" right="0.25" top="0.75" bottom="0.75" header="0.3" footer="0.3"/>
  <pageSetup paperSize="9" scale="9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29"/>
  <sheetViews>
    <sheetView zoomScaleNormal="100" workbookViewId="0">
      <selection activeCell="D34" sqref="D34"/>
    </sheetView>
  </sheetViews>
  <sheetFormatPr defaultRowHeight="15" x14ac:dyDescent="0.25"/>
  <cols>
    <col min="2" max="2" width="35.28515625" bestFit="1" customWidth="1"/>
    <col min="4" max="4" width="23.5703125" customWidth="1"/>
    <col min="5" max="5" width="9.5703125" customWidth="1"/>
    <col min="6" max="6" width="19.140625" customWidth="1"/>
  </cols>
  <sheetData>
    <row r="2" spans="2:10" ht="15.75" x14ac:dyDescent="0.25">
      <c r="B2" s="28" t="s">
        <v>54</v>
      </c>
      <c r="C2" s="28" t="s">
        <v>55</v>
      </c>
      <c r="D2" s="28" t="s">
        <v>56</v>
      </c>
    </row>
    <row r="3" spans="2:10" x14ac:dyDescent="0.25">
      <c r="B3" s="9" t="s">
        <v>57</v>
      </c>
      <c r="C3" s="29" t="s">
        <v>58</v>
      </c>
      <c r="D3" s="18" t="str">
        <f>IF(C3="SP","Sudeste","Sul")</f>
        <v>Sudeste</v>
      </c>
      <c r="F3" s="40" t="s">
        <v>82</v>
      </c>
      <c r="G3" s="40"/>
      <c r="H3" s="40"/>
      <c r="I3" s="40"/>
      <c r="J3" s="40"/>
    </row>
    <row r="4" spans="2:10" x14ac:dyDescent="0.25">
      <c r="B4" s="9" t="s">
        <v>59</v>
      </c>
      <c r="C4" s="29" t="s">
        <v>60</v>
      </c>
      <c r="D4" s="18" t="str">
        <f>IF(C3="SP","sudesde","Sul")</f>
        <v>sudesde</v>
      </c>
      <c r="F4" s="40"/>
      <c r="G4" s="40"/>
      <c r="H4" s="40"/>
      <c r="I4" s="40"/>
      <c r="J4" s="40"/>
    </row>
    <row r="5" spans="2:10" x14ac:dyDescent="0.25">
      <c r="B5" s="9" t="s">
        <v>61</v>
      </c>
      <c r="C5" s="29" t="s">
        <v>60</v>
      </c>
      <c r="D5" s="18" t="str">
        <f>IF(3="SP","sudeste","SUL")</f>
        <v>SUL</v>
      </c>
      <c r="F5" s="40"/>
      <c r="G5" s="40"/>
      <c r="H5" s="40"/>
      <c r="I5" s="40"/>
      <c r="J5" s="40"/>
    </row>
    <row r="6" spans="2:10" x14ac:dyDescent="0.25">
      <c r="B6" s="9" t="s">
        <v>62</v>
      </c>
      <c r="C6" s="29" t="s">
        <v>58</v>
      </c>
      <c r="D6" s="18" t="str">
        <f t="shared" ref="D6:D25" si="0">IF(3="SP","sudeste","SUL")</f>
        <v>SUL</v>
      </c>
    </row>
    <row r="7" spans="2:10" x14ac:dyDescent="0.25">
      <c r="B7" s="9" t="s">
        <v>63</v>
      </c>
      <c r="C7" s="29" t="s">
        <v>58</v>
      </c>
      <c r="D7" s="18" t="str">
        <f t="shared" si="0"/>
        <v>SUL</v>
      </c>
      <c r="F7" s="40" t="s">
        <v>83</v>
      </c>
      <c r="G7" s="40"/>
      <c r="H7" s="40"/>
      <c r="I7" s="40"/>
      <c r="J7" s="40"/>
    </row>
    <row r="8" spans="2:10" x14ac:dyDescent="0.25">
      <c r="B8" s="9" t="s">
        <v>64</v>
      </c>
      <c r="C8" s="29" t="s">
        <v>60</v>
      </c>
      <c r="D8" s="18" t="str">
        <f t="shared" si="0"/>
        <v>SUL</v>
      </c>
      <c r="F8" s="40"/>
      <c r="G8" s="40"/>
      <c r="H8" s="40"/>
      <c r="I8" s="40"/>
      <c r="J8" s="40"/>
    </row>
    <row r="9" spans="2:10" x14ac:dyDescent="0.25">
      <c r="B9" s="9" t="s">
        <v>65</v>
      </c>
      <c r="C9" s="29" t="s">
        <v>58</v>
      </c>
      <c r="D9" s="18" t="str">
        <f t="shared" si="0"/>
        <v>SUL</v>
      </c>
      <c r="F9" s="40"/>
      <c r="G9" s="40"/>
      <c r="H9" s="40"/>
      <c r="I9" s="40"/>
      <c r="J9" s="40"/>
    </row>
    <row r="10" spans="2:10" x14ac:dyDescent="0.25">
      <c r="B10" s="9" t="s">
        <v>66</v>
      </c>
      <c r="C10" s="29" t="s">
        <v>58</v>
      </c>
      <c r="D10" s="18" t="str">
        <f t="shared" si="0"/>
        <v>SUL</v>
      </c>
      <c r="F10" s="40"/>
      <c r="G10" s="40"/>
      <c r="H10" s="40"/>
      <c r="I10" s="40"/>
      <c r="J10" s="40"/>
    </row>
    <row r="11" spans="2:10" x14ac:dyDescent="0.25">
      <c r="B11" s="9" t="s">
        <v>67</v>
      </c>
      <c r="C11" s="29" t="s">
        <v>60</v>
      </c>
      <c r="D11" s="18" t="str">
        <f t="shared" si="0"/>
        <v>SUL</v>
      </c>
    </row>
    <row r="12" spans="2:10" x14ac:dyDescent="0.25">
      <c r="B12" s="9" t="s">
        <v>68</v>
      </c>
      <c r="C12" s="29" t="s">
        <v>58</v>
      </c>
      <c r="D12" s="18" t="str">
        <f t="shared" si="0"/>
        <v>SUL</v>
      </c>
    </row>
    <row r="13" spans="2:10" x14ac:dyDescent="0.25">
      <c r="B13" s="9" t="s">
        <v>69</v>
      </c>
      <c r="C13" s="29" t="s">
        <v>60</v>
      </c>
      <c r="D13" s="18" t="str">
        <f t="shared" si="0"/>
        <v>SUL</v>
      </c>
    </row>
    <row r="14" spans="2:10" x14ac:dyDescent="0.25">
      <c r="B14" s="9" t="s">
        <v>70</v>
      </c>
      <c r="C14" s="29" t="s">
        <v>58</v>
      </c>
      <c r="D14" s="18" t="str">
        <f t="shared" si="0"/>
        <v>SUL</v>
      </c>
    </row>
    <row r="15" spans="2:10" x14ac:dyDescent="0.25">
      <c r="B15" s="9" t="s">
        <v>71</v>
      </c>
      <c r="C15" s="29" t="s">
        <v>58</v>
      </c>
      <c r="D15" s="18" t="str">
        <f t="shared" si="0"/>
        <v>SUL</v>
      </c>
    </row>
    <row r="16" spans="2:10" x14ac:dyDescent="0.25">
      <c r="B16" s="9" t="s">
        <v>72</v>
      </c>
      <c r="C16" s="29" t="s">
        <v>60</v>
      </c>
      <c r="D16" s="18" t="str">
        <f t="shared" si="0"/>
        <v>SUL</v>
      </c>
    </row>
    <row r="17" spans="2:6" x14ac:dyDescent="0.25">
      <c r="B17" s="9" t="s">
        <v>73</v>
      </c>
      <c r="C17" s="29" t="s">
        <v>58</v>
      </c>
      <c r="D17" s="18" t="str">
        <f t="shared" si="0"/>
        <v>SUL</v>
      </c>
    </row>
    <row r="18" spans="2:6" x14ac:dyDescent="0.25">
      <c r="B18" s="9" t="s">
        <v>74</v>
      </c>
      <c r="C18" s="29" t="s">
        <v>58</v>
      </c>
      <c r="D18" s="18" t="str">
        <f t="shared" si="0"/>
        <v>SUL</v>
      </c>
    </row>
    <row r="19" spans="2:6" x14ac:dyDescent="0.25">
      <c r="B19" s="9" t="s">
        <v>77</v>
      </c>
      <c r="C19" s="29" t="s">
        <v>60</v>
      </c>
      <c r="D19" s="18" t="str">
        <f t="shared" si="0"/>
        <v>SUL</v>
      </c>
    </row>
    <row r="20" spans="2:6" x14ac:dyDescent="0.25">
      <c r="B20" s="9" t="s">
        <v>75</v>
      </c>
      <c r="C20" s="29" t="s">
        <v>58</v>
      </c>
      <c r="D20" s="18" t="str">
        <f t="shared" si="0"/>
        <v>SUL</v>
      </c>
    </row>
    <row r="21" spans="2:6" x14ac:dyDescent="0.25">
      <c r="B21" s="9" t="s">
        <v>76</v>
      </c>
      <c r="C21" s="29" t="s">
        <v>60</v>
      </c>
      <c r="D21" s="18" t="str">
        <f t="shared" si="0"/>
        <v>SUL</v>
      </c>
    </row>
    <row r="22" spans="2:6" x14ac:dyDescent="0.25">
      <c r="B22" s="9" t="s">
        <v>78</v>
      </c>
      <c r="C22" s="29" t="s">
        <v>60</v>
      </c>
      <c r="D22" s="18" t="str">
        <f t="shared" si="0"/>
        <v>SUL</v>
      </c>
    </row>
    <row r="23" spans="2:6" x14ac:dyDescent="0.25">
      <c r="B23" s="9" t="s">
        <v>79</v>
      </c>
      <c r="C23" s="29" t="s">
        <v>58</v>
      </c>
      <c r="D23" s="18" t="str">
        <f t="shared" si="0"/>
        <v>SUL</v>
      </c>
    </row>
    <row r="24" spans="2:6" x14ac:dyDescent="0.25">
      <c r="B24" s="9" t="s">
        <v>80</v>
      </c>
      <c r="C24" s="29" t="s">
        <v>60</v>
      </c>
      <c r="D24" s="18" t="str">
        <f t="shared" si="0"/>
        <v>SUL</v>
      </c>
    </row>
    <row r="25" spans="2:6" x14ac:dyDescent="0.25">
      <c r="B25" s="9" t="s">
        <v>81</v>
      </c>
      <c r="C25" s="29" t="s">
        <v>58</v>
      </c>
      <c r="D25" s="18" t="str">
        <f t="shared" si="0"/>
        <v>SUL</v>
      </c>
    </row>
    <row r="27" spans="2:6" x14ac:dyDescent="0.25">
      <c r="B27" s="12" t="s">
        <v>84</v>
      </c>
      <c r="C27" s="18">
        <f>COUNTA(C3:C25)</f>
        <v>23</v>
      </c>
      <c r="E27" s="41" t="s">
        <v>51</v>
      </c>
      <c r="F27" s="41"/>
    </row>
    <row r="28" spans="2:6" x14ac:dyDescent="0.25">
      <c r="B28" s="13" t="s">
        <v>85</v>
      </c>
      <c r="C28" s="44">
        <v>2</v>
      </c>
      <c r="E28" s="41" t="s">
        <v>52</v>
      </c>
      <c r="F28" s="41"/>
    </row>
    <row r="29" spans="2:6" x14ac:dyDescent="0.25">
      <c r="B29" s="13" t="s">
        <v>86</v>
      </c>
      <c r="C29" s="18">
        <v>21</v>
      </c>
      <c r="E29" s="41" t="s">
        <v>52</v>
      </c>
      <c r="F29" s="41"/>
    </row>
  </sheetData>
  <mergeCells count="5">
    <mergeCell ref="F3:J5"/>
    <mergeCell ref="F7:J10"/>
    <mergeCell ref="E27:F27"/>
    <mergeCell ref="E28:F28"/>
    <mergeCell ref="E29:F29"/>
  </mergeCells>
  <pageMargins left="0.25" right="0.25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1:M18"/>
  <sheetViews>
    <sheetView workbookViewId="0">
      <selection activeCell="E39" sqref="E39"/>
    </sheetView>
  </sheetViews>
  <sheetFormatPr defaultRowHeight="15" x14ac:dyDescent="0.25"/>
  <cols>
    <col min="3" max="3" width="15.42578125" customWidth="1"/>
    <col min="4" max="4" width="14" customWidth="1"/>
    <col min="5" max="6" width="12.85546875" customWidth="1"/>
    <col min="7" max="7" width="14.7109375" customWidth="1"/>
  </cols>
  <sheetData>
    <row r="1" spans="3:13" ht="26.25" customHeight="1" x14ac:dyDescent="0.25">
      <c r="C1" s="42" t="s">
        <v>104</v>
      </c>
      <c r="D1" s="42"/>
      <c r="E1" s="42"/>
      <c r="F1" s="42"/>
      <c r="G1" s="42"/>
    </row>
    <row r="2" spans="3:13" ht="5.25" customHeight="1" x14ac:dyDescent="0.25"/>
    <row r="3" spans="3:13" ht="24" customHeight="1" x14ac:dyDescent="0.25">
      <c r="C3" s="32" t="s">
        <v>87</v>
      </c>
      <c r="D3" s="32" t="s">
        <v>88</v>
      </c>
      <c r="E3" s="32" t="s">
        <v>89</v>
      </c>
      <c r="F3" s="32" t="s">
        <v>103</v>
      </c>
      <c r="G3" s="32" t="s">
        <v>90</v>
      </c>
      <c r="I3" s="40" t="s">
        <v>108</v>
      </c>
      <c r="J3" s="40"/>
      <c r="K3" s="40"/>
      <c r="L3" s="40"/>
      <c r="M3" s="40"/>
    </row>
    <row r="4" spans="3:13" x14ac:dyDescent="0.25">
      <c r="C4" s="30" t="s">
        <v>91</v>
      </c>
      <c r="D4" s="31">
        <v>2000</v>
      </c>
      <c r="E4" s="31">
        <v>2350</v>
      </c>
      <c r="F4" s="33"/>
      <c r="G4" s="33"/>
      <c r="I4" s="40"/>
      <c r="J4" s="40"/>
      <c r="K4" s="40"/>
      <c r="L4" s="40"/>
      <c r="M4" s="40"/>
    </row>
    <row r="5" spans="3:13" x14ac:dyDescent="0.25">
      <c r="C5" s="9" t="s">
        <v>92</v>
      </c>
      <c r="D5" s="31">
        <v>3000</v>
      </c>
      <c r="E5" s="31">
        <v>2750</v>
      </c>
      <c r="F5" s="33"/>
      <c r="G5" s="33"/>
      <c r="I5" s="40"/>
      <c r="J5" s="40"/>
      <c r="K5" s="40"/>
      <c r="L5" s="40"/>
      <c r="M5" s="40"/>
    </row>
    <row r="6" spans="3:13" x14ac:dyDescent="0.25">
      <c r="C6" s="9" t="s">
        <v>93</v>
      </c>
      <c r="D6" s="31">
        <v>3000</v>
      </c>
      <c r="E6" s="31">
        <v>2250</v>
      </c>
      <c r="F6" s="33"/>
      <c r="G6" s="33"/>
    </row>
    <row r="7" spans="3:13" ht="15" customHeight="1" x14ac:dyDescent="0.25">
      <c r="C7" s="9" t="s">
        <v>94</v>
      </c>
      <c r="D7" s="31">
        <v>3000</v>
      </c>
      <c r="E7" s="31">
        <v>3150</v>
      </c>
      <c r="F7" s="33"/>
      <c r="G7" s="33"/>
      <c r="I7" s="40" t="s">
        <v>107</v>
      </c>
      <c r="J7" s="40"/>
      <c r="K7" s="40"/>
      <c r="L7" s="40"/>
      <c r="M7" s="40"/>
    </row>
    <row r="8" spans="3:13" x14ac:dyDescent="0.25">
      <c r="C8" s="9" t="s">
        <v>95</v>
      </c>
      <c r="D8" s="31">
        <v>4000</v>
      </c>
      <c r="E8" s="31">
        <v>3750</v>
      </c>
      <c r="F8" s="33"/>
      <c r="G8" s="33"/>
      <c r="I8" s="40"/>
      <c r="J8" s="40"/>
      <c r="K8" s="40"/>
      <c r="L8" s="40"/>
      <c r="M8" s="40"/>
    </row>
    <row r="9" spans="3:13" x14ac:dyDescent="0.25">
      <c r="C9" s="9" t="s">
        <v>96</v>
      </c>
      <c r="D9" s="31">
        <v>2000</v>
      </c>
      <c r="E9" s="31">
        <v>1750</v>
      </c>
      <c r="F9" s="33"/>
      <c r="G9" s="33"/>
      <c r="I9" s="40"/>
      <c r="J9" s="40"/>
      <c r="K9" s="40"/>
      <c r="L9" s="40"/>
      <c r="M9" s="40"/>
    </row>
    <row r="10" spans="3:13" x14ac:dyDescent="0.25">
      <c r="C10" s="9" t="s">
        <v>97</v>
      </c>
      <c r="D10" s="31">
        <v>3000</v>
      </c>
      <c r="E10" s="31">
        <v>3500</v>
      </c>
      <c r="F10" s="33"/>
      <c r="G10" s="33"/>
      <c r="I10" s="40"/>
      <c r="J10" s="40"/>
      <c r="K10" s="40"/>
      <c r="L10" s="40"/>
      <c r="M10" s="40"/>
    </row>
    <row r="11" spans="3:13" x14ac:dyDescent="0.25">
      <c r="C11" s="9" t="s">
        <v>98</v>
      </c>
      <c r="D11" s="31">
        <v>4000</v>
      </c>
      <c r="E11" s="31">
        <v>4750</v>
      </c>
      <c r="F11" s="33"/>
      <c r="G11" s="33"/>
      <c r="I11" s="40"/>
      <c r="J11" s="40"/>
      <c r="K11" s="40"/>
      <c r="L11" s="40"/>
      <c r="M11" s="40"/>
    </row>
    <row r="12" spans="3:13" x14ac:dyDescent="0.25">
      <c r="C12" s="9" t="s">
        <v>99</v>
      </c>
      <c r="D12" s="31">
        <v>2000</v>
      </c>
      <c r="E12" s="31">
        <v>1750</v>
      </c>
      <c r="F12" s="33"/>
      <c r="G12" s="33"/>
    </row>
    <row r="13" spans="3:13" x14ac:dyDescent="0.25">
      <c r="C13" s="9" t="s">
        <v>100</v>
      </c>
      <c r="D13" s="31">
        <v>4000</v>
      </c>
      <c r="E13" s="31">
        <v>4250</v>
      </c>
      <c r="F13" s="33"/>
      <c r="G13" s="33"/>
    </row>
    <row r="14" spans="3:13" x14ac:dyDescent="0.25">
      <c r="C14" s="9" t="s">
        <v>101</v>
      </c>
      <c r="D14" s="31">
        <v>2000</v>
      </c>
      <c r="E14" s="31">
        <v>2600</v>
      </c>
      <c r="F14" s="33"/>
      <c r="G14" s="33"/>
    </row>
    <row r="15" spans="3:13" x14ac:dyDescent="0.25">
      <c r="C15" s="9" t="s">
        <v>102</v>
      </c>
      <c r="D15" s="31">
        <v>5000</v>
      </c>
      <c r="E15" s="31">
        <v>6250</v>
      </c>
      <c r="F15" s="33"/>
      <c r="G15" s="33"/>
    </row>
    <row r="17" spans="3:5" x14ac:dyDescent="0.25">
      <c r="C17" s="43" t="s">
        <v>105</v>
      </c>
      <c r="D17" s="43"/>
      <c r="E17" s="18"/>
    </row>
    <row r="18" spans="3:5" x14ac:dyDescent="0.25">
      <c r="C18" s="43" t="s">
        <v>106</v>
      </c>
      <c r="D18" s="43"/>
      <c r="E18" s="18"/>
    </row>
  </sheetData>
  <mergeCells count="5">
    <mergeCell ref="I3:M5"/>
    <mergeCell ref="I7:M11"/>
    <mergeCell ref="C1:G1"/>
    <mergeCell ref="C18:D18"/>
    <mergeCell ref="C17:D17"/>
  </mergeCells>
  <pageMargins left="0.25" right="0.25" top="0.75" bottom="0.75" header="0.3" footer="0.3"/>
  <pageSetup paperSize="9" scale="9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6" sqref="B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gols</vt:lpstr>
      <vt:lpstr>maioridade</vt:lpstr>
      <vt:lpstr>Região</vt:lpstr>
      <vt:lpstr>Vendas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SENAI</dc:creator>
  <cp:lastModifiedBy>FIC</cp:lastModifiedBy>
  <cp:lastPrinted>2016-10-04T17:15:55Z</cp:lastPrinted>
  <dcterms:created xsi:type="dcterms:W3CDTF">2016-09-30T17:05:51Z</dcterms:created>
  <dcterms:modified xsi:type="dcterms:W3CDTF">2017-04-01T15:22:15Z</dcterms:modified>
</cp:coreProperties>
</file>