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5480" windowHeight="1164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J2" i="1"/>
  <c r="J3" l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F3"/>
  <c r="H3"/>
  <c r="H2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F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E2"/>
  <c r="E3"/>
  <c r="I3" s="1"/>
  <c r="E4"/>
  <c r="E5"/>
  <c r="G5" s="1"/>
  <c r="K5" s="1"/>
  <c r="E6"/>
  <c r="E7"/>
  <c r="I7" s="1"/>
  <c r="E8"/>
  <c r="E9"/>
  <c r="G9" s="1"/>
  <c r="K9" s="1"/>
  <c r="E10"/>
  <c r="E11"/>
  <c r="I11" s="1"/>
  <c r="E12"/>
  <c r="E13"/>
  <c r="G13" s="1"/>
  <c r="K13" s="1"/>
  <c r="E14"/>
  <c r="E15"/>
  <c r="I15" s="1"/>
  <c r="E16"/>
  <c r="E17"/>
  <c r="G17" s="1"/>
  <c r="K17" s="1"/>
  <c r="E18"/>
  <c r="E19"/>
  <c r="I19" s="1"/>
  <c r="E20"/>
  <c r="E21"/>
  <c r="G21" s="1"/>
  <c r="K21" s="1"/>
  <c r="E22"/>
  <c r="E23"/>
  <c r="I23" s="1"/>
  <c r="E24"/>
  <c r="E25"/>
  <c r="G25" s="1"/>
  <c r="K25" s="1"/>
  <c r="E26"/>
  <c r="E27"/>
  <c r="I27" s="1"/>
  <c r="E28"/>
  <c r="E29"/>
  <c r="G29" s="1"/>
  <c r="K29" s="1"/>
  <c r="E30"/>
  <c r="E31"/>
  <c r="I31" s="1"/>
  <c r="C3"/>
  <c r="C4"/>
  <c r="G4" s="1"/>
  <c r="K4" s="1"/>
  <c r="C5"/>
  <c r="C6"/>
  <c r="I6" s="1"/>
  <c r="C7"/>
  <c r="C8"/>
  <c r="G8" s="1"/>
  <c r="K8" s="1"/>
  <c r="C9"/>
  <c r="C10"/>
  <c r="I10" s="1"/>
  <c r="C11"/>
  <c r="C12"/>
  <c r="G12" s="1"/>
  <c r="K12" s="1"/>
  <c r="C13"/>
  <c r="C14"/>
  <c r="I14" s="1"/>
  <c r="C15"/>
  <c r="C16"/>
  <c r="G16" s="1"/>
  <c r="K16" s="1"/>
  <c r="C17"/>
  <c r="C18"/>
  <c r="I18" s="1"/>
  <c r="C19"/>
  <c r="C20"/>
  <c r="G20" s="1"/>
  <c r="K20" s="1"/>
  <c r="C21"/>
  <c r="C22"/>
  <c r="I22" s="1"/>
  <c r="C23"/>
  <c r="C24"/>
  <c r="G24" s="1"/>
  <c r="K24" s="1"/>
  <c r="C25"/>
  <c r="C26"/>
  <c r="I26" s="1"/>
  <c r="C27"/>
  <c r="C28"/>
  <c r="G28" s="1"/>
  <c r="K28" s="1"/>
  <c r="C29"/>
  <c r="C30"/>
  <c r="I30" s="1"/>
  <c r="C31"/>
  <c r="C2"/>
  <c r="I2" s="1"/>
  <c r="L31" l="1"/>
  <c r="L27"/>
  <c r="L23"/>
  <c r="L19"/>
  <c r="L15"/>
  <c r="L11"/>
  <c r="L7"/>
  <c r="L3"/>
  <c r="L30"/>
  <c r="L26"/>
  <c r="L22"/>
  <c r="L18"/>
  <c r="L14"/>
  <c r="L10"/>
  <c r="L6"/>
  <c r="L2"/>
  <c r="L29"/>
  <c r="L25"/>
  <c r="L21"/>
  <c r="L17"/>
  <c r="M13"/>
  <c r="L13"/>
  <c r="L9"/>
  <c r="M5"/>
  <c r="L5"/>
  <c r="L28"/>
  <c r="L24"/>
  <c r="L20"/>
  <c r="L16"/>
  <c r="L12"/>
  <c r="L8"/>
  <c r="L4"/>
  <c r="I29"/>
  <c r="M29" s="1"/>
  <c r="I21"/>
  <c r="M21" s="1"/>
  <c r="I13"/>
  <c r="I5"/>
  <c r="G27"/>
  <c r="K27" s="1"/>
  <c r="M27" s="1"/>
  <c r="G15"/>
  <c r="K15" s="1"/>
  <c r="M15" s="1"/>
  <c r="G7"/>
  <c r="K7" s="1"/>
  <c r="M7" s="1"/>
  <c r="I25"/>
  <c r="M25" s="1"/>
  <c r="I17"/>
  <c r="M17" s="1"/>
  <c r="I9"/>
  <c r="M9" s="1"/>
  <c r="G31"/>
  <c r="K31" s="1"/>
  <c r="M31" s="1"/>
  <c r="G23"/>
  <c r="K23" s="1"/>
  <c r="M23" s="1"/>
  <c r="G19"/>
  <c r="K19" s="1"/>
  <c r="M19" s="1"/>
  <c r="G11"/>
  <c r="K11" s="1"/>
  <c r="M11" s="1"/>
  <c r="G3"/>
  <c r="K3" s="1"/>
  <c r="M3" s="1"/>
  <c r="I28"/>
  <c r="M28" s="1"/>
  <c r="I24"/>
  <c r="M24" s="1"/>
  <c r="I20"/>
  <c r="M20" s="1"/>
  <c r="I16"/>
  <c r="M16" s="1"/>
  <c r="I12"/>
  <c r="M12" s="1"/>
  <c r="I8"/>
  <c r="M8" s="1"/>
  <c r="I4"/>
  <c r="M4" s="1"/>
  <c r="G30"/>
  <c r="K30" s="1"/>
  <c r="M30" s="1"/>
  <c r="G26"/>
  <c r="K26" s="1"/>
  <c r="M26" s="1"/>
  <c r="G22"/>
  <c r="K22" s="1"/>
  <c r="M22" s="1"/>
  <c r="G18"/>
  <c r="K18" s="1"/>
  <c r="M18" s="1"/>
  <c r="G14"/>
  <c r="K14" s="1"/>
  <c r="M14" s="1"/>
  <c r="G10"/>
  <c r="K10" s="1"/>
  <c r="M10" s="1"/>
  <c r="G6"/>
  <c r="K6" s="1"/>
  <c r="M6" s="1"/>
  <c r="G2"/>
  <c r="K2" s="1"/>
  <c r="M2" s="1"/>
</calcChain>
</file>

<file path=xl/sharedStrings.xml><?xml version="1.0" encoding="utf-8"?>
<sst xmlns="http://schemas.openxmlformats.org/spreadsheetml/2006/main" count="13" uniqueCount="13">
  <si>
    <t>n</t>
  </si>
  <si>
    <t>u(Vr)
(V)</t>
  </si>
  <si>
    <t>Vr(V)</t>
  </si>
  <si>
    <t>I(mA)</t>
  </si>
  <si>
    <t>u(I)
(mA)</t>
  </si>
  <si>
    <r>
      <t>R(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)</t>
    </r>
  </si>
  <si>
    <r>
      <t>u(R)
(</t>
    </r>
    <r>
      <rPr>
        <sz val="11"/>
        <color theme="1"/>
        <rFont val="Calibri"/>
        <family val="2"/>
      </rPr>
      <t>Ω)</t>
    </r>
  </si>
  <si>
    <t>Pu(mW)</t>
  </si>
  <si>
    <t>u(Pu)
(mW)</t>
  </si>
  <si>
    <t>Pt
(mW)</t>
  </si>
  <si>
    <t>u(Pt)
(mW)</t>
  </si>
  <si>
    <t>η</t>
  </si>
  <si>
    <r>
      <t>u(</t>
    </r>
    <r>
      <rPr>
        <sz val="11"/>
        <color theme="1"/>
        <rFont val="Calibri"/>
        <family val="2"/>
      </rPr>
      <t>η)</t>
    </r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</si>
</sst>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1" xfId="0" applyNumberFormat="1" applyBorder="1"/>
    <xf numFmtId="2" fontId="0" fillId="0" borderId="1" xfId="0" applyNumberFormat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2" fontId="0" fillId="0" borderId="8" xfId="0" applyNumberFormat="1" applyBorder="1"/>
    <xf numFmtId="164" fontId="0" fillId="0" borderId="8" xfId="0" applyNumberFormat="1" applyBorder="1"/>
    <xf numFmtId="2" fontId="0" fillId="0" borderId="6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tabSelected="1" topLeftCell="A8" workbookViewId="0">
      <selection sqref="A1:M31"/>
    </sheetView>
  </sheetViews>
  <sheetFormatPr defaultRowHeight="15"/>
  <cols>
    <col min="1" max="1" width="5.85546875" customWidth="1"/>
    <col min="2" max="2" width="7.85546875" customWidth="1"/>
    <col min="3" max="3" width="7.28515625" customWidth="1"/>
    <col min="4" max="5" width="7.140625" customWidth="1"/>
    <col min="6" max="6" width="7" customWidth="1"/>
    <col min="7" max="7" width="7.5703125" customWidth="1"/>
    <col min="8" max="8" width="7.7109375" customWidth="1"/>
    <col min="9" max="9" width="6.5703125" customWidth="1"/>
    <col min="10" max="10" width="8.42578125" customWidth="1"/>
    <col min="11" max="11" width="6.7109375" customWidth="1"/>
    <col min="12" max="12" width="6.85546875" customWidth="1"/>
    <col min="13" max="13" width="7.7109375" customWidth="1"/>
  </cols>
  <sheetData>
    <row r="1" spans="1:13" ht="30">
      <c r="A1" s="3" t="s">
        <v>0</v>
      </c>
      <c r="B1" s="4" t="s">
        <v>2</v>
      </c>
      <c r="C1" s="5" t="s">
        <v>1</v>
      </c>
      <c r="D1" s="4" t="s">
        <v>3</v>
      </c>
      <c r="E1" s="5" t="s">
        <v>4</v>
      </c>
      <c r="F1" s="4" t="s">
        <v>5</v>
      </c>
      <c r="G1" s="5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7" t="s">
        <v>12</v>
      </c>
    </row>
    <row r="2" spans="1:13">
      <c r="A2" s="8">
        <v>1</v>
      </c>
      <c r="B2" s="2">
        <v>0</v>
      </c>
      <c r="C2" s="2">
        <f>(B2*0.005+3*0.01)</f>
        <v>0.03</v>
      </c>
      <c r="D2" s="1">
        <v>80.599999999999994</v>
      </c>
      <c r="E2" s="1">
        <f>(D2*0.012+4*0.1)</f>
        <v>1.3672</v>
      </c>
      <c r="F2" s="1">
        <f>(B2/(D2*(10^-3)))</f>
        <v>0</v>
      </c>
      <c r="G2" s="1">
        <f>SQRT(((1/D2*(10^-3))^2)*(C2^2)+(((-B2/(D2*(10^-3))^2)^2)*(E2*(10^-3))^2))</f>
        <v>3.7220843672456581E-7</v>
      </c>
      <c r="H2" s="1">
        <f>(B2*(D2*(10^-3))*1000)</f>
        <v>0</v>
      </c>
      <c r="I2" s="1">
        <f>SQRT(((D2*(10^-3))^2*C2^2)+(B2^2+E2^2))</f>
        <v>1.3672021382092701</v>
      </c>
      <c r="J2" s="2">
        <f>((F2+60.5)*((D2^2)*(10^-3)))</f>
        <v>393.02977999999996</v>
      </c>
      <c r="K2" s="2">
        <f>SQRT(((D2*(10^-3))^4*G2^2)+((D2*(10^-3))^4*0.984^2)+(((2*F2*D2*(10^-3)+2*60.5*D2*(10^-3))^2)*(E2*(10^-3))^2))</f>
        <v>1.4786886957308249E-2</v>
      </c>
      <c r="L2" s="2">
        <f>(H2/J2)</f>
        <v>0</v>
      </c>
      <c r="M2" s="12">
        <f>SQRT(((1/(J2*(10^-3)))^2*(I2*(10^-3))^2)+(((-H2*(10^-3))/(J2*(10^-3))^2)^2*((K2*(10^-3))^2)))</f>
        <v>3.4786222514977621E-3</v>
      </c>
    </row>
    <row r="3" spans="1:13">
      <c r="A3" s="8">
        <v>2</v>
      </c>
      <c r="B3" s="2">
        <v>0.15</v>
      </c>
      <c r="C3" s="2">
        <f t="shared" ref="C3:C31" si="0">(B3*0.005+3*0.01)</f>
        <v>3.075E-2</v>
      </c>
      <c r="D3" s="1">
        <v>78.5</v>
      </c>
      <c r="E3" s="1">
        <f t="shared" ref="E3:E31" si="1">(D3*0.012+4*0.1)</f>
        <v>1.3420000000000001</v>
      </c>
      <c r="F3" s="1">
        <f>(B3/(D3*(10^-3)))</f>
        <v>1.910828025477707</v>
      </c>
      <c r="G3" s="1">
        <f t="shared" ref="G3:G31" si="2">SQRT(((1/D3*(10^-3))^2)*(C3^2)+(((-B3/(D3*(10^-3))^2)^2)*(E3*(10^-3))^2))</f>
        <v>3.2666639622617212E-2</v>
      </c>
      <c r="H3" s="1">
        <f>(B3*(D3*(10^-3))*1000)</f>
        <v>11.774999999999999</v>
      </c>
      <c r="I3" s="1">
        <f t="shared" ref="I3:I31" si="3">SQRT(((D3*(10^-3))^2*C3^2)+(B3^2+E3^2))</f>
        <v>1.350359147335447</v>
      </c>
      <c r="J3" s="2">
        <f t="shared" ref="J3:J31" si="4">((F3+60.5)*((D3^2)*(10^-3)))</f>
        <v>384.59112500000003</v>
      </c>
      <c r="K3" s="2">
        <f t="shared" ref="K3:K31" si="5">SQRT(((D3*(10^-3))^4*G3^2)+((D3*(10^-3))^4*0.984^2)+(((2*F3*D3*(10^-3)+2*60.5*D3*(10^-3))^2)*(E3*(10^-3))^2))</f>
        <v>1.4481714670310656E-2</v>
      </c>
      <c r="L3" s="2">
        <f t="shared" ref="L3:L31" si="6">(H3/J3)</f>
        <v>3.0616931162933094E-2</v>
      </c>
      <c r="M3" s="12">
        <f t="shared" ref="M3:M31" si="7">SQRT(((1/(J3*(10^-3)))^2*(I3*(10^-3))^2)+(((-H3*(10^-3))/(J3*(10^-3))^2)^2*((K3*(10^-3))^2)))</f>
        <v>3.5111554384607904E-3</v>
      </c>
    </row>
    <row r="4" spans="1:13">
      <c r="A4" s="8">
        <v>3</v>
      </c>
      <c r="B4" s="2">
        <v>0.3</v>
      </c>
      <c r="C4" s="2">
        <f t="shared" si="0"/>
        <v>3.15E-2</v>
      </c>
      <c r="D4" s="1">
        <v>76.3</v>
      </c>
      <c r="E4" s="1">
        <f t="shared" si="1"/>
        <v>1.3155999999999999</v>
      </c>
      <c r="F4" s="1">
        <f t="shared" ref="F4:F31" si="8">(B4/(D4*(10^-3)))</f>
        <v>3.9318479685452163</v>
      </c>
      <c r="G4" s="1">
        <f t="shared" si="2"/>
        <v>6.7794746887470489E-2</v>
      </c>
      <c r="H4" s="1">
        <f t="shared" ref="H4:H31" si="9">(B4*(D4*(10^-3))*1000)</f>
        <v>22.889999999999997</v>
      </c>
      <c r="I4" s="1">
        <f t="shared" si="3"/>
        <v>1.3493736089652497</v>
      </c>
      <c r="J4" s="2">
        <f t="shared" si="4"/>
        <v>375.10224499999993</v>
      </c>
      <c r="K4" s="2">
        <f t="shared" si="5"/>
        <v>1.4152592489093915E-2</v>
      </c>
      <c r="L4" s="2">
        <f t="shared" si="6"/>
        <v>6.1023361777000303E-2</v>
      </c>
      <c r="M4" s="12">
        <f t="shared" si="7"/>
        <v>3.5973495315719073E-3</v>
      </c>
    </row>
    <row r="5" spans="1:13">
      <c r="A5" s="8">
        <v>4</v>
      </c>
      <c r="B5" s="2">
        <v>0.45</v>
      </c>
      <c r="C5" s="2">
        <f t="shared" si="0"/>
        <v>3.2250000000000001E-2</v>
      </c>
      <c r="D5" s="1">
        <v>74.3</v>
      </c>
      <c r="E5" s="1">
        <f t="shared" si="1"/>
        <v>1.2915999999999999</v>
      </c>
      <c r="F5" s="1">
        <f t="shared" si="8"/>
        <v>6.0565275908479137</v>
      </c>
      <c r="G5" s="1">
        <f t="shared" si="2"/>
        <v>0.1052841323876937</v>
      </c>
      <c r="H5" s="1">
        <f t="shared" si="9"/>
        <v>33.435000000000009</v>
      </c>
      <c r="I5" s="1">
        <f t="shared" si="3"/>
        <v>1.367748625170075</v>
      </c>
      <c r="J5" s="2">
        <f t="shared" si="4"/>
        <v>367.42464499999994</v>
      </c>
      <c r="K5" s="2">
        <f t="shared" si="5"/>
        <v>1.3893496183790507E-2</v>
      </c>
      <c r="L5" s="2">
        <f t="shared" si="6"/>
        <v>9.0998250811401116E-2</v>
      </c>
      <c r="M5" s="12">
        <f t="shared" si="7"/>
        <v>3.7225298523261515E-3</v>
      </c>
    </row>
    <row r="6" spans="1:13">
      <c r="A6" s="8">
        <v>5</v>
      </c>
      <c r="B6" s="2">
        <v>0.6</v>
      </c>
      <c r="C6" s="2">
        <f t="shared" si="0"/>
        <v>3.3000000000000002E-2</v>
      </c>
      <c r="D6" s="1">
        <v>72.2</v>
      </c>
      <c r="E6" s="1">
        <f t="shared" si="1"/>
        <v>1.2664</v>
      </c>
      <c r="F6" s="1">
        <f t="shared" si="8"/>
        <v>8.3102493074792232</v>
      </c>
      <c r="G6" s="1">
        <f t="shared" si="2"/>
        <v>0.14576315405877324</v>
      </c>
      <c r="H6" s="1">
        <f t="shared" si="9"/>
        <v>43.32</v>
      </c>
      <c r="I6" s="1">
        <f t="shared" si="3"/>
        <v>1.4013474361423579</v>
      </c>
      <c r="J6" s="2">
        <f t="shared" si="4"/>
        <v>358.69682</v>
      </c>
      <c r="K6" s="2">
        <f t="shared" si="5"/>
        <v>1.360975644834593E-2</v>
      </c>
      <c r="L6" s="2">
        <f t="shared" si="6"/>
        <v>0.12077051589138704</v>
      </c>
      <c r="M6" s="12">
        <f t="shared" si="7"/>
        <v>3.9067767594782839E-3</v>
      </c>
    </row>
    <row r="7" spans="1:13">
      <c r="A7" s="8">
        <v>6</v>
      </c>
      <c r="B7" s="2">
        <v>0.75</v>
      </c>
      <c r="C7" s="2">
        <f t="shared" si="0"/>
        <v>3.3750000000000002E-2</v>
      </c>
      <c r="D7" s="1">
        <v>70</v>
      </c>
      <c r="E7" s="1">
        <f t="shared" si="1"/>
        <v>1.24</v>
      </c>
      <c r="F7" s="1">
        <f t="shared" si="8"/>
        <v>10.714285714285714</v>
      </c>
      <c r="G7" s="1">
        <f t="shared" si="2"/>
        <v>0.18979591836795931</v>
      </c>
      <c r="H7" s="1">
        <f t="shared" si="9"/>
        <v>52.500000000000007</v>
      </c>
      <c r="I7" s="1">
        <f t="shared" si="3"/>
        <v>1.449174103207151</v>
      </c>
      <c r="J7" s="2">
        <f t="shared" si="4"/>
        <v>348.95</v>
      </c>
      <c r="K7" s="2">
        <f t="shared" si="5"/>
        <v>1.3302313723559733E-2</v>
      </c>
      <c r="L7" s="2">
        <f t="shared" si="6"/>
        <v>0.1504513540621866</v>
      </c>
      <c r="M7" s="12">
        <f t="shared" si="7"/>
        <v>4.1529602669958801E-3</v>
      </c>
    </row>
    <row r="8" spans="1:13">
      <c r="A8" s="8">
        <v>7</v>
      </c>
      <c r="B8" s="2">
        <v>0.9</v>
      </c>
      <c r="C8" s="2">
        <f t="shared" si="0"/>
        <v>3.4500000000000003E-2</v>
      </c>
      <c r="D8" s="1">
        <v>67.7</v>
      </c>
      <c r="E8" s="1">
        <f t="shared" si="1"/>
        <v>1.2124000000000001</v>
      </c>
      <c r="F8" s="1">
        <f t="shared" si="8"/>
        <v>13.29394387001477</v>
      </c>
      <c r="G8" s="1">
        <f t="shared" si="2"/>
        <v>0.23807352360476855</v>
      </c>
      <c r="H8" s="1">
        <f t="shared" si="9"/>
        <v>60.930000000000014</v>
      </c>
      <c r="I8" s="1">
        <f t="shared" si="3"/>
        <v>1.5099401363169742</v>
      </c>
      <c r="J8" s="2">
        <f t="shared" si="4"/>
        <v>338.21904499999999</v>
      </c>
      <c r="K8" s="2">
        <f t="shared" si="5"/>
        <v>1.2972193997656012E-2</v>
      </c>
      <c r="L8" s="2">
        <f t="shared" si="6"/>
        <v>0.1801495241050072</v>
      </c>
      <c r="M8" s="12">
        <f t="shared" si="7"/>
        <v>4.4643906576960716E-3</v>
      </c>
    </row>
    <row r="9" spans="1:13">
      <c r="A9" s="8">
        <v>8</v>
      </c>
      <c r="B9" s="2">
        <v>1.05</v>
      </c>
      <c r="C9" s="2">
        <f t="shared" si="0"/>
        <v>3.5249999999999997E-2</v>
      </c>
      <c r="D9" s="1">
        <v>65.599999999999994</v>
      </c>
      <c r="E9" s="1">
        <f t="shared" si="1"/>
        <v>1.1871999999999998</v>
      </c>
      <c r="F9" s="1">
        <f t="shared" si="8"/>
        <v>16.006097560975611</v>
      </c>
      <c r="G9" s="1">
        <f t="shared" si="2"/>
        <v>0.28967132659181311</v>
      </c>
      <c r="H9" s="1">
        <f t="shared" si="9"/>
        <v>68.88</v>
      </c>
      <c r="I9" s="1">
        <f t="shared" si="3"/>
        <v>1.5849129904173793</v>
      </c>
      <c r="J9" s="2">
        <f t="shared" si="4"/>
        <v>329.23327999999992</v>
      </c>
      <c r="K9" s="2">
        <f t="shared" si="5"/>
        <v>1.2707920101779341E-2</v>
      </c>
      <c r="L9" s="2">
        <f t="shared" si="6"/>
        <v>0.20921335777476691</v>
      </c>
      <c r="M9" s="12">
        <f t="shared" si="7"/>
        <v>4.8139581161162105E-3</v>
      </c>
    </row>
    <row r="10" spans="1:13">
      <c r="A10" s="8">
        <v>9</v>
      </c>
      <c r="B10" s="2">
        <v>1.2</v>
      </c>
      <c r="C10" s="2">
        <f t="shared" si="0"/>
        <v>3.5999999999999997E-2</v>
      </c>
      <c r="D10" s="1">
        <v>63.6</v>
      </c>
      <c r="E10" s="1">
        <f t="shared" si="1"/>
        <v>1.1632</v>
      </c>
      <c r="F10" s="1">
        <f t="shared" si="8"/>
        <v>18.867924528301884</v>
      </c>
      <c r="G10" s="1">
        <f t="shared" si="2"/>
        <v>0.34508128634198548</v>
      </c>
      <c r="H10" s="1">
        <f t="shared" si="9"/>
        <v>76.319999999999993</v>
      </c>
      <c r="I10" s="1">
        <f t="shared" si="3"/>
        <v>1.671238906400925</v>
      </c>
      <c r="J10" s="2">
        <f t="shared" si="4"/>
        <v>321.04008000000005</v>
      </c>
      <c r="K10" s="2">
        <f t="shared" si="5"/>
        <v>1.2477719190292936E-2</v>
      </c>
      <c r="L10" s="2">
        <f t="shared" si="6"/>
        <v>0.23772732675621058</v>
      </c>
      <c r="M10" s="12">
        <f t="shared" si="7"/>
        <v>5.205709950136559E-3</v>
      </c>
    </row>
    <row r="11" spans="1:13">
      <c r="A11" s="8">
        <v>10</v>
      </c>
      <c r="B11" s="2">
        <v>1.35</v>
      </c>
      <c r="C11" s="2">
        <f t="shared" si="0"/>
        <v>3.6749999999999998E-2</v>
      </c>
      <c r="D11" s="1">
        <v>61.5</v>
      </c>
      <c r="E11" s="1">
        <f t="shared" si="1"/>
        <v>1.1379999999999999</v>
      </c>
      <c r="F11" s="1">
        <f t="shared" si="8"/>
        <v>21.951219512195124</v>
      </c>
      <c r="G11" s="1">
        <f t="shared" si="2"/>
        <v>0.40618679357569232</v>
      </c>
      <c r="H11" s="1">
        <f t="shared" si="9"/>
        <v>83.025000000000006</v>
      </c>
      <c r="I11" s="1">
        <f t="shared" si="3"/>
        <v>1.7656582648307162</v>
      </c>
      <c r="J11" s="2">
        <f t="shared" si="4"/>
        <v>311.85112500000002</v>
      </c>
      <c r="K11" s="2">
        <f t="shared" si="5"/>
        <v>1.2223208493333087E-2</v>
      </c>
      <c r="L11" s="2">
        <f t="shared" si="6"/>
        <v>0.26623280579795888</v>
      </c>
      <c r="M11" s="12">
        <f t="shared" si="7"/>
        <v>5.66187235557759E-3</v>
      </c>
    </row>
    <row r="12" spans="1:13">
      <c r="A12" s="8">
        <v>11</v>
      </c>
      <c r="B12" s="2">
        <v>1.5</v>
      </c>
      <c r="C12" s="2">
        <f t="shared" si="0"/>
        <v>3.7499999999999999E-2</v>
      </c>
      <c r="D12" s="1">
        <v>59.2</v>
      </c>
      <c r="E12" s="1">
        <f t="shared" si="1"/>
        <v>1.1104000000000001</v>
      </c>
      <c r="F12" s="1">
        <f t="shared" si="8"/>
        <v>25.337837837837835</v>
      </c>
      <c r="G12" s="1">
        <f t="shared" si="2"/>
        <v>0.47525566106689399</v>
      </c>
      <c r="H12" s="1">
        <f t="shared" si="9"/>
        <v>88.8</v>
      </c>
      <c r="I12" s="1">
        <f t="shared" si="3"/>
        <v>1.8662778700933043</v>
      </c>
      <c r="J12" s="2">
        <f t="shared" si="4"/>
        <v>300.83072000000004</v>
      </c>
      <c r="K12" s="2">
        <f t="shared" si="5"/>
        <v>1.1917338554302296E-2</v>
      </c>
      <c r="L12" s="2">
        <f t="shared" si="6"/>
        <v>0.29518261964735509</v>
      </c>
      <c r="M12" s="12">
        <f t="shared" si="7"/>
        <v>6.2037586635906401E-3</v>
      </c>
    </row>
    <row r="13" spans="1:13">
      <c r="A13" s="8">
        <v>12</v>
      </c>
      <c r="B13" s="2">
        <v>1.65</v>
      </c>
      <c r="C13" s="2">
        <f t="shared" si="0"/>
        <v>3.8249999999999999E-2</v>
      </c>
      <c r="D13" s="1">
        <v>57.2</v>
      </c>
      <c r="E13" s="1">
        <f t="shared" si="1"/>
        <v>1.0864</v>
      </c>
      <c r="F13" s="1">
        <f t="shared" si="8"/>
        <v>28.846153846153843</v>
      </c>
      <c r="G13" s="1">
        <f t="shared" si="2"/>
        <v>0.54787520172176352</v>
      </c>
      <c r="H13" s="1">
        <f t="shared" si="9"/>
        <v>94.38</v>
      </c>
      <c r="I13" s="1">
        <f t="shared" si="3"/>
        <v>1.9755428992827289</v>
      </c>
      <c r="J13" s="2">
        <f t="shared" si="4"/>
        <v>292.32632000000001</v>
      </c>
      <c r="K13" s="2">
        <f t="shared" si="5"/>
        <v>1.169974908731458E-2</v>
      </c>
      <c r="L13" s="2">
        <f t="shared" si="6"/>
        <v>0.32285837279380108</v>
      </c>
      <c r="M13" s="12">
        <f t="shared" si="7"/>
        <v>6.7580179251595773E-3</v>
      </c>
    </row>
    <row r="14" spans="1:13">
      <c r="A14" s="8">
        <v>13</v>
      </c>
      <c r="B14" s="2">
        <v>1.8</v>
      </c>
      <c r="C14" s="2">
        <f t="shared" si="0"/>
        <v>3.9E-2</v>
      </c>
      <c r="D14" s="1">
        <v>55.1</v>
      </c>
      <c r="E14" s="1">
        <f t="shared" si="1"/>
        <v>1.0611999999999999</v>
      </c>
      <c r="F14" s="1">
        <f t="shared" si="8"/>
        <v>32.667876588021777</v>
      </c>
      <c r="G14" s="1">
        <f t="shared" si="2"/>
        <v>0.62916788811670865</v>
      </c>
      <c r="H14" s="1">
        <f t="shared" si="9"/>
        <v>99.18</v>
      </c>
      <c r="I14" s="1">
        <f t="shared" si="3"/>
        <v>2.0895334545709505</v>
      </c>
      <c r="J14" s="2">
        <f t="shared" si="4"/>
        <v>282.85860500000001</v>
      </c>
      <c r="K14" s="2">
        <f t="shared" si="5"/>
        <v>1.1457932930688759E-2</v>
      </c>
      <c r="L14" s="2">
        <f t="shared" si="6"/>
        <v>0.35063455113907532</v>
      </c>
      <c r="M14" s="12">
        <f t="shared" si="7"/>
        <v>7.3872149544027604E-3</v>
      </c>
    </row>
    <row r="15" spans="1:13">
      <c r="A15" s="8">
        <v>14</v>
      </c>
      <c r="B15" s="2">
        <v>1.95</v>
      </c>
      <c r="C15" s="2">
        <f t="shared" si="0"/>
        <v>3.9750000000000001E-2</v>
      </c>
      <c r="D15" s="1">
        <v>52.8</v>
      </c>
      <c r="E15" s="1">
        <f t="shared" si="1"/>
        <v>1.0335999999999999</v>
      </c>
      <c r="F15" s="1">
        <f t="shared" si="8"/>
        <v>36.93181818181818</v>
      </c>
      <c r="G15" s="1">
        <f t="shared" si="2"/>
        <v>0.7229683195596206</v>
      </c>
      <c r="H15" s="1">
        <f t="shared" si="9"/>
        <v>102.96</v>
      </c>
      <c r="I15" s="1">
        <f t="shared" si="3"/>
        <v>2.2069964578497716</v>
      </c>
      <c r="J15" s="2">
        <f t="shared" si="4"/>
        <v>271.62431999999995</v>
      </c>
      <c r="K15" s="2">
        <f t="shared" si="5"/>
        <v>1.1166034445653313E-2</v>
      </c>
      <c r="L15" s="2">
        <f t="shared" si="6"/>
        <v>0.37905295078143225</v>
      </c>
      <c r="M15" s="12">
        <f t="shared" si="7"/>
        <v>8.1251948144804836E-3</v>
      </c>
    </row>
    <row r="16" spans="1:13">
      <c r="A16" s="8">
        <v>15</v>
      </c>
      <c r="B16" s="2">
        <v>2.1</v>
      </c>
      <c r="C16" s="2">
        <f t="shared" si="0"/>
        <v>4.0500000000000001E-2</v>
      </c>
      <c r="D16" s="1">
        <v>50.7</v>
      </c>
      <c r="E16" s="1">
        <f t="shared" si="1"/>
        <v>1.0084</v>
      </c>
      <c r="F16" s="1">
        <f t="shared" si="8"/>
        <v>41.420118343195263</v>
      </c>
      <c r="G16" s="1">
        <f t="shared" si="2"/>
        <v>0.82382736365478781</v>
      </c>
      <c r="H16" s="1">
        <f t="shared" si="9"/>
        <v>106.47000000000001</v>
      </c>
      <c r="I16" s="1">
        <f t="shared" si="3"/>
        <v>2.3295653620892938</v>
      </c>
      <c r="J16" s="2">
        <f t="shared" si="4"/>
        <v>261.98464500000006</v>
      </c>
      <c r="K16" s="2">
        <f t="shared" si="5"/>
        <v>1.0931146949603043E-2</v>
      </c>
      <c r="L16" s="2">
        <f t="shared" si="6"/>
        <v>0.40639786350837465</v>
      </c>
      <c r="M16" s="12">
        <f t="shared" si="7"/>
        <v>8.8920081473724943E-3</v>
      </c>
    </row>
    <row r="17" spans="1:13">
      <c r="A17" s="8">
        <v>16</v>
      </c>
      <c r="B17" s="2">
        <v>2.25</v>
      </c>
      <c r="C17" s="2">
        <f t="shared" si="0"/>
        <v>4.1249999999999995E-2</v>
      </c>
      <c r="D17" s="1">
        <v>48.4</v>
      </c>
      <c r="E17" s="1">
        <f t="shared" si="1"/>
        <v>0.98080000000000001</v>
      </c>
      <c r="F17" s="1">
        <f t="shared" si="8"/>
        <v>46.487603305785129</v>
      </c>
      <c r="G17" s="1">
        <f t="shared" si="2"/>
        <v>0.94204630831265934</v>
      </c>
      <c r="H17" s="1">
        <f t="shared" si="9"/>
        <v>108.89999999999999</v>
      </c>
      <c r="I17" s="1">
        <f t="shared" si="3"/>
        <v>2.4544801131832887</v>
      </c>
      <c r="J17" s="2">
        <f t="shared" si="4"/>
        <v>250.62488000000002</v>
      </c>
      <c r="K17" s="2">
        <f t="shared" si="5"/>
        <v>1.0647033496083029E-2</v>
      </c>
      <c r="L17" s="2">
        <f t="shared" si="6"/>
        <v>0.43451392375729009</v>
      </c>
      <c r="M17" s="12">
        <f t="shared" si="7"/>
        <v>9.7934589457571303E-3</v>
      </c>
    </row>
    <row r="18" spans="1:13">
      <c r="A18" s="8">
        <v>17</v>
      </c>
      <c r="B18" s="2">
        <v>2.4</v>
      </c>
      <c r="C18" s="2">
        <f t="shared" si="0"/>
        <v>4.1999999999999996E-2</v>
      </c>
      <c r="D18" s="1">
        <v>46.4</v>
      </c>
      <c r="E18" s="1">
        <f t="shared" si="1"/>
        <v>0.95679999999999998</v>
      </c>
      <c r="F18" s="1">
        <f t="shared" si="8"/>
        <v>51.724137931034484</v>
      </c>
      <c r="G18" s="1">
        <f t="shared" si="2"/>
        <v>1.066587395957578</v>
      </c>
      <c r="H18" s="1">
        <f t="shared" si="9"/>
        <v>111.35999999999999</v>
      </c>
      <c r="I18" s="1">
        <f t="shared" si="3"/>
        <v>2.5836931005484067</v>
      </c>
      <c r="J18" s="2">
        <f t="shared" si="4"/>
        <v>241.61408</v>
      </c>
      <c r="K18" s="2">
        <f t="shared" si="5"/>
        <v>1.044281571923626E-2</v>
      </c>
      <c r="L18" s="2">
        <f t="shared" si="6"/>
        <v>0.46090029190351817</v>
      </c>
      <c r="M18" s="12">
        <f t="shared" si="7"/>
        <v>1.0693489318349911E-2</v>
      </c>
    </row>
    <row r="19" spans="1:13">
      <c r="A19" s="8">
        <v>18</v>
      </c>
      <c r="B19" s="2">
        <v>2.5499999999999998</v>
      </c>
      <c r="C19" s="2">
        <f t="shared" si="0"/>
        <v>4.2749999999999996E-2</v>
      </c>
      <c r="D19" s="1">
        <v>44.3</v>
      </c>
      <c r="E19" s="1">
        <f t="shared" si="1"/>
        <v>0.93159999999999998</v>
      </c>
      <c r="F19" s="1">
        <f t="shared" si="8"/>
        <v>57.562076749435661</v>
      </c>
      <c r="G19" s="1">
        <f t="shared" si="2"/>
        <v>1.2104927923203457</v>
      </c>
      <c r="H19" s="1">
        <f t="shared" si="9"/>
        <v>112.96499999999999</v>
      </c>
      <c r="I19" s="1">
        <f t="shared" si="3"/>
        <v>2.7148447739370165</v>
      </c>
      <c r="J19" s="2">
        <f t="shared" si="4"/>
        <v>231.69564499999998</v>
      </c>
      <c r="K19" s="2">
        <f t="shared" si="5"/>
        <v>1.0214397597592332E-2</v>
      </c>
      <c r="L19" s="2">
        <f t="shared" si="6"/>
        <v>0.48755771822987864</v>
      </c>
      <c r="M19" s="12">
        <f t="shared" si="7"/>
        <v>1.1717308461650004E-2</v>
      </c>
    </row>
    <row r="20" spans="1:13">
      <c r="A20" s="8">
        <v>19</v>
      </c>
      <c r="B20" s="2">
        <v>2.7</v>
      </c>
      <c r="C20" s="2">
        <f t="shared" si="0"/>
        <v>4.3499999999999997E-2</v>
      </c>
      <c r="D20" s="1">
        <v>42.2</v>
      </c>
      <c r="E20" s="1">
        <f t="shared" si="1"/>
        <v>0.90640000000000009</v>
      </c>
      <c r="F20" s="1">
        <f t="shared" si="8"/>
        <v>63.981042654028435</v>
      </c>
      <c r="G20" s="1">
        <f t="shared" si="2"/>
        <v>1.3742278924556326</v>
      </c>
      <c r="H20" s="1">
        <f t="shared" si="9"/>
        <v>113.94000000000001</v>
      </c>
      <c r="I20" s="1">
        <f t="shared" si="3"/>
        <v>2.8480808151796695</v>
      </c>
      <c r="J20" s="2">
        <f t="shared" si="4"/>
        <v>221.68082000000004</v>
      </c>
      <c r="K20" s="2">
        <f t="shared" si="5"/>
        <v>9.9871914231450757E-3</v>
      </c>
      <c r="L20" s="2">
        <f t="shared" si="6"/>
        <v>0.51398222002246285</v>
      </c>
      <c r="M20" s="12">
        <f t="shared" si="7"/>
        <v>1.284768542954114E-2</v>
      </c>
    </row>
    <row r="21" spans="1:13">
      <c r="A21" s="8">
        <v>20</v>
      </c>
      <c r="B21" s="2">
        <v>2.85</v>
      </c>
      <c r="C21" s="2">
        <f t="shared" si="0"/>
        <v>4.4249999999999998E-2</v>
      </c>
      <c r="D21" s="1">
        <v>40.1</v>
      </c>
      <c r="E21" s="1">
        <f t="shared" si="1"/>
        <v>0.88119999999999998</v>
      </c>
      <c r="F21" s="1">
        <f t="shared" si="8"/>
        <v>71.072319201995015</v>
      </c>
      <c r="G21" s="1">
        <f t="shared" si="2"/>
        <v>1.5618186454068237</v>
      </c>
      <c r="H21" s="1">
        <f t="shared" si="9"/>
        <v>114.28500000000001</v>
      </c>
      <c r="I21" s="1">
        <f t="shared" si="3"/>
        <v>2.9831219533542512</v>
      </c>
      <c r="J21" s="2">
        <f t="shared" si="4"/>
        <v>211.56960500000002</v>
      </c>
      <c r="K21" s="2">
        <f t="shared" si="5"/>
        <v>9.7607962855572189E-3</v>
      </c>
      <c r="L21" s="2">
        <f t="shared" si="6"/>
        <v>0.54017683683816486</v>
      </c>
      <c r="M21" s="12">
        <f t="shared" si="7"/>
        <v>1.4099977229115986E-2</v>
      </c>
    </row>
    <row r="22" spans="1:13">
      <c r="A22" s="8">
        <v>21</v>
      </c>
      <c r="B22" s="2">
        <v>3</v>
      </c>
      <c r="C22" s="2">
        <f t="shared" si="0"/>
        <v>4.4999999999999998E-2</v>
      </c>
      <c r="D22" s="1">
        <v>37.799999999999997</v>
      </c>
      <c r="E22" s="1">
        <f t="shared" si="1"/>
        <v>0.85359999999999991</v>
      </c>
      <c r="F22" s="1">
        <f t="shared" si="8"/>
        <v>79.365079365079367</v>
      </c>
      <c r="G22" s="1">
        <f t="shared" si="2"/>
        <v>1.792223062064727</v>
      </c>
      <c r="H22" s="1">
        <f t="shared" si="9"/>
        <v>113.4</v>
      </c>
      <c r="I22" s="1">
        <f t="shared" si="3"/>
        <v>3.1190761217708363</v>
      </c>
      <c r="J22" s="2">
        <f t="shared" si="4"/>
        <v>199.84481999999997</v>
      </c>
      <c r="K22" s="2">
        <f t="shared" si="5"/>
        <v>9.4868045204003857E-3</v>
      </c>
      <c r="L22" s="2">
        <f t="shared" si="6"/>
        <v>0.56744027691085519</v>
      </c>
      <c r="M22" s="12">
        <f t="shared" si="7"/>
        <v>1.5607513705781961E-2</v>
      </c>
    </row>
    <row r="23" spans="1:13">
      <c r="A23" s="8">
        <v>22</v>
      </c>
      <c r="B23" s="2">
        <v>3.15</v>
      </c>
      <c r="C23" s="2">
        <f t="shared" si="0"/>
        <v>4.5749999999999999E-2</v>
      </c>
      <c r="D23" s="1">
        <v>35.799999999999997</v>
      </c>
      <c r="E23" s="1">
        <f t="shared" si="1"/>
        <v>0.8296</v>
      </c>
      <c r="F23" s="1">
        <f t="shared" si="8"/>
        <v>87.988826815642454</v>
      </c>
      <c r="G23" s="1">
        <f t="shared" si="2"/>
        <v>2.0389813052031101</v>
      </c>
      <c r="H23" s="1">
        <f t="shared" si="9"/>
        <v>112.77</v>
      </c>
      <c r="I23" s="1">
        <f t="shared" si="3"/>
        <v>3.2574129063648996</v>
      </c>
      <c r="J23" s="2">
        <f t="shared" si="4"/>
        <v>190.30921999999998</v>
      </c>
      <c r="K23" s="2">
        <f t="shared" si="5"/>
        <v>9.2851695653539054E-3</v>
      </c>
      <c r="L23" s="2">
        <f t="shared" si="6"/>
        <v>0.59256193683101643</v>
      </c>
      <c r="M23" s="12">
        <f t="shared" si="7"/>
        <v>1.7116446344842256E-2</v>
      </c>
    </row>
    <row r="24" spans="1:13">
      <c r="A24" s="8">
        <v>23</v>
      </c>
      <c r="B24" s="2">
        <v>3.3</v>
      </c>
      <c r="C24" s="2">
        <f t="shared" si="0"/>
        <v>4.65E-2</v>
      </c>
      <c r="D24" s="1">
        <v>33.6</v>
      </c>
      <c r="E24" s="1">
        <f t="shared" si="1"/>
        <v>0.80320000000000003</v>
      </c>
      <c r="F24" s="1">
        <f t="shared" si="8"/>
        <v>98.214285714285694</v>
      </c>
      <c r="G24" s="1">
        <f t="shared" si="2"/>
        <v>2.3477891156466657</v>
      </c>
      <c r="H24" s="1">
        <f t="shared" si="9"/>
        <v>110.88000000000001</v>
      </c>
      <c r="I24" s="1">
        <f t="shared" si="3"/>
        <v>3.3963410725505407</v>
      </c>
      <c r="J24" s="2">
        <f t="shared" si="4"/>
        <v>179.18207999999998</v>
      </c>
      <c r="K24" s="2">
        <f t="shared" si="5"/>
        <v>9.0358378238992402E-3</v>
      </c>
      <c r="L24" s="2">
        <f t="shared" si="6"/>
        <v>0.61881188118811892</v>
      </c>
      <c r="M24" s="12">
        <f t="shared" si="7"/>
        <v>1.8954717320221616E-2</v>
      </c>
    </row>
    <row r="25" spans="1:13">
      <c r="A25" s="8">
        <v>24</v>
      </c>
      <c r="B25" s="2">
        <v>3.45</v>
      </c>
      <c r="C25" s="2">
        <f t="shared" si="0"/>
        <v>4.725E-2</v>
      </c>
      <c r="D25" s="1">
        <v>31.6</v>
      </c>
      <c r="E25" s="1">
        <f t="shared" si="1"/>
        <v>0.77920000000000011</v>
      </c>
      <c r="F25" s="1">
        <f t="shared" si="8"/>
        <v>109.17721518987341</v>
      </c>
      <c r="G25" s="1">
        <f t="shared" si="2"/>
        <v>2.6921166479734966</v>
      </c>
      <c r="H25" s="1">
        <f t="shared" si="9"/>
        <v>109.02000000000002</v>
      </c>
      <c r="I25" s="1">
        <f t="shared" si="3"/>
        <v>3.5368990470958614</v>
      </c>
      <c r="J25" s="2">
        <f t="shared" si="4"/>
        <v>169.43288000000001</v>
      </c>
      <c r="K25" s="2">
        <f t="shared" si="5"/>
        <v>8.8324393012767372E-3</v>
      </c>
      <c r="L25" s="2">
        <f t="shared" si="6"/>
        <v>0.64344063560744535</v>
      </c>
      <c r="M25" s="12">
        <f t="shared" si="7"/>
        <v>2.0874954217769862E-2</v>
      </c>
    </row>
    <row r="26" spans="1:13">
      <c r="A26" s="8">
        <v>25</v>
      </c>
      <c r="B26" s="2">
        <v>3.6</v>
      </c>
      <c r="C26" s="2">
        <f t="shared" si="0"/>
        <v>4.8000000000000001E-2</v>
      </c>
      <c r="D26" s="1">
        <v>29.4</v>
      </c>
      <c r="E26" s="1">
        <f t="shared" si="1"/>
        <v>0.75280000000000002</v>
      </c>
      <c r="F26" s="1">
        <f t="shared" si="8"/>
        <v>122.44897959183675</v>
      </c>
      <c r="G26" s="1">
        <f t="shared" si="2"/>
        <v>3.135360266556027</v>
      </c>
      <c r="H26" s="1">
        <f t="shared" si="9"/>
        <v>105.84</v>
      </c>
      <c r="I26" s="1">
        <f t="shared" si="3"/>
        <v>3.6778675657893722</v>
      </c>
      <c r="J26" s="2">
        <f t="shared" si="4"/>
        <v>158.13378</v>
      </c>
      <c r="K26" s="2">
        <f t="shared" si="5"/>
        <v>8.5818590238841471E-3</v>
      </c>
      <c r="L26" s="2">
        <f t="shared" si="6"/>
        <v>0.66930670979976581</v>
      </c>
      <c r="M26" s="12">
        <f t="shared" si="7"/>
        <v>2.3257978472660815E-2</v>
      </c>
    </row>
    <row r="27" spans="1:13">
      <c r="A27" s="8">
        <v>26</v>
      </c>
      <c r="B27" s="2">
        <v>3.75</v>
      </c>
      <c r="C27" s="2">
        <f t="shared" si="0"/>
        <v>4.8750000000000002E-2</v>
      </c>
      <c r="D27" s="1">
        <v>27.3</v>
      </c>
      <c r="E27" s="1">
        <f t="shared" si="1"/>
        <v>0.72760000000000002</v>
      </c>
      <c r="F27" s="1">
        <f t="shared" si="8"/>
        <v>137.36263736263734</v>
      </c>
      <c r="G27" s="1">
        <f t="shared" si="2"/>
        <v>3.6609910236288212</v>
      </c>
      <c r="H27" s="1">
        <f t="shared" si="9"/>
        <v>102.37500000000001</v>
      </c>
      <c r="I27" s="1">
        <f t="shared" si="3"/>
        <v>3.8199350166237469</v>
      </c>
      <c r="J27" s="2">
        <f t="shared" si="4"/>
        <v>147.465045</v>
      </c>
      <c r="K27" s="2">
        <f t="shared" si="5"/>
        <v>8.3528258577733848E-3</v>
      </c>
      <c r="L27" s="2">
        <f t="shared" si="6"/>
        <v>0.69423231790286311</v>
      </c>
      <c r="M27" s="12">
        <f t="shared" si="7"/>
        <v>2.5904033176256509E-2</v>
      </c>
    </row>
    <row r="28" spans="1:13">
      <c r="A28" s="8">
        <v>27</v>
      </c>
      <c r="B28" s="2">
        <v>3.9</v>
      </c>
      <c r="C28" s="2">
        <f t="shared" si="0"/>
        <v>4.9500000000000002E-2</v>
      </c>
      <c r="D28" s="1">
        <v>25.2</v>
      </c>
      <c r="E28" s="1">
        <f t="shared" si="1"/>
        <v>0.70240000000000002</v>
      </c>
      <c r="F28" s="1">
        <f t="shared" si="8"/>
        <v>154.76190476190476</v>
      </c>
      <c r="G28" s="1">
        <f t="shared" si="2"/>
        <v>4.3136810279671893</v>
      </c>
      <c r="H28" s="1">
        <f t="shared" si="9"/>
        <v>98.279999999999987</v>
      </c>
      <c r="I28" s="1">
        <f t="shared" si="3"/>
        <v>3.9627474453977962</v>
      </c>
      <c r="J28" s="2">
        <f t="shared" si="4"/>
        <v>136.69991999999999</v>
      </c>
      <c r="K28" s="2">
        <f t="shared" si="5"/>
        <v>8.121961191234298E-3</v>
      </c>
      <c r="L28" s="2">
        <f t="shared" si="6"/>
        <v>0.71894701913505143</v>
      </c>
      <c r="M28" s="12">
        <f t="shared" si="7"/>
        <v>2.8988691051038483E-2</v>
      </c>
    </row>
    <row r="29" spans="1:13">
      <c r="A29" s="8">
        <v>28</v>
      </c>
      <c r="B29" s="2">
        <v>4.05</v>
      </c>
      <c r="C29" s="2">
        <f t="shared" si="0"/>
        <v>5.0250000000000003E-2</v>
      </c>
      <c r="D29" s="1">
        <v>23</v>
      </c>
      <c r="E29" s="1">
        <f t="shared" si="1"/>
        <v>0.67600000000000005</v>
      </c>
      <c r="F29" s="1">
        <f t="shared" si="8"/>
        <v>176.08695652173913</v>
      </c>
      <c r="G29" s="1">
        <f t="shared" si="2"/>
        <v>5.1754253308133169</v>
      </c>
      <c r="H29" s="1">
        <f t="shared" si="9"/>
        <v>93.149999999999991</v>
      </c>
      <c r="I29" s="1">
        <f t="shared" si="3"/>
        <v>4.106029388077741</v>
      </c>
      <c r="J29" s="2">
        <f t="shared" si="4"/>
        <v>125.1545</v>
      </c>
      <c r="K29" s="2">
        <f t="shared" si="5"/>
        <v>7.8670580198547755E-3</v>
      </c>
      <c r="L29" s="2">
        <f t="shared" si="6"/>
        <v>0.74428006983368555</v>
      </c>
      <c r="M29" s="12">
        <f t="shared" si="7"/>
        <v>3.2807718164104827E-2</v>
      </c>
    </row>
    <row r="30" spans="1:13">
      <c r="A30" s="8">
        <v>29</v>
      </c>
      <c r="B30" s="2">
        <v>4.2</v>
      </c>
      <c r="C30" s="2">
        <f t="shared" si="0"/>
        <v>5.1000000000000004E-2</v>
      </c>
      <c r="D30" s="1">
        <v>21</v>
      </c>
      <c r="E30" s="1">
        <f t="shared" si="1"/>
        <v>0.65200000000000002</v>
      </c>
      <c r="F30" s="1">
        <f t="shared" si="8"/>
        <v>200</v>
      </c>
      <c r="G30" s="1">
        <f t="shared" si="2"/>
        <v>6.209523809524284</v>
      </c>
      <c r="H30" s="1">
        <f t="shared" si="9"/>
        <v>88.200000000000017</v>
      </c>
      <c r="I30" s="1">
        <f t="shared" si="3"/>
        <v>4.2503064768368182</v>
      </c>
      <c r="J30" s="2">
        <f t="shared" si="4"/>
        <v>114.8805</v>
      </c>
      <c r="K30" s="2">
        <f t="shared" si="5"/>
        <v>7.6533927607408967E-3</v>
      </c>
      <c r="L30" s="2">
        <f t="shared" si="6"/>
        <v>0.76775431861804244</v>
      </c>
      <c r="M30" s="12">
        <f t="shared" si="7"/>
        <v>3.6997667476055554E-2</v>
      </c>
    </row>
    <row r="31" spans="1:13" ht="15.75" thickBot="1">
      <c r="A31" s="9">
        <v>30</v>
      </c>
      <c r="B31" s="10">
        <v>4.3499999999999996</v>
      </c>
      <c r="C31" s="2">
        <f t="shared" si="0"/>
        <v>5.1749999999999997E-2</v>
      </c>
      <c r="D31" s="11">
        <v>18.8</v>
      </c>
      <c r="E31" s="1">
        <f t="shared" si="1"/>
        <v>0.62560000000000004</v>
      </c>
      <c r="F31" s="1">
        <f t="shared" si="8"/>
        <v>231.38297872340422</v>
      </c>
      <c r="G31" s="1">
        <f t="shared" si="2"/>
        <v>7.6996378451793062</v>
      </c>
      <c r="H31" s="1">
        <f t="shared" si="9"/>
        <v>81.779999999999987</v>
      </c>
      <c r="I31" s="1">
        <f t="shared" si="3"/>
        <v>4.3947555457083629</v>
      </c>
      <c r="J31" s="2">
        <f t="shared" si="4"/>
        <v>103.16312000000002</v>
      </c>
      <c r="K31" s="2">
        <f t="shared" si="5"/>
        <v>7.3936758941292357E-3</v>
      </c>
      <c r="L31" s="2">
        <f t="shared" si="6"/>
        <v>0.79272515216678174</v>
      </c>
      <c r="M31" s="12">
        <f t="shared" si="7"/>
        <v>4.2600102188921428E-2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2014-04-22T19:09:47Z</dcterms:modified>
</cp:coreProperties>
</file>