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/>
  <mc:AlternateContent xmlns:mc="http://schemas.openxmlformats.org/markup-compatibility/2006">
    <mc:Choice Requires="x15">
      <x15ac:absPath xmlns:x15ac="http://schemas.microsoft.com/office/spreadsheetml/2010/11/ac" url="C:\Users\cortesj\Dropbox\villarrica\Villarrica_paperNew\Tables\"/>
    </mc:Choice>
  </mc:AlternateContent>
  <xr:revisionPtr revIDLastSave="0" documentId="13_ncr:1_{1F11069F-F4B7-4F61-84AC-159F72BC6536}" xr6:coauthVersionLast="46" xr6:coauthVersionMax="46" xr10:uidLastSave="{00000000-0000-0000-0000-000000000000}"/>
  <bookViews>
    <workbookView xWindow="0" yWindow="1680" windowWidth="24495" windowHeight="13920" tabRatio="49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  <c r="B28" i="1"/>
  <c r="C28" i="1"/>
  <c r="D28" i="1"/>
  <c r="E28" i="1"/>
  <c r="F28" i="1"/>
  <c r="G28" i="1"/>
  <c r="H28" i="1"/>
  <c r="I28" i="1"/>
  <c r="J28" i="1"/>
  <c r="K28" i="1"/>
  <c r="L28" i="1"/>
  <c r="B31" i="1"/>
  <c r="B32" i="1" s="1"/>
  <c r="C31" i="1"/>
  <c r="C32" i="1" s="1"/>
  <c r="D31" i="1"/>
  <c r="E31" i="1"/>
  <c r="E32" i="1" s="1"/>
  <c r="F31" i="1"/>
  <c r="F32" i="1" s="1"/>
  <c r="G31" i="1"/>
  <c r="G32" i="1" s="1"/>
  <c r="H31" i="1"/>
  <c r="H32" i="1" s="1"/>
  <c r="I31" i="1"/>
  <c r="I32" i="1" s="1"/>
  <c r="B40" i="1" s="1"/>
  <c r="J31" i="1"/>
  <c r="K31" i="1"/>
  <c r="K32" i="1" s="1"/>
  <c r="L31" i="1"/>
  <c r="L32" i="1" s="1"/>
  <c r="D32" i="1"/>
  <c r="J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8" i="1" l="1"/>
  <c r="B39" i="1"/>
  <c r="B41" i="1"/>
</calcChain>
</file>

<file path=xl/sharedStrings.xml><?xml version="1.0" encoding="utf-8"?>
<sst xmlns="http://schemas.openxmlformats.org/spreadsheetml/2006/main" count="56" uniqueCount="42">
  <si>
    <t>Table 3b. Electron microprobe analyses of clinopyroxene phenocrysts</t>
  </si>
  <si>
    <t>Sample</t>
  </si>
  <si>
    <t>VILL-99-10 (ESC)</t>
  </si>
  <si>
    <t>VILL-99-6 (ESC)</t>
  </si>
  <si>
    <t>VILL-99-7 (ESC)</t>
  </si>
  <si>
    <t>VILL-99-3-P(ESC)</t>
  </si>
  <si>
    <t>number</t>
  </si>
  <si>
    <t xml:space="preserve">118 / 1 . </t>
  </si>
  <si>
    <t xml:space="preserve">119 / 1 . </t>
  </si>
  <si>
    <t xml:space="preserve">120 / 1 . </t>
  </si>
  <si>
    <t xml:space="preserve">121 / 1 . </t>
  </si>
  <si>
    <t xml:space="preserve">122 / 1 . </t>
  </si>
  <si>
    <t xml:space="preserve">123 / 1 . </t>
  </si>
  <si>
    <t xml:space="preserve">128 / 1 . </t>
  </si>
  <si>
    <t xml:space="preserve">129 / 1 . </t>
  </si>
  <si>
    <t xml:space="preserve">70 / 1 . </t>
  </si>
  <si>
    <t xml:space="preserve">72 / 1 . </t>
  </si>
  <si>
    <r>
      <t>SiO</t>
    </r>
    <r>
      <rPr>
        <vertAlign val="subscript"/>
        <sz val="9"/>
        <rFont val="Arial"/>
        <family val="2"/>
      </rPr>
      <t>2</t>
    </r>
  </si>
  <si>
    <r>
      <t>TiO</t>
    </r>
    <r>
      <rPr>
        <vertAlign val="subscript"/>
        <sz val="9"/>
        <rFont val="Arial"/>
        <family val="2"/>
      </rPr>
      <t>2</t>
    </r>
  </si>
  <si>
    <r>
      <t>Al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</si>
  <si>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Cr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</si>
  <si>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t>FeO</t>
  </si>
  <si>
    <t>MnO</t>
  </si>
  <si>
    <t>MgO</t>
  </si>
  <si>
    <t>CaO</t>
  </si>
  <si>
    <r>
      <t>Na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</si>
  <si>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t>Total</t>
  </si>
  <si>
    <t>Si</t>
  </si>
  <si>
    <t>Ti</t>
  </si>
  <si>
    <t>Al</t>
  </si>
  <si>
    <t>Cr</t>
  </si>
  <si>
    <r>
      <t>Fe</t>
    </r>
    <r>
      <rPr>
        <vertAlign val="superscript"/>
        <sz val="9"/>
        <rFont val="Arial"/>
        <family val="2"/>
      </rPr>
      <t>3+</t>
    </r>
  </si>
  <si>
    <r>
      <t>Fe</t>
    </r>
    <r>
      <rPr>
        <vertAlign val="superscript"/>
        <sz val="9"/>
        <rFont val="Arial"/>
        <family val="2"/>
      </rPr>
      <t>2+</t>
    </r>
  </si>
  <si>
    <t>Mn</t>
  </si>
  <si>
    <t>Mg</t>
  </si>
  <si>
    <t>Ca</t>
  </si>
  <si>
    <t>Na</t>
  </si>
  <si>
    <t>Fe3+/Fe2+</t>
  </si>
  <si>
    <r>
      <t>D</t>
    </r>
    <r>
      <rPr>
        <sz val="9"/>
        <rFont val="Arial"/>
        <family val="2"/>
      </rPr>
      <t>QFM</t>
    </r>
  </si>
  <si>
    <t>Fe+Mn</t>
  </si>
  <si>
    <r>
      <rPr>
        <i/>
        <sz val="9"/>
        <rFont val="Arial"/>
        <family val="2"/>
      </rPr>
      <t>f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 xml:space="preserve"> Averages</t>
    </r>
  </si>
  <si>
    <t>Mg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</si>
</sst>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Verdana"/>
      <family val="2"/>
    </font>
    <font>
      <sz val="9"/>
      <name val="Arial"/>
      <family val="2"/>
    </font>
    <font>
      <vertAlign val="subscript"/>
      <sz val="9"/>
      <name val="Arial"/>
      <family val="2"/>
    </font>
    <font>
      <vertAlign val="superscript"/>
      <sz val="9"/>
      <name val="Arial"/>
      <family val="2"/>
    </font>
    <font>
      <sz val="9"/>
      <name val="Symbol"/>
      <family val="1"/>
      <charset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Border="1" applyAlignment="1"/>
    <xf numFmtId="164" fontId="1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"/>
  <sheetViews>
    <sheetView tabSelected="1" topLeftCell="A7" workbookViewId="0">
      <selection activeCell="B35" sqref="B35"/>
    </sheetView>
  </sheetViews>
  <sheetFormatPr defaultColWidth="10.75" defaultRowHeight="12" x14ac:dyDescent="0.2"/>
  <cols>
    <col min="1" max="1" width="17.375" style="1" customWidth="1"/>
    <col min="2" max="6" width="11.375" style="1" customWidth="1"/>
    <col min="7" max="10" width="10.75" style="1"/>
    <col min="11" max="12" width="11.625" style="1" customWidth="1"/>
    <col min="13" max="16384" width="10.75" style="1"/>
  </cols>
  <sheetData>
    <row r="1" spans="1:12" x14ac:dyDescent="0.2">
      <c r="A1" s="1" t="s">
        <v>0</v>
      </c>
    </row>
    <row r="2" spans="1:12" x14ac:dyDescent="0.2">
      <c r="A2" s="2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3</v>
      </c>
      <c r="H2" s="3" t="s">
        <v>3</v>
      </c>
      <c r="I2" s="3" t="s">
        <v>4</v>
      </c>
      <c r="J2" s="3" t="s">
        <v>4</v>
      </c>
      <c r="K2" s="3" t="s">
        <v>5</v>
      </c>
      <c r="L2" s="3" t="s">
        <v>5</v>
      </c>
    </row>
    <row r="3" spans="1:12" x14ac:dyDescent="0.2">
      <c r="A3" s="2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5" t="s">
        <v>11</v>
      </c>
      <c r="H3" s="5" t="s">
        <v>12</v>
      </c>
      <c r="I3" s="5" t="s">
        <v>13</v>
      </c>
      <c r="J3" s="5" t="s">
        <v>14</v>
      </c>
      <c r="K3" s="4" t="s">
        <v>15</v>
      </c>
      <c r="L3" s="4" t="s">
        <v>16</v>
      </c>
    </row>
    <row r="4" spans="1:12" x14ac:dyDescent="0.2">
      <c r="A4" s="2"/>
      <c r="B4" s="4"/>
      <c r="C4" s="4"/>
      <c r="D4" s="4"/>
      <c r="E4" s="4"/>
      <c r="F4" s="4"/>
      <c r="G4" s="5"/>
      <c r="H4" s="5"/>
      <c r="I4" s="5"/>
      <c r="J4" s="5"/>
      <c r="K4" s="4"/>
      <c r="L4" s="4"/>
    </row>
    <row r="5" spans="1:12" ht="13.5" x14ac:dyDescent="0.25">
      <c r="A5" s="6" t="s">
        <v>17</v>
      </c>
      <c r="B5" s="5">
        <v>51.667999999999999</v>
      </c>
      <c r="C5" s="5">
        <v>51.890999999999998</v>
      </c>
      <c r="D5" s="5">
        <v>50.694000000000003</v>
      </c>
      <c r="E5" s="5">
        <v>51.546999999999997</v>
      </c>
      <c r="F5" s="5">
        <v>50.38</v>
      </c>
      <c r="G5" s="5">
        <v>52.78235294117647</v>
      </c>
      <c r="H5" s="5">
        <v>52.021568627450982</v>
      </c>
      <c r="I5" s="5">
        <v>51.303921568627452</v>
      </c>
      <c r="J5" s="5">
        <v>51.691176470588232</v>
      </c>
      <c r="K5" s="5">
        <v>50.052419999999998</v>
      </c>
      <c r="L5" s="5">
        <v>52.5045</v>
      </c>
    </row>
    <row r="6" spans="1:12" ht="13.5" x14ac:dyDescent="0.25">
      <c r="A6" s="6" t="s">
        <v>18</v>
      </c>
      <c r="B6" s="5">
        <v>0.48399999999999999</v>
      </c>
      <c r="C6" s="5">
        <v>0.42299999999999999</v>
      </c>
      <c r="D6" s="5">
        <v>0.48099999999999998</v>
      </c>
      <c r="E6" s="5">
        <v>0.51300000000000001</v>
      </c>
      <c r="F6" s="5">
        <v>0.51</v>
      </c>
      <c r="G6" s="5">
        <v>0.4568627450980392</v>
      </c>
      <c r="H6" s="5">
        <v>0.56372549019607832</v>
      </c>
      <c r="I6" s="5">
        <v>0.52745098039215688</v>
      </c>
      <c r="J6" s="5">
        <v>0.52254901960784317</v>
      </c>
      <c r="K6" s="5">
        <v>0.82824000000000009</v>
      </c>
      <c r="L6" s="5">
        <v>0.42534</v>
      </c>
    </row>
    <row r="7" spans="1:12" ht="13.5" x14ac:dyDescent="0.25">
      <c r="A7" s="6" t="s">
        <v>19</v>
      </c>
      <c r="B7" s="5">
        <v>2.2480000000000002</v>
      </c>
      <c r="C7" s="5">
        <v>2.1190000000000002</v>
      </c>
      <c r="D7" s="5">
        <v>2.198</v>
      </c>
      <c r="E7" s="5">
        <v>2.4889999999999999</v>
      </c>
      <c r="F7" s="5">
        <v>2.637</v>
      </c>
      <c r="G7" s="5">
        <v>2.0862745098039217</v>
      </c>
      <c r="H7" s="5">
        <v>2.52843137254902</v>
      </c>
      <c r="I7" s="5">
        <v>2.4205882352941175</v>
      </c>
      <c r="J7" s="5">
        <v>2.5254901960784317</v>
      </c>
      <c r="K7" s="5">
        <v>3.6689400000000001</v>
      </c>
      <c r="L7" s="5">
        <v>1.5147000000000002</v>
      </c>
    </row>
    <row r="8" spans="1:12" ht="13.5" x14ac:dyDescent="0.25">
      <c r="A8" s="1" t="s">
        <v>20</v>
      </c>
      <c r="B8" s="5">
        <v>0.55000000000000004</v>
      </c>
      <c r="C8" s="5">
        <v>0.52500000000000002</v>
      </c>
      <c r="D8" s="5">
        <v>0.53300000000000003</v>
      </c>
      <c r="E8" s="5">
        <v>0.60899999999999999</v>
      </c>
      <c r="F8" s="5">
        <v>0.60699999999999998</v>
      </c>
      <c r="G8" s="5">
        <v>0.54803921568627456</v>
      </c>
      <c r="H8" s="5">
        <v>0.53921568627450989</v>
      </c>
      <c r="I8" s="5">
        <v>0.56176470588235294</v>
      </c>
      <c r="J8" s="5">
        <v>0.56862745098039214</v>
      </c>
      <c r="K8" s="5">
        <v>7.2419999999999998E-2</v>
      </c>
      <c r="L8" s="5">
        <v>6.1199999999999997E-2</v>
      </c>
    </row>
    <row r="9" spans="1:12" x14ac:dyDescent="0.2">
      <c r="A9" s="2" t="s">
        <v>21</v>
      </c>
      <c r="B9" s="5">
        <v>8.2530000000000001</v>
      </c>
      <c r="C9" s="5">
        <v>8.3179999999999996</v>
      </c>
      <c r="D9" s="5">
        <v>7.98</v>
      </c>
      <c r="E9" s="5">
        <v>8.0730000000000004</v>
      </c>
      <c r="F9" s="5">
        <v>8.0950000000000006</v>
      </c>
      <c r="G9" s="5">
        <v>8.0245098039215694</v>
      </c>
      <c r="H9" s="5">
        <v>8.6196078431372545</v>
      </c>
      <c r="I9" s="5">
        <v>9.4950980392156854</v>
      </c>
      <c r="J9" s="5">
        <v>8.5637254901960791</v>
      </c>
      <c r="K9" s="5">
        <v>9.2105999999999995</v>
      </c>
      <c r="L9" s="5">
        <v>10.11636</v>
      </c>
    </row>
    <row r="10" spans="1:12" x14ac:dyDescent="0.2">
      <c r="A10" s="2" t="s">
        <v>22</v>
      </c>
      <c r="B10" s="5">
        <v>0.26</v>
      </c>
      <c r="C10" s="5">
        <v>0.27400000000000002</v>
      </c>
      <c r="D10" s="5">
        <v>0.245</v>
      </c>
      <c r="E10" s="5">
        <v>0.26800000000000002</v>
      </c>
      <c r="F10" s="5">
        <v>0.26300000000000001</v>
      </c>
      <c r="G10" s="5">
        <v>0.28333333333333333</v>
      </c>
      <c r="H10" s="5">
        <v>0.28529411764705881</v>
      </c>
      <c r="I10" s="5">
        <v>0.32058823529411767</v>
      </c>
      <c r="J10" s="5">
        <v>0.27843137254901962</v>
      </c>
      <c r="K10" s="5">
        <v>0.27540000000000003</v>
      </c>
      <c r="L10" s="5">
        <v>0.38862000000000002</v>
      </c>
    </row>
    <row r="11" spans="1:12" x14ac:dyDescent="0.2">
      <c r="A11" s="2" t="s">
        <v>23</v>
      </c>
      <c r="B11" s="5">
        <v>18.143999999999998</v>
      </c>
      <c r="C11" s="5">
        <v>18.404</v>
      </c>
      <c r="D11" s="5">
        <v>18.442</v>
      </c>
      <c r="E11" s="5">
        <v>18.084</v>
      </c>
      <c r="F11" s="5">
        <v>17.876999999999999</v>
      </c>
      <c r="G11" s="5">
        <v>18.232352941176472</v>
      </c>
      <c r="H11" s="5">
        <v>17.858823529411765</v>
      </c>
      <c r="I11" s="5">
        <v>18.450980392156861</v>
      </c>
      <c r="J11" s="5">
        <v>17.392156862745097</v>
      </c>
      <c r="K11" s="5">
        <v>15.246960000000001</v>
      </c>
      <c r="L11" s="5">
        <v>17.73066</v>
      </c>
    </row>
    <row r="12" spans="1:12" x14ac:dyDescent="0.2">
      <c r="A12" s="2" t="s">
        <v>24</v>
      </c>
      <c r="B12" s="5">
        <v>18.132999999999999</v>
      </c>
      <c r="C12" s="5">
        <v>17.975000000000001</v>
      </c>
      <c r="D12" s="5">
        <v>17.969000000000001</v>
      </c>
      <c r="E12" s="5">
        <v>18.241</v>
      </c>
      <c r="F12" s="5">
        <v>18.129000000000001</v>
      </c>
      <c r="G12" s="5">
        <v>18.119607843137253</v>
      </c>
      <c r="H12" s="5">
        <v>18.170588235294115</v>
      </c>
      <c r="I12" s="5">
        <v>16.199019607843137</v>
      </c>
      <c r="J12" s="5">
        <v>18.2</v>
      </c>
      <c r="K12" s="5">
        <v>20.460180000000001</v>
      </c>
      <c r="L12" s="5">
        <v>17.843879999999999</v>
      </c>
    </row>
    <row r="13" spans="1:12" ht="13.5" x14ac:dyDescent="0.25">
      <c r="A13" s="2" t="s">
        <v>25</v>
      </c>
      <c r="B13" s="5">
        <v>0.28399999999999997</v>
      </c>
      <c r="C13" s="5">
        <v>0.316</v>
      </c>
      <c r="D13" s="5">
        <v>0.32600000000000001</v>
      </c>
      <c r="E13" s="5">
        <v>0.30199999999999999</v>
      </c>
      <c r="F13" s="5">
        <v>0.316</v>
      </c>
      <c r="G13" s="5">
        <v>0.26568627450980392</v>
      </c>
      <c r="H13" s="5">
        <v>0.31960784313725493</v>
      </c>
      <c r="I13" s="5">
        <v>0.30882352941176472</v>
      </c>
      <c r="J13" s="5">
        <v>0.32745098039215687</v>
      </c>
      <c r="K13" s="5">
        <v>0.29171999999999998</v>
      </c>
      <c r="L13" s="5">
        <v>0.19481999999999999</v>
      </c>
    </row>
    <row r="14" spans="1:12" x14ac:dyDescent="0.2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2" t="s">
        <v>26</v>
      </c>
      <c r="B15" s="5">
        <f t="shared" ref="B15:L15" si="0">SUM(B5:B14)</f>
        <v>100.024</v>
      </c>
      <c r="C15" s="5">
        <f t="shared" si="0"/>
        <v>100.245</v>
      </c>
      <c r="D15" s="5">
        <f t="shared" si="0"/>
        <v>98.867999999999995</v>
      </c>
      <c r="E15" s="5">
        <f t="shared" si="0"/>
        <v>100.126</v>
      </c>
      <c r="F15" s="5">
        <f t="shared" si="0"/>
        <v>98.814000000000007</v>
      </c>
      <c r="G15" s="5">
        <f t="shared" si="0"/>
        <v>100.79901960784314</v>
      </c>
      <c r="H15" s="5">
        <f t="shared" si="0"/>
        <v>100.90686274509804</v>
      </c>
      <c r="I15" s="5">
        <f t="shared" si="0"/>
        <v>99.588235294117666</v>
      </c>
      <c r="J15" s="5">
        <f t="shared" si="0"/>
        <v>100.06960784313725</v>
      </c>
      <c r="K15" s="5">
        <f t="shared" si="0"/>
        <v>100.10687999999999</v>
      </c>
      <c r="L15" s="5">
        <f t="shared" si="0"/>
        <v>100.78008</v>
      </c>
    </row>
    <row r="16" spans="1:12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2" t="s">
        <v>27</v>
      </c>
      <c r="B17" s="7">
        <v>1.9070442695589143</v>
      </c>
      <c r="C17" s="7">
        <v>1.9104342484439658</v>
      </c>
      <c r="D17" s="7">
        <v>1.8943189999171421</v>
      </c>
      <c r="E17" s="7">
        <v>1.9002664860195397</v>
      </c>
      <c r="F17" s="7">
        <v>1.8859820561196392</v>
      </c>
      <c r="G17" s="7">
        <v>1.9265129400131911</v>
      </c>
      <c r="H17" s="7">
        <v>1.9050005433726984</v>
      </c>
      <c r="I17" s="7">
        <v>1.9034917951480781</v>
      </c>
      <c r="J17" s="7">
        <v>1.9092381528702034</v>
      </c>
      <c r="K17" s="7">
        <v>1.8677445870819323</v>
      </c>
      <c r="L17" s="7">
        <v>1.9335962235241628</v>
      </c>
    </row>
    <row r="18" spans="1:12" x14ac:dyDescent="0.2">
      <c r="A18" s="2" t="s">
        <v>28</v>
      </c>
      <c r="B18" s="7">
        <v>1.3435069276997667E-2</v>
      </c>
      <c r="C18" s="7">
        <v>1.1712128997785868E-2</v>
      </c>
      <c r="D18" s="7">
        <v>1.351752108941043E-2</v>
      </c>
      <c r="E18" s="7">
        <v>1.4222760734887844E-2</v>
      </c>
      <c r="F18" s="7">
        <v>1.4358365159117826E-2</v>
      </c>
      <c r="G18" s="7">
        <v>1.2540774354648095E-2</v>
      </c>
      <c r="H18" s="7">
        <v>1.5525112575106397E-2</v>
      </c>
      <c r="I18" s="7">
        <v>1.4717633191905761E-2</v>
      </c>
      <c r="J18" s="7">
        <v>1.4515304463196894E-2</v>
      </c>
      <c r="K18" s="7">
        <v>2.3243634196985934E-2</v>
      </c>
      <c r="L18" s="7">
        <v>1.1780423776161049E-2</v>
      </c>
    </row>
    <row r="19" spans="1:12" x14ac:dyDescent="0.2">
      <c r="A19" s="2" t="s">
        <v>29</v>
      </c>
      <c r="B19" s="7">
        <v>9.7818950995391576E-2</v>
      </c>
      <c r="C19" s="7">
        <v>9.1972625048991868E-2</v>
      </c>
      <c r="D19" s="7">
        <v>9.6830419476561264E-2</v>
      </c>
      <c r="E19" s="7">
        <v>0.10817417241514439</v>
      </c>
      <c r="F19" s="7">
        <v>0.11637966251101331</v>
      </c>
      <c r="G19" s="7">
        <v>8.9772269868104812E-2</v>
      </c>
      <c r="H19" s="7">
        <v>0.10915670087136793</v>
      </c>
      <c r="I19" s="7">
        <v>0.10587878154254105</v>
      </c>
      <c r="J19" s="7">
        <v>0.10997068876353698</v>
      </c>
      <c r="K19" s="7">
        <v>0.16140633873552623</v>
      </c>
      <c r="L19" s="7">
        <v>6.5763278802604672E-2</v>
      </c>
    </row>
    <row r="20" spans="1:12" x14ac:dyDescent="0.2">
      <c r="A20" s="2" t="s">
        <v>30</v>
      </c>
      <c r="B20" s="7">
        <v>1.6048457069526047E-2</v>
      </c>
      <c r="C20" s="7">
        <v>1.5280263021713354E-2</v>
      </c>
      <c r="D20" s="7">
        <v>1.5745455731927031E-2</v>
      </c>
      <c r="E20" s="7">
        <v>1.7748427399261898E-2</v>
      </c>
      <c r="F20" s="7">
        <v>1.7963855616562403E-2</v>
      </c>
      <c r="G20" s="7">
        <v>1.581343769013446E-2</v>
      </c>
      <c r="H20" s="7">
        <v>1.5610098719574675E-2</v>
      </c>
      <c r="I20" s="7">
        <v>1.6477312101251203E-2</v>
      </c>
      <c r="J20" s="7">
        <v>1.6603627483434972E-2</v>
      </c>
      <c r="K20" s="7">
        <v>2.1363991585901239E-3</v>
      </c>
      <c r="L20" s="7">
        <v>1.7817721063117741E-3</v>
      </c>
    </row>
    <row r="21" spans="1:12" ht="13.5" x14ac:dyDescent="0.2">
      <c r="A21" s="2" t="s">
        <v>31</v>
      </c>
      <c r="B21" s="7">
        <v>6.5498611169793108E-2</v>
      </c>
      <c r="C21" s="7">
        <v>7.1012001729769805E-2</v>
      </c>
      <c r="D21" s="7">
        <v>8.6520549788664275E-2</v>
      </c>
      <c r="E21" s="7">
        <v>6.668552790612374E-2</v>
      </c>
      <c r="F21" s="7">
        <v>8.7912453157984891E-2</v>
      </c>
      <c r="G21" s="7">
        <v>3.5109507435250334E-2</v>
      </c>
      <c r="H21" s="7">
        <v>5.6875086526830411E-2</v>
      </c>
      <c r="I21" s="7">
        <v>6.3441641817361727E-2</v>
      </c>
      <c r="J21" s="7">
        <v>4.9369511523982411E-2</v>
      </c>
      <c r="K21" s="7">
        <v>7.558775709725328E-2</v>
      </c>
      <c r="L21" s="7">
        <v>5.4972511231896143E-2</v>
      </c>
    </row>
    <row r="22" spans="1:12" ht="13.5" x14ac:dyDescent="0.2">
      <c r="A22" s="2" t="s">
        <v>32</v>
      </c>
      <c r="B22" s="7">
        <v>0.18925854983398077</v>
      </c>
      <c r="C22" s="7">
        <v>0.18510263726519022</v>
      </c>
      <c r="D22" s="7">
        <v>0.16286706276319202</v>
      </c>
      <c r="E22" s="7">
        <v>0.18221252449291236</v>
      </c>
      <c r="F22" s="7">
        <v>0.16552551484311762</v>
      </c>
      <c r="G22" s="7">
        <v>0.20984031421913502</v>
      </c>
      <c r="H22" s="7">
        <v>0.20710708652332374</v>
      </c>
      <c r="I22" s="7">
        <v>0.23118724915857752</v>
      </c>
      <c r="J22" s="7">
        <v>0.21516470650720856</v>
      </c>
      <c r="K22" s="7">
        <v>0.21185790560012119</v>
      </c>
      <c r="L22" s="7">
        <v>0.25660705573352205</v>
      </c>
    </row>
    <row r="23" spans="1:12" x14ac:dyDescent="0.2">
      <c r="A23" s="2" t="s">
        <v>33</v>
      </c>
      <c r="B23" s="7">
        <v>8.1287448466621087E-3</v>
      </c>
      <c r="C23" s="7">
        <v>8.5447947986853658E-3</v>
      </c>
      <c r="D23" s="7">
        <v>7.7548545925242053E-3</v>
      </c>
      <c r="E23" s="7">
        <v>8.3686793542218762E-3</v>
      </c>
      <c r="F23" s="7">
        <v>8.3396180684078315E-3</v>
      </c>
      <c r="G23" s="7">
        <v>8.7597532915022966E-3</v>
      </c>
      <c r="H23" s="7">
        <v>8.8494340587279251E-3</v>
      </c>
      <c r="I23" s="7">
        <v>1.0075324602676943E-2</v>
      </c>
      <c r="J23" s="7">
        <v>8.7110975254589464E-3</v>
      </c>
      <c r="K23" s="7">
        <v>8.7049716705642037E-3</v>
      </c>
      <c r="L23" s="7">
        <v>1.2122869481742501E-2</v>
      </c>
    </row>
    <row r="24" spans="1:12" x14ac:dyDescent="0.2">
      <c r="A24" s="2" t="s">
        <v>34</v>
      </c>
      <c r="B24" s="7">
        <v>0.99805354515382483</v>
      </c>
      <c r="C24" s="7">
        <v>1.0097967304010331</v>
      </c>
      <c r="D24" s="7">
        <v>1.0270373860508593</v>
      </c>
      <c r="E24" s="7">
        <v>0.99354443061086195</v>
      </c>
      <c r="F24" s="7">
        <v>0.9973686520857159</v>
      </c>
      <c r="G24" s="7">
        <v>0.99176227390127447</v>
      </c>
      <c r="H24" s="7">
        <v>0.97464438873292991</v>
      </c>
      <c r="I24" s="7">
        <v>1.0202381850431743</v>
      </c>
      <c r="J24" s="7">
        <v>0.95736779051133725</v>
      </c>
      <c r="K24" s="7">
        <v>0.84792481984414103</v>
      </c>
      <c r="L24" s="7">
        <v>0.97314116619980795</v>
      </c>
    </row>
    <row r="25" spans="1:12" x14ac:dyDescent="0.2">
      <c r="A25" s="2" t="s">
        <v>35</v>
      </c>
      <c r="B25" s="7">
        <v>0.71713841077327267</v>
      </c>
      <c r="C25" s="7">
        <v>0.70909292647377109</v>
      </c>
      <c r="D25" s="7">
        <v>0.71947326817064583</v>
      </c>
      <c r="E25" s="7">
        <v>0.7205331337907217</v>
      </c>
      <c r="F25" s="7">
        <v>0.72718923517435885</v>
      </c>
      <c r="G25" s="7">
        <v>0.70864083921521615</v>
      </c>
      <c r="H25" s="7">
        <v>0.71297589386947402</v>
      </c>
      <c r="I25" s="7">
        <v>0.64399630616199266</v>
      </c>
      <c r="J25" s="7">
        <v>0.72029313367587622</v>
      </c>
      <c r="K25" s="7">
        <v>0.81808052761430572</v>
      </c>
      <c r="L25" s="7">
        <v>0.7041298491816631</v>
      </c>
    </row>
    <row r="26" spans="1:12" x14ac:dyDescent="0.2">
      <c r="A26" s="2" t="s">
        <v>36</v>
      </c>
      <c r="B26" s="7">
        <v>2.0324696906534604E-2</v>
      </c>
      <c r="C26" s="7">
        <v>2.2557644683978393E-2</v>
      </c>
      <c r="D26" s="7">
        <v>2.3620047616554309E-2</v>
      </c>
      <c r="E26" s="7">
        <v>2.1586621229385195E-2</v>
      </c>
      <c r="F26" s="7">
        <v>2.2936813843074652E-2</v>
      </c>
      <c r="G26" s="7">
        <v>1.8802643729167925E-2</v>
      </c>
      <c r="H26" s="7">
        <v>2.2693198013382654E-2</v>
      </c>
      <c r="I26" s="7">
        <v>2.2216592141121688E-2</v>
      </c>
      <c r="J26" s="7">
        <v>2.3450742437754898E-2</v>
      </c>
      <c r="K26" s="7">
        <v>2.1106937549206017E-2</v>
      </c>
      <c r="L26" s="7">
        <v>1.3911354414692852E-2</v>
      </c>
    </row>
    <row r="27" spans="1:12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">
      <c r="A28" s="2" t="s">
        <v>26</v>
      </c>
      <c r="B28" s="7">
        <f t="shared" ref="B28:L28" si="1">SUM(B17:B26)</f>
        <v>4.0327493055848977</v>
      </c>
      <c r="C28" s="7">
        <f t="shared" si="1"/>
        <v>4.0355060008648849</v>
      </c>
      <c r="D28" s="7">
        <f t="shared" si="1"/>
        <v>4.0476855651974804</v>
      </c>
      <c r="E28" s="7">
        <f t="shared" si="1"/>
        <v>4.033342763953061</v>
      </c>
      <c r="F28" s="7">
        <f t="shared" si="1"/>
        <v>4.0439562265789926</v>
      </c>
      <c r="G28" s="7">
        <f t="shared" si="1"/>
        <v>4.0175547537176248</v>
      </c>
      <c r="H28" s="7">
        <f t="shared" si="1"/>
        <v>4.0284375432634159</v>
      </c>
      <c r="I28" s="7">
        <f t="shared" si="1"/>
        <v>4.0317208209086806</v>
      </c>
      <c r="J28" s="7">
        <f t="shared" si="1"/>
        <v>4.0246847557619905</v>
      </c>
      <c r="K28" s="7">
        <f t="shared" si="1"/>
        <v>4.0377938785486265</v>
      </c>
      <c r="L28" s="7">
        <f t="shared" si="1"/>
        <v>4.0278065044525642</v>
      </c>
    </row>
    <row r="29" spans="1:12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37</v>
      </c>
      <c r="B31" s="1">
        <f t="shared" ref="B31:L31" si="2">B21/B22</f>
        <v>0.34608006469059949</v>
      </c>
      <c r="C31" s="1">
        <f t="shared" si="2"/>
        <v>0.38363581837050403</v>
      </c>
      <c r="D31" s="1">
        <f t="shared" si="2"/>
        <v>0.53123417541129703</v>
      </c>
      <c r="E31" s="1">
        <f t="shared" si="2"/>
        <v>0.36597664233952065</v>
      </c>
      <c r="F31" s="1">
        <f t="shared" si="2"/>
        <v>0.5311111899655282</v>
      </c>
      <c r="G31" s="1">
        <f t="shared" si="2"/>
        <v>0.16731535866166156</v>
      </c>
      <c r="H31" s="1">
        <f t="shared" si="2"/>
        <v>0.27461680564187418</v>
      </c>
      <c r="I31" s="1">
        <f t="shared" si="2"/>
        <v>0.27441669922654516</v>
      </c>
      <c r="J31" s="1">
        <f t="shared" si="2"/>
        <v>0.22944985878680066</v>
      </c>
      <c r="K31" s="1">
        <f t="shared" si="2"/>
        <v>0.35678516165417073</v>
      </c>
      <c r="L31" s="1">
        <f t="shared" si="2"/>
        <v>0.21422836981140253</v>
      </c>
    </row>
    <row r="32" spans="1:12" x14ac:dyDescent="0.2">
      <c r="A32" s="8" t="s">
        <v>38</v>
      </c>
      <c r="B32" s="1">
        <f t="shared" ref="B32:L32" si="3">(-1.801*B31)+(8.753*B31)-0.943</f>
        <v>1.4629486097290476</v>
      </c>
      <c r="C32" s="1">
        <f t="shared" si="3"/>
        <v>1.7240362093117443</v>
      </c>
      <c r="D32" s="1">
        <f t="shared" si="3"/>
        <v>2.7501399874593373</v>
      </c>
      <c r="E32" s="1">
        <f t="shared" si="3"/>
        <v>1.6012696175443475</v>
      </c>
      <c r="F32" s="1">
        <f t="shared" si="3"/>
        <v>2.749284992640352</v>
      </c>
      <c r="G32" s="1">
        <f t="shared" si="3"/>
        <v>0.22017637341587115</v>
      </c>
      <c r="H32" s="1">
        <f t="shared" si="3"/>
        <v>0.96613603282230931</v>
      </c>
      <c r="I32" s="1">
        <f t="shared" si="3"/>
        <v>0.9647448930229422</v>
      </c>
      <c r="J32" s="1">
        <f t="shared" si="3"/>
        <v>0.65213541828583799</v>
      </c>
      <c r="K32" s="1">
        <f t="shared" si="3"/>
        <v>1.5373704438197948</v>
      </c>
      <c r="L32" s="1">
        <f t="shared" si="3"/>
        <v>0.54631562692887059</v>
      </c>
    </row>
    <row r="33" spans="1:12" x14ac:dyDescent="0.2">
      <c r="A33" s="1" t="s">
        <v>35</v>
      </c>
      <c r="B33" s="1">
        <f t="shared" ref="B33:L33" si="4">B25/(B22+B25+B24+B23)</f>
        <v>0.37495879480308858</v>
      </c>
      <c r="C33" s="1">
        <f t="shared" si="4"/>
        <v>0.37076035313242817</v>
      </c>
      <c r="D33" s="1">
        <f t="shared" si="4"/>
        <v>0.37528613244452708</v>
      </c>
      <c r="E33" s="1">
        <f t="shared" si="4"/>
        <v>0.3783003789456903</v>
      </c>
      <c r="F33" s="1">
        <f t="shared" si="4"/>
        <v>0.38304910309643608</v>
      </c>
      <c r="G33" s="1">
        <f t="shared" si="4"/>
        <v>0.36927548967565194</v>
      </c>
      <c r="H33" s="1">
        <f t="shared" si="4"/>
        <v>0.37454537829876411</v>
      </c>
      <c r="I33" s="1">
        <f t="shared" si="4"/>
        <v>0.33796761905447548</v>
      </c>
      <c r="J33" s="1">
        <f t="shared" si="4"/>
        <v>0.37879527804344693</v>
      </c>
      <c r="K33" s="1">
        <f t="shared" si="4"/>
        <v>0.43363421311294653</v>
      </c>
      <c r="L33" s="1">
        <f t="shared" si="4"/>
        <v>0.36183427998022638</v>
      </c>
    </row>
    <row r="34" spans="1:12" x14ac:dyDescent="0.2">
      <c r="A34" s="1" t="s">
        <v>39</v>
      </c>
      <c r="B34" s="1">
        <f t="shared" ref="B34:L34" si="5">(B22+B23)/(B22+B23+B24+B25)</f>
        <v>0.10320476634781077</v>
      </c>
      <c r="C34" s="1">
        <f t="shared" si="5"/>
        <v>0.10125159568609252</v>
      </c>
      <c r="D34" s="1">
        <f t="shared" si="5"/>
        <v>8.8998496966407437E-2</v>
      </c>
      <c r="E34" s="1">
        <f t="shared" si="5"/>
        <v>0.10006054996526673</v>
      </c>
      <c r="F34" s="1">
        <f t="shared" si="5"/>
        <v>9.1583978420051823E-2</v>
      </c>
      <c r="G34" s="1">
        <f t="shared" si="5"/>
        <v>0.11391334298841499</v>
      </c>
      <c r="H34" s="1">
        <f t="shared" si="5"/>
        <v>0.11344775804200929</v>
      </c>
      <c r="I34" s="1">
        <f t="shared" si="5"/>
        <v>0.12661398340464303</v>
      </c>
      <c r="J34" s="1">
        <f t="shared" si="5"/>
        <v>0.11773414665634585</v>
      </c>
      <c r="K34" s="1">
        <f t="shared" si="5"/>
        <v>0.11691221890602611</v>
      </c>
      <c r="L34" s="1">
        <f t="shared" si="5"/>
        <v>0.13809342000259223</v>
      </c>
    </row>
    <row r="35" spans="1:12" x14ac:dyDescent="0.2">
      <c r="A35" s="1" t="s">
        <v>41</v>
      </c>
      <c r="B35" s="1">
        <f t="shared" ref="B35:L35" si="6">B24/(B22+B23+B24+B25)</f>
        <v>0.52183643884910069</v>
      </c>
      <c r="C35" s="1">
        <f t="shared" si="6"/>
        <v>0.52798805118147929</v>
      </c>
      <c r="D35" s="1">
        <f t="shared" si="6"/>
        <v>0.53571537058906549</v>
      </c>
      <c r="E35" s="1">
        <f t="shared" si="6"/>
        <v>0.52163907108904295</v>
      </c>
      <c r="F35" s="1">
        <f t="shared" si="6"/>
        <v>0.52536691848351214</v>
      </c>
      <c r="G35" s="1">
        <f t="shared" si="6"/>
        <v>0.51681116733593313</v>
      </c>
      <c r="H35" s="1">
        <f t="shared" si="6"/>
        <v>0.51200686365922654</v>
      </c>
      <c r="I35" s="1">
        <f t="shared" si="6"/>
        <v>0.5354183975408815</v>
      </c>
      <c r="J35" s="1">
        <f t="shared" si="6"/>
        <v>0.50347057530020722</v>
      </c>
      <c r="K35" s="1">
        <f t="shared" si="6"/>
        <v>0.44945356798102731</v>
      </c>
      <c r="L35" s="1">
        <f t="shared" si="6"/>
        <v>0.50007230001718139</v>
      </c>
    </row>
    <row r="37" spans="1:12" ht="13.5" x14ac:dyDescent="0.25">
      <c r="A37" s="1" t="s">
        <v>40</v>
      </c>
    </row>
    <row r="38" spans="1:12" x14ac:dyDescent="0.2">
      <c r="A38" s="3" t="s">
        <v>2</v>
      </c>
      <c r="B38" s="1">
        <f>(B32+C32+D32+E32+F32)/5</f>
        <v>2.0575358833369659</v>
      </c>
    </row>
    <row r="39" spans="1:12" x14ac:dyDescent="0.2">
      <c r="A39" s="3" t="s">
        <v>3</v>
      </c>
      <c r="B39" s="1">
        <f>(G32+H32)/2</f>
        <v>0.59315620311909023</v>
      </c>
    </row>
    <row r="40" spans="1:12" x14ac:dyDescent="0.2">
      <c r="A40" s="3" t="s">
        <v>4</v>
      </c>
      <c r="B40" s="1">
        <f>(I32+J32)/2</f>
        <v>0.80844015565439009</v>
      </c>
    </row>
    <row r="41" spans="1:12" x14ac:dyDescent="0.2">
      <c r="A41" s="3" t="s">
        <v>5</v>
      </c>
      <c r="B41" s="1">
        <f>(K32+L32)/2</f>
        <v>1.0418430353743326</v>
      </c>
    </row>
  </sheetData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cols>
    <col min="1" max="256" width="11" customWidth="1"/>
  </cols>
  <sheetData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cols>
    <col min="1" max="256" width="11" customWidth="1"/>
  </cols>
  <sheetData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Cortes</cp:lastModifiedBy>
  <dcterms:created xsi:type="dcterms:W3CDTF">2021-09-24T11:09:21Z</dcterms:created>
  <dcterms:modified xsi:type="dcterms:W3CDTF">2021-11-01T09:56:25Z</dcterms:modified>
</cp:coreProperties>
</file>