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15D7033-ECDF-4C0E-BDD3-D80E9E6FBFF2}" xr6:coauthVersionLast="46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iterios" sheetId="4" r:id="rId1"/>
    <sheet name="Matriz" sheetId="1" r:id="rId2"/>
    <sheet name="Relleno de valores faltantes" sheetId="2" r:id="rId3"/>
    <sheet name="Pesaje de criterios" sheetId="3" r:id="rId4"/>
    <sheet name="Matriz final" sheetId="5" r:id="rId5"/>
    <sheet name="Resolución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12" i="6" s="1"/>
  <c r="H11" i="6"/>
  <c r="H12" i="6" s="1"/>
  <c r="H19" i="6" s="1"/>
  <c r="H31" i="6" s="1"/>
  <c r="G11" i="6"/>
  <c r="G12" i="6" s="1"/>
  <c r="G20" i="6" s="1"/>
  <c r="G32" i="6" s="1"/>
  <c r="F11" i="6"/>
  <c r="F12" i="6" s="1"/>
  <c r="F21" i="6" s="1"/>
  <c r="F33" i="6" s="1"/>
  <c r="E11" i="6"/>
  <c r="D11" i="6"/>
  <c r="D12" i="6" s="1"/>
  <c r="I11" i="6"/>
  <c r="I12" i="6" s="1"/>
  <c r="J11" i="6"/>
  <c r="K11" i="6"/>
  <c r="K12" i="6" s="1"/>
  <c r="K20" i="6" s="1"/>
  <c r="K32" i="6" s="1"/>
  <c r="E12" i="6"/>
  <c r="E22" i="6" s="1"/>
  <c r="E34" i="6" s="1"/>
  <c r="J12" i="6"/>
  <c r="J21" i="6" s="1"/>
  <c r="J33" i="6" s="1"/>
  <c r="D19" i="6" l="1"/>
  <c r="D31" i="6" s="1"/>
  <c r="D18" i="6"/>
  <c r="D30" i="6" s="1"/>
  <c r="D22" i="6"/>
  <c r="D34" i="6" s="1"/>
  <c r="K23" i="6"/>
  <c r="K35" i="6" s="1"/>
  <c r="H22" i="6"/>
  <c r="H34" i="6" s="1"/>
  <c r="H18" i="6"/>
  <c r="H30" i="6" s="1"/>
  <c r="J20" i="6"/>
  <c r="J32" i="6" s="1"/>
  <c r="F20" i="6"/>
  <c r="F32" i="6" s="1"/>
  <c r="K19" i="6"/>
  <c r="K31" i="6" s="1"/>
  <c r="C22" i="6"/>
  <c r="C21" i="6"/>
  <c r="I22" i="6"/>
  <c r="I34" i="6" s="1"/>
  <c r="I21" i="6"/>
  <c r="I33" i="6" s="1"/>
  <c r="I19" i="6"/>
  <c r="I31" i="6" s="1"/>
  <c r="I23" i="6"/>
  <c r="I35" i="6" s="1"/>
  <c r="I20" i="6"/>
  <c r="I32" i="6" s="1"/>
  <c r="I18" i="6"/>
  <c r="I30" i="6" s="1"/>
  <c r="C20" i="6"/>
  <c r="C32" i="6" s="1"/>
  <c r="C18" i="6"/>
  <c r="C30" i="6" s="1"/>
  <c r="C33" i="6"/>
  <c r="C19" i="6"/>
  <c r="C31" i="6" s="1"/>
  <c r="C34" i="6"/>
  <c r="C23" i="6"/>
  <c r="C35" i="6" s="1"/>
  <c r="C45" i="6" s="1"/>
  <c r="E21" i="6"/>
  <c r="E33" i="6" s="1"/>
  <c r="E18" i="6"/>
  <c r="E30" i="6" s="1"/>
  <c r="J23" i="6"/>
  <c r="J35" i="6" s="1"/>
  <c r="F23" i="6"/>
  <c r="F35" i="6" s="1"/>
  <c r="K22" i="6"/>
  <c r="K34" i="6" s="1"/>
  <c r="G22" i="6"/>
  <c r="G34" i="6" s="1"/>
  <c r="H21" i="6"/>
  <c r="H33" i="6" s="1"/>
  <c r="D21" i="6"/>
  <c r="D33" i="6" s="1"/>
  <c r="E20" i="6"/>
  <c r="E32" i="6" s="1"/>
  <c r="J19" i="6"/>
  <c r="J31" i="6" s="1"/>
  <c r="F19" i="6"/>
  <c r="F31" i="6" s="1"/>
  <c r="F18" i="6"/>
  <c r="F30" i="6" s="1"/>
  <c r="J18" i="6"/>
  <c r="J30" i="6" s="1"/>
  <c r="E23" i="6"/>
  <c r="E35" i="6" s="1"/>
  <c r="J22" i="6"/>
  <c r="J34" i="6" s="1"/>
  <c r="F22" i="6"/>
  <c r="F34" i="6" s="1"/>
  <c r="K21" i="6"/>
  <c r="K33" i="6" s="1"/>
  <c r="G21" i="6"/>
  <c r="G33" i="6" s="1"/>
  <c r="H20" i="6"/>
  <c r="H32" i="6" s="1"/>
  <c r="D20" i="6"/>
  <c r="D32" i="6" s="1"/>
  <c r="E19" i="6"/>
  <c r="E31" i="6" s="1"/>
  <c r="G23" i="6"/>
  <c r="G35" i="6" s="1"/>
  <c r="G19" i="6"/>
  <c r="G31" i="6" s="1"/>
  <c r="G18" i="6"/>
  <c r="G30" i="6" s="1"/>
  <c r="K18" i="6"/>
  <c r="K30" i="6" s="1"/>
  <c r="H23" i="6"/>
  <c r="H35" i="6" s="1"/>
  <c r="D23" i="6"/>
  <c r="D35" i="6" s="1"/>
  <c r="D8" i="4"/>
  <c r="C8" i="4"/>
  <c r="I26" i="4"/>
  <c r="H26" i="4"/>
  <c r="I17" i="4"/>
  <c r="H17" i="4"/>
  <c r="I8" i="4"/>
  <c r="H8" i="4"/>
  <c r="D26" i="4"/>
  <c r="C26" i="4"/>
  <c r="D17" i="4"/>
  <c r="C17" i="4"/>
  <c r="D9" i="3"/>
  <c r="D18" i="3" s="1"/>
  <c r="E9" i="3"/>
  <c r="F9" i="3"/>
  <c r="F18" i="3" s="1"/>
  <c r="G9" i="3"/>
  <c r="G18" i="3" s="1"/>
  <c r="H9" i="3"/>
  <c r="H18" i="3" s="1"/>
  <c r="I9" i="3"/>
  <c r="I18" i="3" s="1"/>
  <c r="J9" i="3"/>
  <c r="J18" i="3" s="1"/>
  <c r="K9" i="3"/>
  <c r="K18" i="3" s="1"/>
  <c r="C9" i="3"/>
  <c r="B12" i="3" s="1"/>
  <c r="E18" i="3" s="1"/>
  <c r="C44" i="6" l="1"/>
  <c r="C41" i="6"/>
  <c r="C43" i="6"/>
  <c r="C18" i="3"/>
  <c r="C40" i="6"/>
  <c r="C42" i="6"/>
</calcChain>
</file>

<file path=xl/sharedStrings.xml><?xml version="1.0" encoding="utf-8"?>
<sst xmlns="http://schemas.openxmlformats.org/spreadsheetml/2006/main" count="297" uniqueCount="47">
  <si>
    <t>MAX</t>
  </si>
  <si>
    <t>Alternativas</t>
  </si>
  <si>
    <t>Criterios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</si>
  <si>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</si>
  <si>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</si>
  <si>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</si>
  <si>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</si>
  <si>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</si>
  <si>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</si>
  <si>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</si>
  <si>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</si>
  <si>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</si>
  <si>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GPT-4o</t>
  </si>
  <si>
    <t>GPT-4 Turbo</t>
  </si>
  <si>
    <t>Gemini Ultra 1.0</t>
  </si>
  <si>
    <t>N/A</t>
  </si>
  <si>
    <t>Llama 3</t>
  </si>
  <si>
    <t>Claude 3 Opus</t>
  </si>
  <si>
    <t>Gemini 1.5</t>
  </si>
  <si>
    <t>Joaquín Cerutti</t>
  </si>
  <si>
    <t>Gonzalez Álvaro</t>
  </si>
  <si>
    <t>Holke Augusto</t>
  </si>
  <si>
    <t>Marin Franco</t>
  </si>
  <si>
    <t>Reyna Juan</t>
  </si>
  <si>
    <t>W</t>
  </si>
  <si>
    <t>Pesos asignados por cada estudiante a cada criterio</t>
  </si>
  <si>
    <t>Criterio</t>
  </si>
  <si>
    <t>Suma Col</t>
  </si>
  <si>
    <t>Wt:</t>
  </si>
  <si>
    <t>Pesos normalizados para cada criterio</t>
  </si>
  <si>
    <t xml:space="preserve">W </t>
  </si>
  <si>
    <t>Media</t>
  </si>
  <si>
    <t>Los criterios C1 (Generación de elementos visuales) y C4 (Facilidad de uso e interfaz amigable) fueron generados a partir de la media de la valoración de cada</t>
  </si>
  <si>
    <t>uno de los participantes del desarrollo del trabajo, dando lugar a una valoración generada por el promedio de un conjunto de estudiante de ingeniería de información.</t>
  </si>
  <si>
    <t>Ai / Ci</t>
  </si>
  <si>
    <t>Usamos regresión lineal para rellenar valores faltantes</t>
  </si>
  <si>
    <t>Tipo de criterio</t>
  </si>
  <si>
    <t>Suma</t>
  </si>
  <si>
    <t>Raiz</t>
  </si>
  <si>
    <t>2 - Normalizacion de la matriz</t>
  </si>
  <si>
    <t>4 - Matriz ponderada</t>
  </si>
  <si>
    <t>5 - Función de agregación</t>
  </si>
  <si>
    <t>S(xi)</t>
  </si>
  <si>
    <t>6 - Ranking</t>
  </si>
  <si>
    <t>RESULTADOS</t>
  </si>
  <si>
    <t>S</t>
  </si>
  <si>
    <t>Höhlke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</si>
</sst>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866E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B7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3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EF9C-43E8-46FA-81BB-D83F18E80E2C}">
  <dimension ref="A1:N30"/>
  <sheetViews>
    <sheetView zoomScale="85" zoomScaleNormal="85" workbookViewId="0">
      <selection activeCell="M17" sqref="M17"/>
    </sheetView>
  </sheetViews>
  <sheetFormatPr baseColWidth="10" defaultColWidth="11.5703125" defaultRowHeight="15" x14ac:dyDescent="0.25"/>
  <cols>
    <col min="1" max="16384" width="11.5703125" style="5"/>
  </cols>
  <sheetData>
    <row r="1" spans="1:14" x14ac:dyDescent="0.25">
      <c r="A1" s="23" t="s">
        <v>12</v>
      </c>
      <c r="B1" s="24"/>
      <c r="C1" s="24"/>
      <c r="D1" s="24"/>
      <c r="F1" s="20" t="s">
        <v>16</v>
      </c>
      <c r="G1" s="21"/>
      <c r="H1" s="21"/>
      <c r="I1" s="22"/>
      <c r="K1" s="16" t="s">
        <v>34</v>
      </c>
      <c r="L1" s="17"/>
      <c r="M1" s="9" t="s">
        <v>3</v>
      </c>
      <c r="N1" s="9" t="s">
        <v>6</v>
      </c>
    </row>
    <row r="2" spans="1:14" x14ac:dyDescent="0.25">
      <c r="A2" s="19" t="s">
        <v>26</v>
      </c>
      <c r="B2" s="19"/>
      <c r="C2" s="9" t="s">
        <v>3</v>
      </c>
      <c r="D2" s="9" t="s">
        <v>6</v>
      </c>
      <c r="F2" s="19" t="s">
        <v>26</v>
      </c>
      <c r="G2" s="19"/>
      <c r="H2" s="9" t="s">
        <v>3</v>
      </c>
      <c r="I2" s="9" t="s">
        <v>6</v>
      </c>
      <c r="K2" s="25" t="s">
        <v>12</v>
      </c>
      <c r="L2" s="25"/>
      <c r="M2" s="2">
        <v>8.8000000000000007</v>
      </c>
      <c r="N2" s="2">
        <v>8.8000000000000007</v>
      </c>
    </row>
    <row r="3" spans="1:14" ht="14.45" customHeight="1" x14ac:dyDescent="0.25">
      <c r="A3" s="18" t="s">
        <v>19</v>
      </c>
      <c r="B3" s="18"/>
      <c r="C3" s="3">
        <v>9</v>
      </c>
      <c r="D3" s="3">
        <v>9</v>
      </c>
      <c r="F3" s="18" t="s">
        <v>19</v>
      </c>
      <c r="G3" s="18"/>
      <c r="H3" s="3">
        <v>1</v>
      </c>
      <c r="I3" s="3">
        <v>9</v>
      </c>
      <c r="K3" s="25" t="s">
        <v>13</v>
      </c>
      <c r="L3" s="25"/>
      <c r="M3" s="2">
        <v>8.8000000000000007</v>
      </c>
      <c r="N3" s="2">
        <v>8.8000000000000007</v>
      </c>
    </row>
    <row r="4" spans="1:14" ht="14.45" customHeight="1" x14ac:dyDescent="0.25">
      <c r="A4" s="18" t="s">
        <v>20</v>
      </c>
      <c r="B4" s="18"/>
      <c r="C4" s="3">
        <v>8</v>
      </c>
      <c r="D4" s="3">
        <v>9</v>
      </c>
      <c r="F4" s="18" t="s">
        <v>20</v>
      </c>
      <c r="G4" s="18"/>
      <c r="H4" s="3">
        <v>1</v>
      </c>
      <c r="I4" s="3">
        <v>8</v>
      </c>
      <c r="K4" s="25" t="s">
        <v>14</v>
      </c>
      <c r="L4" s="25"/>
      <c r="M4" s="2">
        <v>8.1999999999999993</v>
      </c>
      <c r="N4" s="2">
        <v>8.6</v>
      </c>
    </row>
    <row r="5" spans="1:14" ht="14.45" customHeight="1" x14ac:dyDescent="0.25">
      <c r="A5" s="18" t="s">
        <v>46</v>
      </c>
      <c r="B5" s="18"/>
      <c r="C5" s="3">
        <v>9</v>
      </c>
      <c r="D5" s="3">
        <v>9</v>
      </c>
      <c r="F5" s="18" t="s">
        <v>46</v>
      </c>
      <c r="G5" s="18"/>
      <c r="H5" s="3">
        <v>1</v>
      </c>
      <c r="I5" s="3">
        <v>9</v>
      </c>
      <c r="K5" s="25" t="s">
        <v>16</v>
      </c>
      <c r="L5" s="25"/>
      <c r="M5" s="2">
        <v>1</v>
      </c>
      <c r="N5" s="2">
        <v>9</v>
      </c>
    </row>
    <row r="6" spans="1:14" ht="14.45" customHeight="1" x14ac:dyDescent="0.25">
      <c r="A6" s="18" t="s">
        <v>22</v>
      </c>
      <c r="B6" s="18"/>
      <c r="C6" s="3">
        <v>9</v>
      </c>
      <c r="D6" s="3">
        <v>9</v>
      </c>
      <c r="F6" s="18" t="s">
        <v>22</v>
      </c>
      <c r="G6" s="18"/>
      <c r="H6" s="3">
        <v>1</v>
      </c>
      <c r="I6" s="3">
        <v>9</v>
      </c>
      <c r="K6" s="25" t="s">
        <v>17</v>
      </c>
      <c r="L6" s="25"/>
      <c r="M6" s="2">
        <v>1</v>
      </c>
      <c r="N6" s="2">
        <v>8.8000000000000007</v>
      </c>
    </row>
    <row r="7" spans="1:14" x14ac:dyDescent="0.25">
      <c r="A7" s="18" t="s">
        <v>23</v>
      </c>
      <c r="B7" s="18"/>
      <c r="C7" s="3">
        <v>9</v>
      </c>
      <c r="D7" s="3">
        <v>8</v>
      </c>
      <c r="F7" s="18" t="s">
        <v>23</v>
      </c>
      <c r="G7" s="18"/>
      <c r="H7" s="3">
        <v>1</v>
      </c>
      <c r="I7" s="3">
        <v>10</v>
      </c>
      <c r="K7" s="25" t="s">
        <v>18</v>
      </c>
      <c r="L7" s="25"/>
      <c r="M7" s="2">
        <v>8</v>
      </c>
      <c r="N7" s="2">
        <v>8.6</v>
      </c>
    </row>
    <row r="8" spans="1:14" x14ac:dyDescent="0.25">
      <c r="A8" s="19" t="s">
        <v>31</v>
      </c>
      <c r="B8" s="19"/>
      <c r="C8" s="6">
        <f>AVERAGE(C3:C7)</f>
        <v>8.8000000000000007</v>
      </c>
      <c r="D8" s="6">
        <f>AVERAGE(D3:D7)</f>
        <v>8.8000000000000007</v>
      </c>
      <c r="F8" s="19" t="s">
        <v>31</v>
      </c>
      <c r="G8" s="19"/>
      <c r="H8" s="6">
        <f>AVERAGE(H3:H7)</f>
        <v>1</v>
      </c>
      <c r="I8" s="6">
        <f>AVERAGE(I3:I7)</f>
        <v>9</v>
      </c>
    </row>
    <row r="10" spans="1:14" ht="14.45" customHeight="1" x14ac:dyDescent="0.25">
      <c r="A10" s="25" t="s">
        <v>13</v>
      </c>
      <c r="B10" s="25"/>
      <c r="C10" s="25"/>
      <c r="D10" s="25"/>
      <c r="F10" s="20" t="s">
        <v>17</v>
      </c>
      <c r="G10" s="21"/>
      <c r="H10" s="21"/>
      <c r="I10" s="22"/>
    </row>
    <row r="11" spans="1:14" x14ac:dyDescent="0.25">
      <c r="A11" s="19" t="s">
        <v>26</v>
      </c>
      <c r="B11" s="19"/>
      <c r="C11" s="9" t="s">
        <v>3</v>
      </c>
      <c r="D11" s="9" t="s">
        <v>6</v>
      </c>
      <c r="F11" s="19" t="s">
        <v>26</v>
      </c>
      <c r="G11" s="19"/>
      <c r="H11" s="9" t="s">
        <v>3</v>
      </c>
      <c r="I11" s="9" t="s">
        <v>6</v>
      </c>
    </row>
    <row r="12" spans="1:14" ht="14.45" customHeight="1" x14ac:dyDescent="0.25">
      <c r="A12" s="18" t="s">
        <v>19</v>
      </c>
      <c r="B12" s="18"/>
      <c r="C12" s="3">
        <v>9</v>
      </c>
      <c r="D12" s="3">
        <v>9</v>
      </c>
      <c r="F12" s="18" t="s">
        <v>19</v>
      </c>
      <c r="G12" s="18"/>
      <c r="H12" s="3">
        <v>1</v>
      </c>
      <c r="I12" s="3">
        <v>9</v>
      </c>
    </row>
    <row r="13" spans="1:14" ht="14.45" customHeight="1" x14ac:dyDescent="0.25">
      <c r="A13" s="18" t="s">
        <v>20</v>
      </c>
      <c r="B13" s="18"/>
      <c r="C13" s="3">
        <v>7</v>
      </c>
      <c r="D13" s="3">
        <v>9</v>
      </c>
      <c r="F13" s="18" t="s">
        <v>20</v>
      </c>
      <c r="G13" s="18"/>
      <c r="H13" s="3">
        <v>1</v>
      </c>
      <c r="I13" s="3">
        <v>8</v>
      </c>
    </row>
    <row r="14" spans="1:14" ht="14.45" customHeight="1" x14ac:dyDescent="0.25">
      <c r="A14" s="18" t="s">
        <v>46</v>
      </c>
      <c r="B14" s="18"/>
      <c r="C14" s="3">
        <v>9</v>
      </c>
      <c r="D14" s="3">
        <v>8</v>
      </c>
      <c r="F14" s="18" t="s">
        <v>46</v>
      </c>
      <c r="G14" s="18"/>
      <c r="H14" s="3">
        <v>1</v>
      </c>
      <c r="I14" s="3">
        <v>9</v>
      </c>
    </row>
    <row r="15" spans="1:14" ht="14.45" customHeight="1" x14ac:dyDescent="0.25">
      <c r="A15" s="18" t="s">
        <v>22</v>
      </c>
      <c r="B15" s="18"/>
      <c r="C15" s="3">
        <v>9</v>
      </c>
      <c r="D15" s="3">
        <v>9</v>
      </c>
      <c r="F15" s="18" t="s">
        <v>22</v>
      </c>
      <c r="G15" s="18"/>
      <c r="H15" s="3">
        <v>1</v>
      </c>
      <c r="I15" s="3">
        <v>9</v>
      </c>
    </row>
    <row r="16" spans="1:14" x14ac:dyDescent="0.25">
      <c r="A16" s="18" t="s">
        <v>23</v>
      </c>
      <c r="B16" s="18"/>
      <c r="C16" s="3">
        <v>10</v>
      </c>
      <c r="D16" s="3">
        <v>9</v>
      </c>
      <c r="F16" s="18" t="s">
        <v>23</v>
      </c>
      <c r="G16" s="18"/>
      <c r="H16" s="3">
        <v>1</v>
      </c>
      <c r="I16" s="3">
        <v>9</v>
      </c>
    </row>
    <row r="17" spans="1:13" x14ac:dyDescent="0.25">
      <c r="A17" s="19" t="s">
        <v>31</v>
      </c>
      <c r="B17" s="19"/>
      <c r="C17" s="6">
        <f>AVERAGE(C12:C16)</f>
        <v>8.8000000000000007</v>
      </c>
      <c r="D17" s="6">
        <f>AVERAGE(D12:D16)</f>
        <v>8.8000000000000007</v>
      </c>
      <c r="F17" s="19" t="s">
        <v>31</v>
      </c>
      <c r="G17" s="19"/>
      <c r="H17" s="6">
        <f>AVERAGE(H12:H16)</f>
        <v>1</v>
      </c>
      <c r="I17" s="6">
        <f>AVERAGE(I12:I16)</f>
        <v>8.8000000000000007</v>
      </c>
    </row>
    <row r="19" spans="1:13" ht="14.45" customHeight="1" x14ac:dyDescent="0.25">
      <c r="A19" s="20" t="s">
        <v>14</v>
      </c>
      <c r="B19" s="21"/>
      <c r="C19" s="21"/>
      <c r="D19" s="22"/>
      <c r="F19" s="20" t="s">
        <v>18</v>
      </c>
      <c r="G19" s="21"/>
      <c r="H19" s="21"/>
      <c r="I19" s="22"/>
    </row>
    <row r="20" spans="1:13" x14ac:dyDescent="0.25">
      <c r="A20" s="19" t="s">
        <v>26</v>
      </c>
      <c r="B20" s="19"/>
      <c r="C20" s="9" t="s">
        <v>3</v>
      </c>
      <c r="D20" s="9" t="s">
        <v>6</v>
      </c>
      <c r="F20" s="19" t="s">
        <v>26</v>
      </c>
      <c r="G20" s="19"/>
      <c r="H20" s="9" t="s">
        <v>3</v>
      </c>
      <c r="I20" s="9" t="s">
        <v>6</v>
      </c>
    </row>
    <row r="21" spans="1:13" x14ac:dyDescent="0.25">
      <c r="A21" s="18" t="s">
        <v>19</v>
      </c>
      <c r="B21" s="18"/>
      <c r="C21" s="3">
        <v>7</v>
      </c>
      <c r="D21" s="3">
        <v>8</v>
      </c>
      <c r="F21" s="18" t="s">
        <v>19</v>
      </c>
      <c r="G21" s="18"/>
      <c r="H21" s="3">
        <v>8</v>
      </c>
      <c r="I21" s="3">
        <v>8</v>
      </c>
    </row>
    <row r="22" spans="1:13" x14ac:dyDescent="0.25">
      <c r="A22" s="18" t="s">
        <v>20</v>
      </c>
      <c r="B22" s="18"/>
      <c r="C22" s="3">
        <v>9</v>
      </c>
      <c r="D22" s="3">
        <v>9</v>
      </c>
      <c r="F22" s="18" t="s">
        <v>20</v>
      </c>
      <c r="G22" s="18"/>
      <c r="H22" s="3">
        <v>9</v>
      </c>
      <c r="I22" s="3">
        <v>8</v>
      </c>
    </row>
    <row r="23" spans="1:13" ht="15" customHeight="1" x14ac:dyDescent="0.25">
      <c r="A23" s="18" t="s">
        <v>46</v>
      </c>
      <c r="B23" s="18"/>
      <c r="C23" s="3">
        <v>8</v>
      </c>
      <c r="D23" s="3">
        <v>8</v>
      </c>
      <c r="F23" s="18" t="s">
        <v>46</v>
      </c>
      <c r="G23" s="18"/>
      <c r="H23" s="3">
        <v>7</v>
      </c>
      <c r="I23" s="3">
        <v>9</v>
      </c>
    </row>
    <row r="24" spans="1:13" x14ac:dyDescent="0.25">
      <c r="A24" s="18" t="s">
        <v>22</v>
      </c>
      <c r="B24" s="18"/>
      <c r="C24" s="3">
        <v>9</v>
      </c>
      <c r="D24" s="3">
        <v>9</v>
      </c>
      <c r="F24" s="18" t="s">
        <v>22</v>
      </c>
      <c r="G24" s="18"/>
      <c r="H24" s="3">
        <v>8</v>
      </c>
      <c r="I24" s="3">
        <v>9</v>
      </c>
    </row>
    <row r="25" spans="1:13" x14ac:dyDescent="0.25">
      <c r="A25" s="18" t="s">
        <v>23</v>
      </c>
      <c r="B25" s="18"/>
      <c r="C25" s="3">
        <v>8</v>
      </c>
      <c r="D25" s="3">
        <v>9</v>
      </c>
      <c r="F25" s="18" t="s">
        <v>23</v>
      </c>
      <c r="G25" s="18"/>
      <c r="H25" s="3">
        <v>8</v>
      </c>
      <c r="I25" s="3">
        <v>9</v>
      </c>
    </row>
    <row r="26" spans="1:13" x14ac:dyDescent="0.25">
      <c r="A26" s="19" t="s">
        <v>31</v>
      </c>
      <c r="B26" s="19"/>
      <c r="C26" s="6">
        <f>AVERAGE(C21:C25)</f>
        <v>8.1999999999999993</v>
      </c>
      <c r="D26" s="6">
        <f>AVERAGE(D21:D25)</f>
        <v>8.6</v>
      </c>
      <c r="F26" s="19" t="s">
        <v>31</v>
      </c>
      <c r="G26" s="19"/>
      <c r="H26" s="6">
        <f>AVERAGE(H21:H25)</f>
        <v>8</v>
      </c>
      <c r="I26" s="6">
        <f>AVERAGE(I21:I25)</f>
        <v>8.6</v>
      </c>
    </row>
    <row r="29" spans="1:13" x14ac:dyDescent="0.25">
      <c r="A29" s="26" t="s">
        <v>32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25">
      <c r="A30" s="26" t="s">
        <v>33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</sheetData>
  <mergeCells count="57">
    <mergeCell ref="A29:M29"/>
    <mergeCell ref="A30:M30"/>
    <mergeCell ref="K2:L2"/>
    <mergeCell ref="K3:L3"/>
    <mergeCell ref="K4:L4"/>
    <mergeCell ref="K5:L5"/>
    <mergeCell ref="K6:L6"/>
    <mergeCell ref="K7:L7"/>
    <mergeCell ref="F21:G21"/>
    <mergeCell ref="F22:G22"/>
    <mergeCell ref="F23:G23"/>
    <mergeCell ref="F24:G24"/>
    <mergeCell ref="F25:G25"/>
    <mergeCell ref="F26:G26"/>
    <mergeCell ref="F14:G14"/>
    <mergeCell ref="F16:G16"/>
    <mergeCell ref="A26:B26"/>
    <mergeCell ref="F2:G2"/>
    <mergeCell ref="F3:G3"/>
    <mergeCell ref="F4:G4"/>
    <mergeCell ref="F5:G5"/>
    <mergeCell ref="F6:G6"/>
    <mergeCell ref="F7:G7"/>
    <mergeCell ref="F8:G8"/>
    <mergeCell ref="A19:D19"/>
    <mergeCell ref="A20:B20"/>
    <mergeCell ref="A21:B21"/>
    <mergeCell ref="A22:B22"/>
    <mergeCell ref="A2:B2"/>
    <mergeCell ref="A23:B23"/>
    <mergeCell ref="A24:B24"/>
    <mergeCell ref="F19:I19"/>
    <mergeCell ref="F20:G20"/>
    <mergeCell ref="A3:B3"/>
    <mergeCell ref="A25:B25"/>
    <mergeCell ref="A14:B14"/>
    <mergeCell ref="F15:G15"/>
    <mergeCell ref="A4:B4"/>
    <mergeCell ref="A5:B5"/>
    <mergeCell ref="A6:B6"/>
    <mergeCell ref="A7:B7"/>
    <mergeCell ref="K1:L1"/>
    <mergeCell ref="A15:B15"/>
    <mergeCell ref="A16:B16"/>
    <mergeCell ref="A17:B17"/>
    <mergeCell ref="A8:B8"/>
    <mergeCell ref="F10:I10"/>
    <mergeCell ref="F11:G11"/>
    <mergeCell ref="F12:G12"/>
    <mergeCell ref="F13:G13"/>
    <mergeCell ref="A1:D1"/>
    <mergeCell ref="A10:D10"/>
    <mergeCell ref="A11:B11"/>
    <mergeCell ref="A12:B12"/>
    <mergeCell ref="A13:B13"/>
    <mergeCell ref="F17:G17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C13" sqref="C13"/>
    </sheetView>
  </sheetViews>
  <sheetFormatPr baseColWidth="10" defaultColWidth="8.85546875" defaultRowHeight="15" x14ac:dyDescent="0.25"/>
  <cols>
    <col min="1" max="16384" width="8.85546875" style="5"/>
  </cols>
  <sheetData>
    <row r="1" spans="1:11" x14ac:dyDescent="0.25">
      <c r="A1" s="27"/>
      <c r="B1" s="28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5">
      <c r="A2" s="29" t="s">
        <v>1</v>
      </c>
      <c r="B2" s="29"/>
      <c r="C2" s="25" t="s">
        <v>2</v>
      </c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9"/>
      <c r="B3" s="2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25">
      <c r="A4" s="25" t="s">
        <v>12</v>
      </c>
      <c r="B4" s="25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25">
      <c r="A5" s="25" t="s">
        <v>13</v>
      </c>
      <c r="B5" s="25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25">
      <c r="A6" s="25" t="s">
        <v>14</v>
      </c>
      <c r="B6" s="25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7" t="s">
        <v>15</v>
      </c>
      <c r="I6" s="2">
        <v>53.2</v>
      </c>
      <c r="J6" s="2">
        <v>74.400000000000006</v>
      </c>
      <c r="K6" s="2">
        <v>82.4</v>
      </c>
    </row>
    <row r="7" spans="1:11" x14ac:dyDescent="0.25">
      <c r="A7" s="25" t="s">
        <v>16</v>
      </c>
      <c r="B7" s="25"/>
      <c r="C7" s="2">
        <v>1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25">
      <c r="A8" s="25" t="s">
        <v>17</v>
      </c>
      <c r="B8" s="25"/>
      <c r="C8" s="2">
        <v>1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25">
      <c r="A9" s="25" t="s">
        <v>18</v>
      </c>
      <c r="B9" s="25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7" t="s">
        <v>15</v>
      </c>
      <c r="I9" s="2">
        <v>58.5</v>
      </c>
      <c r="J9" s="2">
        <v>71.900000000000006</v>
      </c>
      <c r="K9" s="2">
        <v>78.900000000000006</v>
      </c>
    </row>
    <row r="19" spans="5:5" x14ac:dyDescent="0.25">
      <c r="E19" s="5" t="s">
        <v>45</v>
      </c>
    </row>
  </sheetData>
  <mergeCells count="9">
    <mergeCell ref="A9:B9"/>
    <mergeCell ref="A1:B1"/>
    <mergeCell ref="A7:B7"/>
    <mergeCell ref="A2:B3"/>
    <mergeCell ref="C2:K2"/>
    <mergeCell ref="A4:B4"/>
    <mergeCell ref="A5:B5"/>
    <mergeCell ref="A6:B6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FF1-0B2F-4A5D-B478-EEE33785F231}">
  <dimension ref="A1:K13"/>
  <sheetViews>
    <sheetView workbookViewId="0">
      <selection activeCell="I24" sqref="I24"/>
    </sheetView>
  </sheetViews>
  <sheetFormatPr baseColWidth="10" defaultRowHeight="15" x14ac:dyDescent="0.25"/>
  <sheetData>
    <row r="1" spans="1:11" x14ac:dyDescent="0.25">
      <c r="A1" s="4"/>
      <c r="B1" s="4"/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 spans="1:11" x14ac:dyDescent="0.25">
      <c r="A2" s="29" t="s">
        <v>1</v>
      </c>
      <c r="B2" s="29"/>
      <c r="C2" s="25" t="s">
        <v>2</v>
      </c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9"/>
      <c r="B3" s="2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25">
      <c r="A4" s="25" t="s">
        <v>12</v>
      </c>
      <c r="B4" s="25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25">
      <c r="A5" s="25" t="s">
        <v>13</v>
      </c>
      <c r="B5" s="25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25">
      <c r="A6" s="25" t="s">
        <v>14</v>
      </c>
      <c r="B6" s="25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7">
        <v>42.8</v>
      </c>
      <c r="I6" s="2">
        <v>53.2</v>
      </c>
      <c r="J6" s="2">
        <v>74.400000000000006</v>
      </c>
      <c r="K6" s="2">
        <v>82.4</v>
      </c>
    </row>
    <row r="7" spans="1:11" x14ac:dyDescent="0.25">
      <c r="A7" s="25" t="s">
        <v>16</v>
      </c>
      <c r="B7" s="25"/>
      <c r="C7" s="2">
        <v>1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25">
      <c r="A8" s="25" t="s">
        <v>17</v>
      </c>
      <c r="B8" s="25"/>
      <c r="C8" s="2">
        <v>1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25">
      <c r="A9" s="25" t="s">
        <v>18</v>
      </c>
      <c r="B9" s="25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7">
        <v>42.9</v>
      </c>
      <c r="I9" s="2">
        <v>58.5</v>
      </c>
      <c r="J9" s="2">
        <v>71.900000000000006</v>
      </c>
      <c r="K9" s="2">
        <v>78.900000000000006</v>
      </c>
    </row>
    <row r="13" spans="1:11" x14ac:dyDescent="0.25">
      <c r="A13" s="30" t="s">
        <v>35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</row>
  </sheetData>
  <mergeCells count="9">
    <mergeCell ref="A8:B8"/>
    <mergeCell ref="A9:B9"/>
    <mergeCell ref="A13:K13"/>
    <mergeCell ref="A2:B3"/>
    <mergeCell ref="C2:K2"/>
    <mergeCell ref="A4:B4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7BF2-E346-4A8E-BFB3-EA8136A2E791}">
  <dimension ref="A2:K18"/>
  <sheetViews>
    <sheetView workbookViewId="0">
      <selection activeCell="E30" sqref="E30"/>
    </sheetView>
  </sheetViews>
  <sheetFormatPr baseColWidth="10" defaultColWidth="11.5703125" defaultRowHeight="15" x14ac:dyDescent="0.25"/>
  <cols>
    <col min="1" max="16384" width="11.5703125" style="5"/>
  </cols>
  <sheetData>
    <row r="2" spans="1:11" x14ac:dyDescent="0.25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19" t="s">
        <v>26</v>
      </c>
      <c r="B3" s="19"/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</row>
    <row r="4" spans="1:11" x14ac:dyDescent="0.25">
      <c r="A4" s="18" t="s">
        <v>19</v>
      </c>
      <c r="B4" s="18"/>
      <c r="C4" s="3">
        <v>1</v>
      </c>
      <c r="D4" s="3">
        <v>1</v>
      </c>
      <c r="E4" s="3">
        <v>6</v>
      </c>
      <c r="F4" s="3">
        <v>6</v>
      </c>
      <c r="G4" s="3">
        <v>7</v>
      </c>
      <c r="H4" s="3">
        <v>8</v>
      </c>
      <c r="I4" s="6">
        <v>8</v>
      </c>
      <c r="J4" s="3">
        <v>9</v>
      </c>
      <c r="K4" s="3">
        <v>7</v>
      </c>
    </row>
    <row r="5" spans="1:11" x14ac:dyDescent="0.25">
      <c r="A5" s="18" t="s">
        <v>20</v>
      </c>
      <c r="B5" s="18"/>
      <c r="C5" s="3">
        <v>2</v>
      </c>
      <c r="D5" s="3">
        <v>3</v>
      </c>
      <c r="E5" s="3">
        <v>5</v>
      </c>
      <c r="F5" s="3">
        <v>6</v>
      </c>
      <c r="G5" s="3">
        <v>7</v>
      </c>
      <c r="H5" s="3">
        <v>8</v>
      </c>
      <c r="I5" s="6">
        <v>8</v>
      </c>
      <c r="J5" s="3">
        <v>9</v>
      </c>
      <c r="K5" s="3">
        <v>8</v>
      </c>
    </row>
    <row r="6" spans="1:11" x14ac:dyDescent="0.25">
      <c r="A6" s="18" t="s">
        <v>21</v>
      </c>
      <c r="B6" s="18"/>
      <c r="C6" s="3">
        <v>2</v>
      </c>
      <c r="D6" s="3">
        <v>4</v>
      </c>
      <c r="E6" s="3">
        <v>5</v>
      </c>
      <c r="F6" s="3">
        <v>6</v>
      </c>
      <c r="G6" s="3">
        <v>8</v>
      </c>
      <c r="H6" s="3">
        <v>7</v>
      </c>
      <c r="I6" s="6">
        <v>8</v>
      </c>
      <c r="J6" s="3">
        <v>10</v>
      </c>
      <c r="K6" s="3">
        <v>8</v>
      </c>
    </row>
    <row r="7" spans="1:11" x14ac:dyDescent="0.25">
      <c r="A7" s="18" t="s">
        <v>22</v>
      </c>
      <c r="B7" s="18"/>
      <c r="C7" s="3">
        <v>1</v>
      </c>
      <c r="D7" s="3">
        <v>2</v>
      </c>
      <c r="E7" s="3">
        <v>5</v>
      </c>
      <c r="F7" s="3">
        <v>8</v>
      </c>
      <c r="G7" s="3">
        <v>6</v>
      </c>
      <c r="H7" s="3">
        <v>8</v>
      </c>
      <c r="I7" s="6">
        <v>8</v>
      </c>
      <c r="J7" s="3">
        <v>9</v>
      </c>
      <c r="K7" s="3">
        <v>7</v>
      </c>
    </row>
    <row r="8" spans="1:11" x14ac:dyDescent="0.25">
      <c r="A8" s="18" t="s">
        <v>23</v>
      </c>
      <c r="B8" s="18"/>
      <c r="C8" s="3">
        <v>1</v>
      </c>
      <c r="D8" s="3">
        <v>1</v>
      </c>
      <c r="E8" s="3">
        <v>7</v>
      </c>
      <c r="F8" s="3">
        <v>6</v>
      </c>
      <c r="G8" s="3">
        <v>7</v>
      </c>
      <c r="H8" s="3">
        <v>7</v>
      </c>
      <c r="I8" s="6">
        <v>8</v>
      </c>
      <c r="J8" s="3">
        <v>9</v>
      </c>
      <c r="K8" s="3">
        <v>8</v>
      </c>
    </row>
    <row r="9" spans="1:11" x14ac:dyDescent="0.25">
      <c r="A9" s="19" t="s">
        <v>27</v>
      </c>
      <c r="B9" s="19"/>
      <c r="C9" s="6">
        <f>SUM(C4:C8)</f>
        <v>7</v>
      </c>
      <c r="D9" s="6">
        <f t="shared" ref="D9:K9" si="0">SUM(D4:D8)</f>
        <v>11</v>
      </c>
      <c r="E9" s="6">
        <f t="shared" si="0"/>
        <v>28</v>
      </c>
      <c r="F9" s="6">
        <f t="shared" si="0"/>
        <v>32</v>
      </c>
      <c r="G9" s="6">
        <f t="shared" si="0"/>
        <v>35</v>
      </c>
      <c r="H9" s="6">
        <f t="shared" si="0"/>
        <v>38</v>
      </c>
      <c r="I9" s="6">
        <f t="shared" si="0"/>
        <v>40</v>
      </c>
      <c r="J9" s="6">
        <f t="shared" si="0"/>
        <v>46</v>
      </c>
      <c r="K9" s="6">
        <f t="shared" si="0"/>
        <v>38</v>
      </c>
    </row>
    <row r="12" spans="1:11" x14ac:dyDescent="0.25">
      <c r="A12" s="9" t="s">
        <v>28</v>
      </c>
      <c r="B12" s="6">
        <f>SUM(C9:K9)</f>
        <v>275</v>
      </c>
    </row>
    <row r="16" spans="1:11" x14ac:dyDescent="0.25">
      <c r="A16" s="19" t="s">
        <v>29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5">
      <c r="A17" s="19" t="s">
        <v>26</v>
      </c>
      <c r="B17" s="19"/>
      <c r="C17" s="9" t="s">
        <v>3</v>
      </c>
      <c r="D17" s="9" t="s">
        <v>4</v>
      </c>
      <c r="E17" s="9" t="s">
        <v>5</v>
      </c>
      <c r="F17" s="9" t="s">
        <v>6</v>
      </c>
      <c r="G17" s="9" t="s">
        <v>7</v>
      </c>
      <c r="H17" s="9" t="s">
        <v>8</v>
      </c>
      <c r="I17" s="9" t="s">
        <v>9</v>
      </c>
      <c r="J17" s="9" t="s">
        <v>10</v>
      </c>
      <c r="K17" s="9" t="s">
        <v>11</v>
      </c>
    </row>
    <row r="18" spans="1:11" x14ac:dyDescent="0.25">
      <c r="A18" s="18" t="s">
        <v>30</v>
      </c>
      <c r="B18" s="18"/>
      <c r="C18" s="8">
        <f>C9/$B$12</f>
        <v>2.5454545454545455E-2</v>
      </c>
      <c r="D18" s="8">
        <f t="shared" ref="D18:K18" si="1">D9/$B$12</f>
        <v>0.04</v>
      </c>
      <c r="E18" s="8">
        <f t="shared" si="1"/>
        <v>0.10181818181818182</v>
      </c>
      <c r="F18" s="8">
        <f t="shared" si="1"/>
        <v>0.11636363636363636</v>
      </c>
      <c r="G18" s="8">
        <f t="shared" si="1"/>
        <v>0.12727272727272726</v>
      </c>
      <c r="H18" s="8">
        <f t="shared" si="1"/>
        <v>0.13818181818181818</v>
      </c>
      <c r="I18" s="8">
        <f t="shared" si="1"/>
        <v>0.14545454545454545</v>
      </c>
      <c r="J18" s="8">
        <f t="shared" si="1"/>
        <v>0.16727272727272727</v>
      </c>
      <c r="K18" s="8">
        <f t="shared" si="1"/>
        <v>0.13818181818181818</v>
      </c>
    </row>
  </sheetData>
  <mergeCells count="11">
    <mergeCell ref="A16:K16"/>
    <mergeCell ref="A17:B17"/>
    <mergeCell ref="A18:B18"/>
    <mergeCell ref="A9:B9"/>
    <mergeCell ref="A2:K2"/>
    <mergeCell ref="A4:B4"/>
    <mergeCell ref="A5:B5"/>
    <mergeCell ref="A6:B6"/>
    <mergeCell ref="A7:B7"/>
    <mergeCell ref="A8:B8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1F8D-99FA-4176-9696-2B9D5AAEFEF6}">
  <dimension ref="A1:K10"/>
  <sheetViews>
    <sheetView workbookViewId="0">
      <selection activeCell="E16" sqref="E16"/>
    </sheetView>
  </sheetViews>
  <sheetFormatPr baseColWidth="10" defaultColWidth="11.5703125" defaultRowHeight="15" x14ac:dyDescent="0.25"/>
  <cols>
    <col min="1" max="16384" width="11.5703125" style="5"/>
  </cols>
  <sheetData>
    <row r="1" spans="1:11" x14ac:dyDescent="0.25">
      <c r="A1" s="18" t="s">
        <v>36</v>
      </c>
      <c r="B1" s="18"/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</row>
    <row r="2" spans="1:11" x14ac:dyDescent="0.25">
      <c r="A2" s="29" t="s">
        <v>1</v>
      </c>
      <c r="B2" s="29"/>
      <c r="C2" s="25" t="s">
        <v>2</v>
      </c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9"/>
      <c r="B3" s="2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25">
      <c r="A4" s="25" t="s">
        <v>12</v>
      </c>
      <c r="B4" s="25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25">
      <c r="A5" s="25" t="s">
        <v>13</v>
      </c>
      <c r="B5" s="25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25">
      <c r="A6" s="25" t="s">
        <v>14</v>
      </c>
      <c r="B6" s="25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2">
        <v>59.07</v>
      </c>
      <c r="I6" s="2">
        <v>53.2</v>
      </c>
      <c r="J6" s="2">
        <v>74.400000000000006</v>
      </c>
      <c r="K6" s="2">
        <v>82.4</v>
      </c>
    </row>
    <row r="7" spans="1:11" x14ac:dyDescent="0.25">
      <c r="A7" s="25" t="s">
        <v>16</v>
      </c>
      <c r="B7" s="25"/>
      <c r="C7" s="2">
        <v>1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25">
      <c r="A8" s="25" t="s">
        <v>17</v>
      </c>
      <c r="B8" s="25"/>
      <c r="C8" s="2">
        <v>1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25">
      <c r="A9" s="25" t="s">
        <v>18</v>
      </c>
      <c r="B9" s="25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2">
        <v>62.39</v>
      </c>
      <c r="I9" s="2">
        <v>58.5</v>
      </c>
      <c r="J9" s="2">
        <v>71.900000000000006</v>
      </c>
      <c r="K9" s="2">
        <v>78.900000000000006</v>
      </c>
    </row>
    <row r="10" spans="1:11" x14ac:dyDescent="0.25">
      <c r="A10" s="19" t="s">
        <v>24</v>
      </c>
      <c r="B10" s="19"/>
      <c r="C10" s="6">
        <v>2.5454545454545455E-2</v>
      </c>
      <c r="D10" s="6">
        <v>0.04</v>
      </c>
      <c r="E10" s="6">
        <v>0.10181818181818182</v>
      </c>
      <c r="F10" s="6">
        <v>0.11636363636363636</v>
      </c>
      <c r="G10" s="6">
        <v>0.12727272727272726</v>
      </c>
      <c r="H10" s="6">
        <v>0.13818181818181818</v>
      </c>
      <c r="I10" s="6">
        <v>0.14545454545454545</v>
      </c>
      <c r="J10" s="6">
        <v>0.16727272727272727</v>
      </c>
      <c r="K10" s="6">
        <v>0.13818181818181818</v>
      </c>
    </row>
  </sheetData>
  <mergeCells count="10">
    <mergeCell ref="A8:B8"/>
    <mergeCell ref="A9:B9"/>
    <mergeCell ref="A10:B10"/>
    <mergeCell ref="A1:B1"/>
    <mergeCell ref="A2:B3"/>
    <mergeCell ref="C2:K2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DDC3-F9E3-4412-87F4-A906247644DB}">
  <dimension ref="A1:K63"/>
  <sheetViews>
    <sheetView tabSelected="1" workbookViewId="0">
      <selection activeCell="G61" sqref="G61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18" t="s">
        <v>36</v>
      </c>
      <c r="B1" s="18"/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</row>
    <row r="2" spans="1:11" x14ac:dyDescent="0.25">
      <c r="A2" s="29" t="s">
        <v>1</v>
      </c>
      <c r="B2" s="29"/>
      <c r="C2" s="25" t="s">
        <v>2</v>
      </c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9"/>
      <c r="B3" s="29"/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1" x14ac:dyDescent="0.25">
      <c r="A4" s="25" t="s">
        <v>12</v>
      </c>
      <c r="B4" s="25"/>
      <c r="C4" s="2">
        <v>8.8000000000000007</v>
      </c>
      <c r="D4" s="2">
        <v>10</v>
      </c>
      <c r="E4" s="2">
        <v>8</v>
      </c>
      <c r="F4" s="2">
        <v>8.8000000000000007</v>
      </c>
      <c r="G4" s="2">
        <v>88.7</v>
      </c>
      <c r="H4" s="2">
        <v>53.6</v>
      </c>
      <c r="I4" s="2">
        <v>76.599999999999994</v>
      </c>
      <c r="J4" s="2">
        <v>90.2</v>
      </c>
      <c r="K4" s="2">
        <v>83.4</v>
      </c>
    </row>
    <row r="5" spans="1:11" x14ac:dyDescent="0.25">
      <c r="A5" s="25" t="s">
        <v>13</v>
      </c>
      <c r="B5" s="25"/>
      <c r="C5" s="2">
        <v>8.8000000000000007</v>
      </c>
      <c r="D5" s="2">
        <v>3</v>
      </c>
      <c r="E5" s="2">
        <v>9</v>
      </c>
      <c r="F5" s="2">
        <v>8.8000000000000007</v>
      </c>
      <c r="G5" s="2">
        <v>86.5</v>
      </c>
      <c r="H5" s="2">
        <v>48</v>
      </c>
      <c r="I5" s="2">
        <v>72.599999999999994</v>
      </c>
      <c r="J5" s="2">
        <v>87.1</v>
      </c>
      <c r="K5" s="2">
        <v>86</v>
      </c>
    </row>
    <row r="6" spans="1:11" x14ac:dyDescent="0.25">
      <c r="A6" s="25" t="s">
        <v>14</v>
      </c>
      <c r="B6" s="25"/>
      <c r="C6" s="2">
        <v>8.1999999999999993</v>
      </c>
      <c r="D6" s="2">
        <v>3</v>
      </c>
      <c r="E6" s="2">
        <v>7</v>
      </c>
      <c r="F6" s="2">
        <v>8.6</v>
      </c>
      <c r="G6" s="2">
        <v>83.7</v>
      </c>
      <c r="H6" s="2">
        <v>59.07</v>
      </c>
      <c r="I6" s="2">
        <v>53.2</v>
      </c>
      <c r="J6" s="2">
        <v>74.400000000000006</v>
      </c>
      <c r="K6" s="2">
        <v>82.4</v>
      </c>
    </row>
    <row r="7" spans="1:11" x14ac:dyDescent="0.25">
      <c r="A7" s="25" t="s">
        <v>16</v>
      </c>
      <c r="B7" s="25"/>
      <c r="C7" s="2">
        <v>1</v>
      </c>
      <c r="D7" s="2">
        <v>10</v>
      </c>
      <c r="E7" s="2">
        <v>6</v>
      </c>
      <c r="F7" s="2">
        <v>9</v>
      </c>
      <c r="G7" s="2">
        <v>86.1</v>
      </c>
      <c r="H7" s="2">
        <v>48</v>
      </c>
      <c r="I7" s="2">
        <v>57.8</v>
      </c>
      <c r="J7" s="2">
        <v>84.1</v>
      </c>
      <c r="K7" s="2">
        <v>83.5</v>
      </c>
    </row>
    <row r="8" spans="1:11" x14ac:dyDescent="0.25">
      <c r="A8" s="25" t="s">
        <v>17</v>
      </c>
      <c r="B8" s="25"/>
      <c r="C8" s="2">
        <v>1</v>
      </c>
      <c r="D8" s="2">
        <v>3</v>
      </c>
      <c r="E8" s="2">
        <v>7</v>
      </c>
      <c r="F8" s="2">
        <v>8.8000000000000007</v>
      </c>
      <c r="G8" s="2">
        <v>86.8</v>
      </c>
      <c r="H8" s="2">
        <v>50.4</v>
      </c>
      <c r="I8" s="2">
        <v>60.1</v>
      </c>
      <c r="J8" s="2">
        <v>84.9</v>
      </c>
      <c r="K8" s="2">
        <v>83.1</v>
      </c>
    </row>
    <row r="9" spans="1:11" x14ac:dyDescent="0.25">
      <c r="A9" s="25" t="s">
        <v>18</v>
      </c>
      <c r="B9" s="25"/>
      <c r="C9" s="2">
        <v>8</v>
      </c>
      <c r="D9" s="2">
        <v>5</v>
      </c>
      <c r="E9" s="2">
        <v>7</v>
      </c>
      <c r="F9" s="2">
        <v>8.6</v>
      </c>
      <c r="G9" s="2">
        <v>81.900000000000006</v>
      </c>
      <c r="H9" s="2">
        <v>62.39</v>
      </c>
      <c r="I9" s="2">
        <v>58.5</v>
      </c>
      <c r="J9" s="2">
        <v>71.900000000000006</v>
      </c>
      <c r="K9" s="2">
        <v>78.900000000000006</v>
      </c>
    </row>
    <row r="10" spans="1:11" x14ac:dyDescent="0.25">
      <c r="A10" s="19" t="s">
        <v>24</v>
      </c>
      <c r="B10" s="19"/>
      <c r="C10" s="6">
        <v>2.5454545454545455E-2</v>
      </c>
      <c r="D10" s="6">
        <v>0.04</v>
      </c>
      <c r="E10" s="6">
        <v>0.10181818181818182</v>
      </c>
      <c r="F10" s="6">
        <v>0.11636363636363636</v>
      </c>
      <c r="G10" s="6">
        <v>0.12727272727272726</v>
      </c>
      <c r="H10" s="6">
        <v>0.13818181818181818</v>
      </c>
      <c r="I10" s="6">
        <v>0.14545454545454545</v>
      </c>
      <c r="J10" s="6">
        <v>0.16727272727272727</v>
      </c>
      <c r="K10" s="6">
        <v>0.13818181818181818</v>
      </c>
    </row>
    <row r="11" spans="1:11" x14ac:dyDescent="0.25">
      <c r="A11" s="19" t="s">
        <v>37</v>
      </c>
      <c r="B11" s="19"/>
      <c r="C11" s="11">
        <f t="shared" ref="C11:H11" si="0">SUMSQ((C4:C9))</f>
        <v>288.12</v>
      </c>
      <c r="D11" s="11">
        <f t="shared" si="0"/>
        <v>252</v>
      </c>
      <c r="E11" s="11">
        <f t="shared" si="0"/>
        <v>328</v>
      </c>
      <c r="F11" s="11">
        <f t="shared" si="0"/>
        <v>461.24</v>
      </c>
      <c r="G11" s="11">
        <f t="shared" si="0"/>
        <v>44010.69</v>
      </c>
      <c r="H11" s="11">
        <f t="shared" si="0"/>
        <v>17402.897000000001</v>
      </c>
      <c r="I11" s="11">
        <f t="shared" ref="I11:K11" si="1">SUMSQ((I4:I9))</f>
        <v>24343.659999999996</v>
      </c>
      <c r="J11" s="11">
        <f t="shared" si="1"/>
        <v>40708.240000000005</v>
      </c>
      <c r="K11" s="11">
        <f t="shared" si="1"/>
        <v>41244.39</v>
      </c>
    </row>
    <row r="12" spans="1:11" x14ac:dyDescent="0.25">
      <c r="A12" s="19" t="s">
        <v>38</v>
      </c>
      <c r="B12" s="19"/>
      <c r="C12" s="11">
        <f>SQRT(C11)</f>
        <v>16.974097914174997</v>
      </c>
      <c r="D12" s="11">
        <f t="shared" ref="D12:K12" si="2">SQRT(D11)</f>
        <v>15.874507866387544</v>
      </c>
      <c r="E12" s="11">
        <f t="shared" si="2"/>
        <v>18.110770276274835</v>
      </c>
      <c r="F12" s="11">
        <f t="shared" si="2"/>
        <v>21.476498783554081</v>
      </c>
      <c r="G12" s="11">
        <f t="shared" si="2"/>
        <v>209.78724937421723</v>
      </c>
      <c r="H12" s="11">
        <f t="shared" si="2"/>
        <v>131.92004017585805</v>
      </c>
      <c r="I12" s="11">
        <f t="shared" si="2"/>
        <v>156.0245493504147</v>
      </c>
      <c r="J12" s="11">
        <f t="shared" si="2"/>
        <v>201.76283106657678</v>
      </c>
      <c r="K12" s="11">
        <f t="shared" si="2"/>
        <v>203.08714878100977</v>
      </c>
    </row>
    <row r="14" spans="1:11" s="12" customFormat="1" ht="15.75" x14ac:dyDescent="0.25">
      <c r="A14" s="13" t="s">
        <v>39</v>
      </c>
      <c r="B14" s="14"/>
      <c r="C14" s="14"/>
    </row>
    <row r="15" spans="1:11" x14ac:dyDescent="0.25">
      <c r="A15" s="18" t="s">
        <v>36</v>
      </c>
      <c r="B15" s="18"/>
      <c r="C15" s="10" t="s">
        <v>0</v>
      </c>
      <c r="D15" s="10" t="s">
        <v>0</v>
      </c>
      <c r="E15" s="10" t="s">
        <v>0</v>
      </c>
      <c r="F15" s="10" t="s">
        <v>0</v>
      </c>
      <c r="G15" s="10" t="s">
        <v>0</v>
      </c>
      <c r="H15" s="10" t="s">
        <v>0</v>
      </c>
      <c r="I15" s="10" t="s">
        <v>0</v>
      </c>
      <c r="J15" s="10" t="s">
        <v>0</v>
      </c>
      <c r="K15" s="10" t="s">
        <v>0</v>
      </c>
    </row>
    <row r="16" spans="1:11" x14ac:dyDescent="0.25">
      <c r="A16" s="29" t="s">
        <v>1</v>
      </c>
      <c r="B16" s="29"/>
      <c r="C16" s="25" t="s">
        <v>2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9"/>
      <c r="B17" s="29"/>
      <c r="C17" s="10" t="s">
        <v>3</v>
      </c>
      <c r="D17" s="10" t="s">
        <v>4</v>
      </c>
      <c r="E17" s="10" t="s">
        <v>5</v>
      </c>
      <c r="F17" s="10" t="s">
        <v>6</v>
      </c>
      <c r="G17" s="10" t="s">
        <v>7</v>
      </c>
      <c r="H17" s="10" t="s">
        <v>8</v>
      </c>
      <c r="I17" s="10" t="s">
        <v>9</v>
      </c>
      <c r="J17" s="10" t="s">
        <v>10</v>
      </c>
      <c r="K17" s="10" t="s">
        <v>11</v>
      </c>
    </row>
    <row r="18" spans="1:11" x14ac:dyDescent="0.25">
      <c r="A18" s="25" t="s">
        <v>12</v>
      </c>
      <c r="B18" s="25"/>
      <c r="C18" s="2">
        <f>C4/$C$12</f>
        <v>0.51843697641517417</v>
      </c>
      <c r="D18" s="2">
        <f>D4/$D$12</f>
        <v>0.62994078834871203</v>
      </c>
      <c r="E18" s="2">
        <f>E4/$E$12</f>
        <v>0.44172610429938614</v>
      </c>
      <c r="F18" s="2">
        <f>F4/$F$12</f>
        <v>0.40975021527897831</v>
      </c>
      <c r="G18" s="2">
        <f>G4/$G$12</f>
        <v>0.42280929972906733</v>
      </c>
      <c r="H18" s="2">
        <f>H4/$H$12</f>
        <v>0.40630672889841218</v>
      </c>
      <c r="I18" s="2">
        <f>I4/$I$12</f>
        <v>0.49094838164194576</v>
      </c>
      <c r="J18" s="2">
        <f>J4/$J$12</f>
        <v>0.4470595477034926</v>
      </c>
      <c r="K18" s="2">
        <f>K4/$K$12</f>
        <v>0.41066113981407448</v>
      </c>
    </row>
    <row r="19" spans="1:11" x14ac:dyDescent="0.25">
      <c r="A19" s="25" t="s">
        <v>13</v>
      </c>
      <c r="B19" s="25"/>
      <c r="C19" s="2">
        <f t="shared" ref="C19:C23" si="3">C5/$C$12</f>
        <v>0.51843697641517417</v>
      </c>
      <c r="D19" s="2">
        <f t="shared" ref="D19:D23" si="4">D5/$D$12</f>
        <v>0.1889822365046136</v>
      </c>
      <c r="E19" s="2">
        <f t="shared" ref="E19:E23" si="5">E5/$E$12</f>
        <v>0.4969418673368094</v>
      </c>
      <c r="F19" s="2">
        <f t="shared" ref="F19:F23" si="6">F5/$F$12</f>
        <v>0.40975021527897831</v>
      </c>
      <c r="G19" s="2">
        <f t="shared" ref="G19:G23" si="7">G5/$G$12</f>
        <v>0.41232248507964286</v>
      </c>
      <c r="H19" s="2">
        <f t="shared" ref="H19:H23" si="8">H5/$H$12</f>
        <v>0.3638567721478318</v>
      </c>
      <c r="I19" s="2">
        <f t="shared" ref="I19:I23" si="9">I5/$I$12</f>
        <v>0.46531139043348901</v>
      </c>
      <c r="J19" s="2">
        <f t="shared" ref="J19:J23" si="10">J5/$J$12</f>
        <v>0.43169497344760754</v>
      </c>
      <c r="K19" s="2">
        <f t="shared" ref="K19:K23" si="11">K5/$K$12</f>
        <v>0.42346352546775068</v>
      </c>
    </row>
    <row r="20" spans="1:11" x14ac:dyDescent="0.25">
      <c r="A20" s="25" t="s">
        <v>14</v>
      </c>
      <c r="B20" s="25"/>
      <c r="C20" s="2">
        <f t="shared" si="3"/>
        <v>0.48308900075050315</v>
      </c>
      <c r="D20" s="2">
        <f t="shared" si="4"/>
        <v>0.1889822365046136</v>
      </c>
      <c r="E20" s="2">
        <f t="shared" si="5"/>
        <v>0.38651034126196288</v>
      </c>
      <c r="F20" s="2">
        <f t="shared" si="6"/>
        <v>0.40043771038627424</v>
      </c>
      <c r="G20" s="2">
        <f t="shared" si="7"/>
        <v>0.3989756300712845</v>
      </c>
      <c r="H20" s="2">
        <f t="shared" si="8"/>
        <v>0.44777124022442555</v>
      </c>
      <c r="I20" s="2">
        <f t="shared" si="9"/>
        <v>0.34097198307247412</v>
      </c>
      <c r="J20" s="2">
        <f t="shared" si="10"/>
        <v>0.36874978214124005</v>
      </c>
      <c r="K20" s="2">
        <f t="shared" si="11"/>
        <v>0.40573714533189137</v>
      </c>
    </row>
    <row r="21" spans="1:11" x14ac:dyDescent="0.25">
      <c r="A21" s="25" t="s">
        <v>16</v>
      </c>
      <c r="B21" s="25"/>
      <c r="C21" s="2">
        <f>C7/$C$12</f>
        <v>5.8913292774451606E-2</v>
      </c>
      <c r="D21" s="2">
        <f t="shared" si="4"/>
        <v>0.62994078834871203</v>
      </c>
      <c r="E21" s="2">
        <f t="shared" si="5"/>
        <v>0.33129457822453962</v>
      </c>
      <c r="F21" s="2">
        <f t="shared" si="6"/>
        <v>0.41906272017168233</v>
      </c>
      <c r="G21" s="2">
        <f t="shared" si="7"/>
        <v>0.41041579150702023</v>
      </c>
      <c r="H21" s="2">
        <f t="shared" si="8"/>
        <v>0.3638567721478318</v>
      </c>
      <c r="I21" s="2">
        <f t="shared" si="9"/>
        <v>0.37045452296219927</v>
      </c>
      <c r="J21" s="2">
        <f t="shared" si="10"/>
        <v>0.41682603061933177</v>
      </c>
      <c r="K21" s="2">
        <f t="shared" si="11"/>
        <v>0.41115353926229281</v>
      </c>
    </row>
    <row r="22" spans="1:11" x14ac:dyDescent="0.25">
      <c r="A22" s="25" t="s">
        <v>17</v>
      </c>
      <c r="B22" s="25"/>
      <c r="C22" s="2">
        <f>C8/$C$12</f>
        <v>5.8913292774451606E-2</v>
      </c>
      <c r="D22" s="2">
        <f t="shared" si="4"/>
        <v>0.1889822365046136</v>
      </c>
      <c r="E22" s="2">
        <f t="shared" si="5"/>
        <v>0.38651034126196288</v>
      </c>
      <c r="F22" s="2">
        <f t="shared" si="6"/>
        <v>0.40975021527897831</v>
      </c>
      <c r="G22" s="2">
        <f t="shared" si="7"/>
        <v>0.41375250525910984</v>
      </c>
      <c r="H22" s="2">
        <f t="shared" si="8"/>
        <v>0.38204961075522337</v>
      </c>
      <c r="I22" s="2">
        <f t="shared" si="9"/>
        <v>0.38519579290706191</v>
      </c>
      <c r="J22" s="2">
        <f t="shared" si="10"/>
        <v>0.42079108204020538</v>
      </c>
      <c r="K22" s="2">
        <f t="shared" si="11"/>
        <v>0.4091839414694195</v>
      </c>
    </row>
    <row r="23" spans="1:11" x14ac:dyDescent="0.25">
      <c r="A23" s="25" t="s">
        <v>18</v>
      </c>
      <c r="B23" s="25"/>
      <c r="C23" s="2">
        <f t="shared" si="3"/>
        <v>0.47130634219561285</v>
      </c>
      <c r="D23" s="2">
        <f t="shared" si="4"/>
        <v>0.31497039417435602</v>
      </c>
      <c r="E23" s="2">
        <f t="shared" si="5"/>
        <v>0.38651034126196288</v>
      </c>
      <c r="F23" s="2">
        <f t="shared" si="6"/>
        <v>0.40043771038627424</v>
      </c>
      <c r="G23" s="2">
        <f t="shared" si="7"/>
        <v>0.39039550899448272</v>
      </c>
      <c r="H23" s="2">
        <f t="shared" si="8"/>
        <v>0.47293800029798388</v>
      </c>
      <c r="I23" s="2">
        <f t="shared" si="9"/>
        <v>0.37494099642367923</v>
      </c>
      <c r="J23" s="2">
        <f t="shared" si="10"/>
        <v>0.35635899645101021</v>
      </c>
      <c r="K23" s="2">
        <f t="shared" si="11"/>
        <v>0.38850316464425033</v>
      </c>
    </row>
    <row r="24" spans="1:11" x14ac:dyDescent="0.25">
      <c r="A24" s="19" t="s">
        <v>24</v>
      </c>
      <c r="B24" s="19"/>
      <c r="C24" s="6">
        <v>2.5454545454545455E-2</v>
      </c>
      <c r="D24" s="6">
        <v>0.04</v>
      </c>
      <c r="E24" s="6">
        <v>0.10181818181818182</v>
      </c>
      <c r="F24" s="6">
        <v>0.11636363636363636</v>
      </c>
      <c r="G24" s="6">
        <v>0.12727272727272726</v>
      </c>
      <c r="H24" s="6">
        <v>0.13818181818181818</v>
      </c>
      <c r="I24" s="6">
        <v>0.14545454545454545</v>
      </c>
      <c r="J24" s="6">
        <v>0.16727272727272727</v>
      </c>
      <c r="K24" s="6">
        <v>0.13818181818181818</v>
      </c>
    </row>
    <row r="26" spans="1:11" ht="15.75" x14ac:dyDescent="0.25">
      <c r="A26" s="13" t="s">
        <v>40</v>
      </c>
      <c r="B26" s="15"/>
    </row>
    <row r="27" spans="1:11" x14ac:dyDescent="0.25">
      <c r="A27" s="18" t="s">
        <v>36</v>
      </c>
      <c r="B27" s="18"/>
      <c r="C27" s="10" t="s">
        <v>0</v>
      </c>
      <c r="D27" s="10" t="s">
        <v>0</v>
      </c>
      <c r="E27" s="10" t="s">
        <v>0</v>
      </c>
      <c r="F27" s="10" t="s">
        <v>0</v>
      </c>
      <c r="G27" s="10" t="s">
        <v>0</v>
      </c>
      <c r="H27" s="10" t="s">
        <v>0</v>
      </c>
      <c r="I27" s="10" t="s">
        <v>0</v>
      </c>
      <c r="J27" s="10" t="s">
        <v>0</v>
      </c>
      <c r="K27" s="10" t="s">
        <v>0</v>
      </c>
    </row>
    <row r="28" spans="1:11" x14ac:dyDescent="0.25">
      <c r="A28" s="29" t="s">
        <v>1</v>
      </c>
      <c r="B28" s="29"/>
      <c r="C28" s="25" t="s">
        <v>2</v>
      </c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29"/>
      <c r="B29" s="29"/>
      <c r="C29" s="10" t="s">
        <v>3</v>
      </c>
      <c r="D29" s="10" t="s">
        <v>4</v>
      </c>
      <c r="E29" s="10" t="s">
        <v>5</v>
      </c>
      <c r="F29" s="10" t="s">
        <v>6</v>
      </c>
      <c r="G29" s="10" t="s">
        <v>7</v>
      </c>
      <c r="H29" s="10" t="s">
        <v>8</v>
      </c>
      <c r="I29" s="10" t="s">
        <v>9</v>
      </c>
      <c r="J29" s="10" t="s">
        <v>10</v>
      </c>
      <c r="K29" s="10" t="s">
        <v>11</v>
      </c>
    </row>
    <row r="30" spans="1:11" x14ac:dyDescent="0.25">
      <c r="A30" s="25" t="s">
        <v>12</v>
      </c>
      <c r="B30" s="25"/>
      <c r="C30" s="2">
        <f>C18*$C$24</f>
        <v>1.3196577581477161E-2</v>
      </c>
      <c r="D30" s="2">
        <f>D18*$D$24</f>
        <v>2.5197631533948481E-2</v>
      </c>
      <c r="E30" s="2">
        <f>E18*$E$24</f>
        <v>4.4975748801392046E-2</v>
      </c>
      <c r="F30" s="2">
        <f>F18*$F$24</f>
        <v>4.7680025050644746E-2</v>
      </c>
      <c r="G30" s="2">
        <f>G18*$G$24</f>
        <v>5.3812092692790379E-2</v>
      </c>
      <c r="H30" s="2">
        <f>H18*$H$24</f>
        <v>5.6144202538689687E-2</v>
      </c>
      <c r="I30" s="2">
        <f>I18*$I$24</f>
        <v>7.1410673693373922E-2</v>
      </c>
      <c r="J30" s="2">
        <f>J18*$J$24</f>
        <v>7.478086979767512E-2</v>
      </c>
      <c r="K30" s="2">
        <f>K18*$K$24</f>
        <v>5.6745902956126658E-2</v>
      </c>
    </row>
    <row r="31" spans="1:11" x14ac:dyDescent="0.25">
      <c r="A31" s="25" t="s">
        <v>13</v>
      </c>
      <c r="B31" s="25"/>
      <c r="C31" s="2">
        <f t="shared" ref="C31:C35" si="12">C19*$C$24</f>
        <v>1.3196577581477161E-2</v>
      </c>
      <c r="D31" s="2">
        <f t="shared" ref="D31:D35" si="13">D19*$D$24</f>
        <v>7.5592894601845444E-3</v>
      </c>
      <c r="E31" s="2">
        <f t="shared" ref="E31:E35" si="14">E19*$E$24</f>
        <v>5.0597717401566052E-2</v>
      </c>
      <c r="F31" s="2">
        <f t="shared" ref="F31:F35" si="15">F19*$F$24</f>
        <v>4.7680025050644746E-2</v>
      </c>
      <c r="G31" s="2">
        <f t="shared" ref="G31:G35" si="16">G19*$G$24</f>
        <v>5.2477407191954539E-2</v>
      </c>
      <c r="H31" s="2">
        <f t="shared" ref="H31:H35" si="17">H19*$H$24</f>
        <v>5.027839033315494E-2</v>
      </c>
      <c r="I31" s="2">
        <f t="shared" ref="I31:I35" si="18">I19*$I$24</f>
        <v>6.7681656790325673E-2</v>
      </c>
      <c r="J31" s="2">
        <f t="shared" ref="J31:J35" si="19">J19*$J$24</f>
        <v>7.22107955585089E-2</v>
      </c>
      <c r="K31" s="2">
        <f t="shared" ref="K31:K35" si="20">K19*$K$24</f>
        <v>5.8514959882816457E-2</v>
      </c>
    </row>
    <row r="32" spans="1:11" x14ac:dyDescent="0.25">
      <c r="A32" s="25" t="s">
        <v>14</v>
      </c>
      <c r="B32" s="25"/>
      <c r="C32" s="2">
        <f t="shared" si="12"/>
        <v>1.2296810928194625E-2</v>
      </c>
      <c r="D32" s="2">
        <f t="shared" si="13"/>
        <v>7.5592894601845444E-3</v>
      </c>
      <c r="E32" s="2">
        <f t="shared" si="14"/>
        <v>3.935378020121804E-2</v>
      </c>
      <c r="F32" s="2">
        <f t="shared" si="15"/>
        <v>4.6596388117675545E-2</v>
      </c>
      <c r="G32" s="2">
        <f t="shared" si="16"/>
        <v>5.0778716554527113E-2</v>
      </c>
      <c r="H32" s="2">
        <f t="shared" si="17"/>
        <v>6.1873844103738806E-2</v>
      </c>
      <c r="I32" s="2">
        <f t="shared" si="18"/>
        <v>4.9595924810541689E-2</v>
      </c>
      <c r="J32" s="2">
        <f t="shared" si="19"/>
        <v>6.1681781739989242E-2</v>
      </c>
      <c r="K32" s="2">
        <f t="shared" si="20"/>
        <v>5.6065496445861354E-2</v>
      </c>
    </row>
    <row r="33" spans="1:11" x14ac:dyDescent="0.25">
      <c r="A33" s="25" t="s">
        <v>16</v>
      </c>
      <c r="B33" s="25"/>
      <c r="C33" s="2">
        <f t="shared" si="12"/>
        <v>1.4996110888042227E-3</v>
      </c>
      <c r="D33" s="2">
        <f t="shared" si="13"/>
        <v>2.5197631533948481E-2</v>
      </c>
      <c r="E33" s="2">
        <f t="shared" si="14"/>
        <v>3.3731811601044034E-2</v>
      </c>
      <c r="F33" s="2">
        <f t="shared" si="15"/>
        <v>4.8763661983613947E-2</v>
      </c>
      <c r="G33" s="2">
        <f t="shared" si="16"/>
        <v>5.2234737100893477E-2</v>
      </c>
      <c r="H33" s="2">
        <f t="shared" si="17"/>
        <v>5.027839033315494E-2</v>
      </c>
      <c r="I33" s="2">
        <f t="shared" si="18"/>
        <v>5.3884294249047164E-2</v>
      </c>
      <c r="J33" s="2">
        <f t="shared" si="19"/>
        <v>6.9723626939960953E-2</v>
      </c>
      <c r="K33" s="2">
        <f t="shared" si="20"/>
        <v>5.6813943607153188E-2</v>
      </c>
    </row>
    <row r="34" spans="1:11" x14ac:dyDescent="0.25">
      <c r="A34" s="25" t="s">
        <v>17</v>
      </c>
      <c r="B34" s="25"/>
      <c r="C34" s="2">
        <f t="shared" si="12"/>
        <v>1.4996110888042227E-3</v>
      </c>
      <c r="D34" s="2">
        <f t="shared" si="13"/>
        <v>7.5592894601845444E-3</v>
      </c>
      <c r="E34" s="2">
        <f t="shared" si="14"/>
        <v>3.935378020121804E-2</v>
      </c>
      <c r="F34" s="2">
        <f t="shared" si="15"/>
        <v>4.7680025050644746E-2</v>
      </c>
      <c r="G34" s="2">
        <f t="shared" si="16"/>
        <v>5.2659409760250339E-2</v>
      </c>
      <c r="H34" s="2">
        <f t="shared" si="17"/>
        <v>5.2792309849812681E-2</v>
      </c>
      <c r="I34" s="2">
        <f t="shared" si="18"/>
        <v>5.6028478968299912E-2</v>
      </c>
      <c r="J34" s="2">
        <f t="shared" si="19"/>
        <v>7.0386871904907083E-2</v>
      </c>
      <c r="K34" s="2">
        <f t="shared" si="20"/>
        <v>5.6541781003047062E-2</v>
      </c>
    </row>
    <row r="35" spans="1:11" x14ac:dyDescent="0.25">
      <c r="A35" s="25" t="s">
        <v>18</v>
      </c>
      <c r="B35" s="25"/>
      <c r="C35" s="2">
        <f t="shared" si="12"/>
        <v>1.1996888710433782E-2</v>
      </c>
      <c r="D35" s="2">
        <f t="shared" si="13"/>
        <v>1.259881576697424E-2</v>
      </c>
      <c r="E35" s="2">
        <f t="shared" si="14"/>
        <v>3.935378020121804E-2</v>
      </c>
      <c r="F35" s="2">
        <f t="shared" si="15"/>
        <v>4.6596388117675545E-2</v>
      </c>
      <c r="G35" s="2">
        <f t="shared" si="16"/>
        <v>4.9686701144752342E-2</v>
      </c>
      <c r="H35" s="2">
        <f t="shared" si="17"/>
        <v>6.5351432768448681E-2</v>
      </c>
      <c r="I35" s="2">
        <f t="shared" si="18"/>
        <v>5.453687220708061E-2</v>
      </c>
      <c r="J35" s="2">
        <f t="shared" si="19"/>
        <v>5.9609141224532612E-2</v>
      </c>
      <c r="K35" s="2">
        <f t="shared" si="20"/>
        <v>5.3684073659932774E-2</v>
      </c>
    </row>
    <row r="37" spans="1:11" ht="15.75" x14ac:dyDescent="0.25">
      <c r="A37" s="13" t="s">
        <v>41</v>
      </c>
      <c r="B37" s="15"/>
      <c r="C37" s="15"/>
    </row>
    <row r="38" spans="1:11" x14ac:dyDescent="0.25">
      <c r="A38" s="29" t="s">
        <v>1</v>
      </c>
      <c r="B38" s="29"/>
      <c r="C38" s="31" t="s">
        <v>42</v>
      </c>
    </row>
    <row r="39" spans="1:11" x14ac:dyDescent="0.25">
      <c r="A39" s="29"/>
      <c r="B39" s="29"/>
      <c r="C39" s="32"/>
    </row>
    <row r="40" spans="1:11" x14ac:dyDescent="0.25">
      <c r="A40" s="25" t="s">
        <v>12</v>
      </c>
      <c r="B40" s="25"/>
      <c r="C40" s="11">
        <f>SUM(C30:K30)</f>
        <v>0.4439437246461182</v>
      </c>
    </row>
    <row r="41" spans="1:11" x14ac:dyDescent="0.25">
      <c r="A41" s="25" t="s">
        <v>13</v>
      </c>
      <c r="B41" s="25"/>
      <c r="C41" s="11">
        <f t="shared" ref="C41:C45" si="21">SUM(C31:K31)</f>
        <v>0.42019681925063301</v>
      </c>
    </row>
    <row r="42" spans="1:11" x14ac:dyDescent="0.25">
      <c r="A42" s="25" t="s">
        <v>14</v>
      </c>
      <c r="B42" s="25"/>
      <c r="C42" s="11">
        <f t="shared" si="21"/>
        <v>0.38580203236193095</v>
      </c>
    </row>
    <row r="43" spans="1:11" x14ac:dyDescent="0.25">
      <c r="A43" s="25" t="s">
        <v>16</v>
      </c>
      <c r="B43" s="25"/>
      <c r="C43" s="11">
        <f t="shared" si="21"/>
        <v>0.39212770843762046</v>
      </c>
    </row>
    <row r="44" spans="1:11" x14ac:dyDescent="0.25">
      <c r="A44" s="25" t="s">
        <v>17</v>
      </c>
      <c r="B44" s="25"/>
      <c r="C44" s="11">
        <f t="shared" si="21"/>
        <v>0.38450155728716862</v>
      </c>
    </row>
    <row r="45" spans="1:11" x14ac:dyDescent="0.25">
      <c r="A45" s="25" t="s">
        <v>18</v>
      </c>
      <c r="B45" s="25"/>
      <c r="C45" s="11">
        <f t="shared" si="21"/>
        <v>0.39341409380104858</v>
      </c>
    </row>
    <row r="47" spans="1:11" ht="15.75" x14ac:dyDescent="0.25">
      <c r="A47" s="13" t="s">
        <v>43</v>
      </c>
    </row>
    <row r="48" spans="1:11" x14ac:dyDescent="0.25">
      <c r="A48" s="29" t="s">
        <v>1</v>
      </c>
      <c r="B48" s="29"/>
      <c r="C48" s="31" t="s">
        <v>42</v>
      </c>
    </row>
    <row r="49" spans="1:4" x14ac:dyDescent="0.25">
      <c r="A49" s="29"/>
      <c r="B49" s="29"/>
      <c r="C49" s="32"/>
    </row>
    <row r="50" spans="1:4" x14ac:dyDescent="0.25">
      <c r="A50" s="25" t="s">
        <v>12</v>
      </c>
      <c r="B50" s="25"/>
      <c r="C50" s="11">
        <v>0.4439437246461182</v>
      </c>
      <c r="D50">
        <v>1</v>
      </c>
    </row>
    <row r="51" spans="1:4" x14ac:dyDescent="0.25">
      <c r="A51" s="25" t="s">
        <v>13</v>
      </c>
      <c r="B51" s="25"/>
      <c r="C51" s="11">
        <v>0.42019681925063301</v>
      </c>
      <c r="D51">
        <v>2</v>
      </c>
    </row>
    <row r="52" spans="1:4" x14ac:dyDescent="0.25">
      <c r="A52" s="25" t="s">
        <v>14</v>
      </c>
      <c r="B52" s="25"/>
      <c r="C52" s="11">
        <v>0.38580203236193095</v>
      </c>
      <c r="D52">
        <v>5</v>
      </c>
    </row>
    <row r="53" spans="1:4" x14ac:dyDescent="0.25">
      <c r="A53" s="25" t="s">
        <v>16</v>
      </c>
      <c r="B53" s="25"/>
      <c r="C53" s="11">
        <v>0.39212770843762046</v>
      </c>
      <c r="D53">
        <v>4</v>
      </c>
    </row>
    <row r="54" spans="1:4" x14ac:dyDescent="0.25">
      <c r="A54" s="25" t="s">
        <v>17</v>
      </c>
      <c r="B54" s="25"/>
      <c r="C54" s="11">
        <v>0.38450155728716862</v>
      </c>
      <c r="D54">
        <v>6</v>
      </c>
    </row>
    <row r="55" spans="1:4" x14ac:dyDescent="0.25">
      <c r="A55" s="25" t="s">
        <v>18</v>
      </c>
      <c r="B55" s="25"/>
      <c r="C55" s="11">
        <v>0.39341409380104858</v>
      </c>
      <c r="D55">
        <v>3</v>
      </c>
    </row>
    <row r="57" spans="1:4" ht="15.75" x14ac:dyDescent="0.25">
      <c r="A57" s="13" t="s">
        <v>44</v>
      </c>
    </row>
    <row r="58" spans="1:4" x14ac:dyDescent="0.25">
      <c r="A58" s="25" t="s">
        <v>12</v>
      </c>
      <c r="B58" s="25"/>
      <c r="C58" s="11">
        <v>1</v>
      </c>
    </row>
    <row r="59" spans="1:4" x14ac:dyDescent="0.25">
      <c r="A59" s="25" t="s">
        <v>13</v>
      </c>
      <c r="B59" s="25"/>
      <c r="C59" s="11">
        <v>2</v>
      </c>
    </row>
    <row r="60" spans="1:4" x14ac:dyDescent="0.25">
      <c r="A60" s="25" t="s">
        <v>18</v>
      </c>
      <c r="B60" s="25"/>
      <c r="C60" s="11">
        <v>3</v>
      </c>
    </row>
    <row r="61" spans="1:4" x14ac:dyDescent="0.25">
      <c r="A61" s="25" t="s">
        <v>16</v>
      </c>
      <c r="B61" s="25"/>
      <c r="C61" s="11">
        <v>4</v>
      </c>
    </row>
    <row r="62" spans="1:4" x14ac:dyDescent="0.25">
      <c r="A62" s="25" t="s">
        <v>14</v>
      </c>
      <c r="B62" s="25"/>
      <c r="C62" s="11">
        <v>5</v>
      </c>
    </row>
    <row r="63" spans="1:4" x14ac:dyDescent="0.25">
      <c r="A63" s="25" t="s">
        <v>17</v>
      </c>
      <c r="B63" s="25"/>
      <c r="C63" s="11">
        <v>6</v>
      </c>
    </row>
  </sheetData>
  <mergeCells count="53">
    <mergeCell ref="A6:B6"/>
    <mergeCell ref="A1:B1"/>
    <mergeCell ref="A2:B3"/>
    <mergeCell ref="C2:K2"/>
    <mergeCell ref="A4:B4"/>
    <mergeCell ref="A5:B5"/>
    <mergeCell ref="C28:K28"/>
    <mergeCell ref="A30:B30"/>
    <mergeCell ref="A20:B20"/>
    <mergeCell ref="A7:B7"/>
    <mergeCell ref="A8:B8"/>
    <mergeCell ref="A9:B9"/>
    <mergeCell ref="A10:B10"/>
    <mergeCell ref="A11:B11"/>
    <mergeCell ref="A12:B12"/>
    <mergeCell ref="A15:B15"/>
    <mergeCell ref="A16:B17"/>
    <mergeCell ref="A21:B21"/>
    <mergeCell ref="A22:B22"/>
    <mergeCell ref="A23:B23"/>
    <mergeCell ref="A24:B24"/>
    <mergeCell ref="C16:K16"/>
    <mergeCell ref="A18:B18"/>
    <mergeCell ref="A19:B19"/>
    <mergeCell ref="A33:B33"/>
    <mergeCell ref="A34:B34"/>
    <mergeCell ref="A35:B35"/>
    <mergeCell ref="A27:B27"/>
    <mergeCell ref="A28:B29"/>
    <mergeCell ref="A31:B31"/>
    <mergeCell ref="A32:B32"/>
    <mergeCell ref="A55:B55"/>
    <mergeCell ref="A38:B39"/>
    <mergeCell ref="A40:B40"/>
    <mergeCell ref="C38:C39"/>
    <mergeCell ref="A48:B49"/>
    <mergeCell ref="C48:C49"/>
    <mergeCell ref="A41:B41"/>
    <mergeCell ref="A42:B42"/>
    <mergeCell ref="A43:B43"/>
    <mergeCell ref="A44:B44"/>
    <mergeCell ref="A45:B45"/>
    <mergeCell ref="A50:B50"/>
    <mergeCell ref="A51:B51"/>
    <mergeCell ref="A52:B52"/>
    <mergeCell ref="A53:B53"/>
    <mergeCell ref="A54:B54"/>
    <mergeCell ref="A58:B58"/>
    <mergeCell ref="A59:B59"/>
    <mergeCell ref="A63:B63"/>
    <mergeCell ref="A60:B60"/>
    <mergeCell ref="A61:B61"/>
    <mergeCell ref="A62:B62"/>
  </mergeCells>
  <pageMargins left="0.7" right="0.7" top="0.75" bottom="0.75" header="0.3" footer="0.3"/>
  <pageSetup paperSize="9" orientation="portrait" r:id="rId1"/>
  <ignoredErrors>
    <ignoredError sqref="C11 K11 I11:J11 D11:H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Criterios</vt:lpstr>
      <vt:lpstr>Matriz</vt:lpstr>
      <vt:lpstr>Relleno de valores faltantes</vt:lpstr>
      <vt:lpstr>Pesaje de criterios</vt:lpstr>
      <vt:lpstr>Matriz final</vt:lpstr>
      <vt:lpstr>Resolución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Cerutti</dc:creator>
  <cp:lastModifiedBy>Admin</cp:lastModifiedBy>
  <dcterms:created xsi:type="dcterms:W3CDTF">2015-06-05T18:17:20Z</dcterms:created>
  <dcterms:modified xsi:type="dcterms:W3CDTF">2025-06-13T14:14:56Z</dcterms:modified>
</cp:coreProperties>
</file>